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Coraline/Resume Resources/Certifications/"/>
    </mc:Choice>
  </mc:AlternateContent>
  <xr:revisionPtr revIDLastSave="79" documentId="13_ncr:1_{921609F7-9AE7-F244-9AC6-FA15DB038DFA}" xr6:coauthVersionLast="47" xr6:coauthVersionMax="47" xr10:uidLastSave="{551969C0-F559-1D45-9AA8-52BD47C88378}"/>
  <bookViews>
    <workbookView xWindow="20480" yWindow="1000" windowWidth="20480" windowHeight="2460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Certifications!$B$1:$V$57</definedName>
    <definedName name="Z_D93DE928_213C_42F0_8269_81D2DB45734D_.wvu.FilterData" localSheetId="0" hidden="1">Certifications!$B$1:$T$50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6" i="1" l="1"/>
  <c r="R46" i="1"/>
  <c r="N43" i="1"/>
  <c r="R43" i="1"/>
  <c r="N44" i="1"/>
  <c r="R44" i="1"/>
  <c r="N45" i="1"/>
  <c r="R45" i="1"/>
  <c r="N47" i="1"/>
  <c r="R47" i="1"/>
  <c r="N2" i="1"/>
  <c r="R2" i="1"/>
  <c r="N3" i="1"/>
  <c r="R3" i="1"/>
  <c r="N4" i="1"/>
  <c r="R4" i="1"/>
  <c r="N5" i="1"/>
  <c r="R5" i="1"/>
  <c r="U69" i="1"/>
  <c r="V69" i="1"/>
  <c r="A9" i="5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7" i="1"/>
  <c r="R7" i="1"/>
  <c r="N6" i="1"/>
  <c r="R6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42" i="1"/>
  <c r="O41" i="1"/>
  <c r="O24" i="1"/>
  <c r="O22" i="1"/>
  <c r="O9" i="1"/>
  <c r="O8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11" i="1"/>
  <c r="R11" i="1"/>
  <c r="N9" i="1"/>
  <c r="N41" i="1"/>
  <c r="R9" i="1"/>
  <c r="R41" i="1"/>
  <c r="N8" i="1"/>
  <c r="R8" i="1"/>
  <c r="N42" i="1"/>
  <c r="R42" i="1"/>
  <c r="N40" i="1"/>
  <c r="R40" i="1"/>
  <c r="N12" i="1"/>
  <c r="R12" i="1"/>
  <c r="N33" i="1"/>
  <c r="N34" i="1"/>
  <c r="N31" i="1"/>
  <c r="N32" i="1"/>
  <c r="N28" i="1"/>
  <c r="N25" i="1"/>
  <c r="N17" i="1"/>
  <c r="N18" i="1"/>
  <c r="N19" i="1"/>
  <c r="N20" i="1"/>
  <c r="N48" i="1"/>
  <c r="N26" i="1"/>
  <c r="N30" i="1"/>
  <c r="N24" i="1"/>
  <c r="N22" i="1"/>
  <c r="N29" i="1"/>
  <c r="N27" i="1"/>
  <c r="N23" i="1"/>
  <c r="N36" i="1"/>
  <c r="N37" i="1"/>
  <c r="N16" i="1"/>
  <c r="N21" i="1"/>
  <c r="N15" i="1"/>
  <c r="N14" i="1"/>
  <c r="N13" i="1"/>
  <c r="N10" i="1"/>
  <c r="N38" i="1"/>
  <c r="N39" i="1"/>
  <c r="N35" i="1"/>
  <c r="R39" i="1"/>
  <c r="R48" i="1"/>
  <c r="R38" i="1"/>
  <c r="R37" i="1"/>
  <c r="R36" i="1"/>
  <c r="R10" i="1"/>
  <c r="R13" i="1"/>
  <c r="R14" i="1"/>
  <c r="R15" i="1"/>
  <c r="R16" i="1"/>
  <c r="R20" i="1"/>
  <c r="R19" i="1"/>
  <c r="R18" i="1"/>
  <c r="R17" i="1"/>
  <c r="R21" i="1"/>
  <c r="R22" i="1"/>
  <c r="R23" i="1"/>
  <c r="R24" i="1"/>
  <c r="R25" i="1"/>
  <c r="R26" i="1"/>
  <c r="I26" i="1"/>
  <c r="R27" i="1"/>
  <c r="I27" i="1"/>
  <c r="R28" i="1"/>
  <c r="R29" i="1"/>
  <c r="R30" i="1"/>
  <c r="I30" i="1"/>
  <c r="R32" i="1"/>
  <c r="R31" i="1"/>
  <c r="R33" i="1"/>
  <c r="I33" i="1"/>
  <c r="R34" i="1"/>
  <c r="R35" i="1"/>
</calcChain>
</file>

<file path=xl/sharedStrings.xml><?xml version="1.0" encoding="utf-8"?>
<sst xmlns="http://schemas.openxmlformats.org/spreadsheetml/2006/main" count="822" uniqueCount="331">
  <si>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</si>
  <si>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</si>
  <si>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</si>
  <si>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</si>
  <si>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</si>
  <si>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</si>
  <si>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</si>
  <si>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</si>
  <si>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</si>
  <si>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</si>
  <si>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</si>
  <si>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</si>
  <si>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</si>
  <si>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</si>
  <si>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</si>
  <si>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</si>
  <si>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</si>
  <si>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</si>
  <si>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</si>
  <si>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</si>
  <si>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</si>
  <si>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</si>
  <si>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</si>
  <si>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</si>
  <si>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</si>
  <si>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</si>
  <si>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</si>
  <si>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</si>
  <si>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</si>
  <si>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</si>
  <si>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</si>
  <si>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</si>
  <si>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</si>
  <si>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</si>
  <si>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</si>
  <si>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</si>
  <si>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</si>
  <si>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</si>
  <si>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</si>
  <si>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</si>
  <si>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</si>
  <si>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</si>
  <si>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</si>
  <si>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</si>
  <si>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</si>
  <si>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</si>
  <si>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</si>
  <si>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</si>
  <si>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</si>
  <si>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</si>
  <si>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</si>
  <si>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</si>
  <si>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</si>
  <si>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</si>
  <si>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</si>
  <si>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</si>
  <si>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</si>
  <si>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</si>
  <si>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</si>
  <si>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</si>
  <si>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</si>
  <si>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</si>
  <si>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</si>
  <si>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</si>
  <si>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</si>
  <si>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</si>
  <si>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</si>
  <si>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</si>
  <si>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</si>
  <si>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</si>
  <si>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</si>
  <si>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</si>
  <si>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</si>
  <si>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</si>
  <si>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</si>
  <si>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</si>
  <si>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</si>
  <si>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</si>
  <si>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</si>
  <si>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</si>
  <si>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</si>
  <si>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</si>
  <si>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</si>
  <si>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</si>
  <si>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</si>
  <si>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</si>
  <si>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</si>
  <si>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</si>
  <si>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</si>
  <si>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</si>
  <si>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</si>
  <si>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</si>
  <si>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</si>
  <si>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</si>
  <si>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</si>
  <si>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</si>
  <si>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</si>
  <si>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</si>
  <si>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</si>
  <si>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</si>
  <si>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</si>
  <si>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</si>
  <si>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</si>
  <si>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</si>
  <si>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</si>
  <si>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</si>
  <si>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</si>
  <si>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</si>
  <si>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</si>
  <si>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</si>
  <si>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</si>
  <si>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</si>
  <si>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</si>
  <si>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</si>
  <si>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</si>
  <si>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</si>
  <si>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</si>
  <si>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</si>
  <si>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</si>
  <si>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</si>
  <si>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</si>
  <si>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</si>
  <si>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</si>
  <si>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</si>
  <si>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</si>
  <si>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</si>
  <si>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</si>
  <si>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</si>
  <si>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</si>
  <si>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</si>
  <si>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</si>
  <si>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</si>
  <si>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</si>
  <si>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</si>
  <si>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</si>
  <si>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</si>
  <si>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</si>
  <si>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</si>
  <si>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</si>
  <si>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</si>
  <si>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</si>
  <si>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</si>
  <si>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</si>
  <si>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</si>
  <si>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</si>
  <si>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</si>
  <si>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</si>
  <si>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</si>
  <si>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</si>
  <si>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</si>
  <si>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</si>
  <si>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</si>
  <si>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</si>
  <si>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</si>
  <si>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</si>
  <si>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</si>
  <si>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</si>
  <si>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</si>
  <si>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</si>
  <si>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</si>
  <si>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</si>
  <si>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</si>
  <si>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</si>
  <si>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</si>
  <si>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</si>
  <si>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</si>
  <si>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</si>
  <si>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</si>
  <si>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</si>
  <si>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</si>
  <si>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</si>
  <si>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</si>
  <si>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</si>
  <si>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</si>
  <si>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</si>
  <si>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</si>
  <si>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</si>
  <si>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</si>
  <si>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</si>
  <si>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</si>
  <si>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</si>
  <si>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</si>
  <si>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</si>
  <si>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</si>
  <si>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</si>
  <si>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</si>
  <si>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</si>
  <si>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</si>
  <si>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</si>
  <si>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</si>
  <si>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</si>
  <si>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</si>
  <si>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</si>
  <si>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</si>
  <si>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</si>
  <si>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</si>
  <si>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</si>
  <si>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</si>
  <si>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</si>
  <si>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</si>
  <si>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</si>
  <si>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</si>
  <si>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</si>
  <si>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</si>
  <si>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</si>
  <si>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</si>
  <si>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</si>
  <si>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</si>
  <si>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</si>
  <si>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</si>
  <si>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</si>
  <si>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</si>
  <si>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</si>
  <si>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</si>
  <si>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</si>
  <si>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</si>
  <si>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</si>
  <si>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</si>
  <si>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</si>
  <si>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</si>
  <si>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</si>
  <si>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</si>
  <si>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</si>
  <si>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</si>
  <si>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</si>
  <si>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</si>
  <si>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</si>
  <si>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</si>
  <si>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</si>
  <si>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</si>
  <si>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</si>
  <si>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</si>
  <si>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</si>
  <si>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</si>
  <si>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</si>
  <si>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</si>
  <si>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</si>
  <si>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</si>
  <si>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</si>
  <si>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</si>
  <si>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</si>
  <si>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</si>
  <si>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</si>
  <si>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</si>
  <si>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</si>
  <si>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</si>
  <si>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</si>
  <si>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</si>
  <si>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</si>
  <si>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</si>
  <si>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</si>
  <si>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</si>
  <si>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</si>
  <si>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</si>
  <si>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</si>
  <si>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</si>
  <si>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</si>
  <si>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</si>
  <si>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</si>
  <si>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</si>
  <si>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</si>
  <si>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</si>
  <si>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</si>
  <si>
    <t>Graduate Data Science Certificate</t>
  </si>
  <si>
    <t>Certification Name</t>
  </si>
  <si>
    <t>Expected Finish Date</t>
  </si>
  <si>
    <t>HRCI</t>
  </si>
  <si>
    <t>Network+</t>
  </si>
  <si>
    <t>CompTIA</t>
  </si>
  <si>
    <t>Security+</t>
  </si>
  <si>
    <t>A+</t>
  </si>
  <si>
    <t>AWS Cloud Practitioner</t>
  </si>
  <si>
    <t>Amazon Web Services</t>
  </si>
  <si>
    <t>AWS Data Analytics</t>
  </si>
  <si>
    <t>Cost</t>
  </si>
  <si>
    <t>Category</t>
  </si>
  <si>
    <t>Membership</t>
  </si>
  <si>
    <t>GPHR</t>
  </si>
  <si>
    <t>Total</t>
  </si>
  <si>
    <t>Oracle Cloud Certification</t>
  </si>
  <si>
    <t>Oracle</t>
  </si>
  <si>
    <t>Cloud+</t>
  </si>
  <si>
    <t>https://github.com/Cbhami/Coraline/blob/6f065fbdc008ec6e37ec71daf8a621b7a7d8715a/Resume%20Resources/Certifications/Google%20Data%20Analytics%20Certificate.pdf</t>
  </si>
  <si>
    <t>https://github.com/Cbhami/Coraline/blob/6f065fbdc008ec6e37ec71daf8a621b7a7d8715a/Resume%20Resources/Certifications/CompTIA%20Data+%20ce%20certificate.pdf</t>
  </si>
  <si>
    <t>https://github.com/Cbhami/Coraline/blob/6f065fbdc008ec6e37ec71daf8a621b7a7d8715a/Resume%20Resources/Certifications/CompTIA%20Project+%20certificate.pdf</t>
  </si>
  <si>
    <t>https://github.com/Cbhami/Coraline/blob/6f065fbdc008ec6e37ec71daf8a621b7a7d8715a/Resume%20Resources/Certifications/Google%20Project%20Management.pdf</t>
  </si>
  <si>
    <t>https://github.com/Cbhami/Coraline/blob/6f065fbdc008ec6e37ec71daf8a621b7a7d8715a/Resume%20Resources/Certifications/IBM%20Data%20Science.pdf</t>
  </si>
  <si>
    <t>https://github.com/Cbhami/Coraline/blob/6f065fbdc008ec6e37ec71daf8a621b7a7d8715a/Resume%20Resources/Certifications/Hamilton%20PMI%20DASSM%20Certfication.pdf</t>
  </si>
  <si>
    <t>https://github.com/Cbhami/Coraline/blob/6f065fbdc008ec6e37ec71daf8a621b7a7d8715a/Resume%20Resources/Certifications/Hamilton_Microsoft_Certified_Azure_Fundamentals.pdf</t>
  </si>
  <si>
    <t>https://github.com/Cbhami/Coraline/blob/6f065fbdc008ec6e37ec71daf8a621b7a7d8715a/Resume%20Resources/Certifications/USC%20IDAC%20Certificate.pdf</t>
  </si>
  <si>
    <t>https://github.com/Cbhami/Coraline/blob/6f065fbdc008ec6e37ec71daf8a621b7a7d8715a/Resume%20Resources/Certifications/Hamilton%20Certified%20Agile%20Practitioner.pdf</t>
  </si>
  <si>
    <t>https://github.com/Cbhami/Coraline/blob/6f065fbdc008ec6e37ec71daf8a621b7a7d8715a/Resume%20Resources/Certifications/Hamilton%20Lean%20Expert%20Certification.pdf</t>
  </si>
  <si>
    <t>https://github.com/Cbhami/Coraline/blob/6f065fbdc008ec6e37ec71daf8a621b7a7d8715a/Resume%20Resources/Certifications/Hamilton%20Lean%20Specialist%20Certification.pdf</t>
  </si>
  <si>
    <t>https://github.com/Cbhami/Coraline/blob/6f065fbdc008ec6e37ec71daf8a621b7a7d8715a/Resume%20Resources/Certifications/Hamilton%20PMI-DASM%20Certification.pdf</t>
  </si>
  <si>
    <t>https://github.com/Cbhami/Coraline/blob/6f065fbdc008ec6e37ec71daf8a621b7a7d8715a/Resume%20Resources/Certifications/Hamilton%20Excel%20Specialist%20Certification.pdf</t>
  </si>
  <si>
    <t>https://github.com/Cbhami/Coraline/blob/6f065fbdc008ec6e37ec71daf8a621b7a7d8715a/Resume%20Resources/Certifications/Hamilton%20Excel%20Core%20Certification.pdf</t>
  </si>
  <si>
    <t>https://github.com/Cbhami/Coraline/blob/6f065fbdc008ec6e37ec71daf8a621b7a7d8715a/Resume%20Resources/Certifications/Hamilton%20Excel%20Developer%20Certification.pdf</t>
  </si>
  <si>
    <t>https://github.com/Cbhami/Coraline/blob/6f065fbdc008ec6e37ec71daf8a621b7a7d8715a/Resume%20Resources/Certifications/Hamilton%20Excel%20Architect%20Certification.pdf</t>
  </si>
  <si>
    <t>https://github.com/Cbhami/Coraline/blob/6f065fbdc008ec6e37ec71daf8a621b7a7d8715a/Resume%20Resources/Certifications/Hamilton%20SHRM-SCP%20Certification.pdf</t>
  </si>
  <si>
    <t>https://github.com/Cbhami/Coraline/blob/6f065fbdc008ec6e37ec71daf8a621b7a7d8715a/Resume%20Resources/Certifications/IBM%20Data%20Analyst.pdf</t>
  </si>
  <si>
    <t>https://github.com/Cbhami/Coraline/blob/6f065fbdc008ec6e37ec71daf8a621b7a7d8715a/Resume%20Resources/Certifications/Hamilton%20Cornell%20Data%20Science%20Certificate.pdf</t>
  </si>
  <si>
    <t>https://github.com/Cbhami/Coraline/blob/6f065fbdc008ec6e37ec71daf8a621b7a7d8715a/Resume%20Resources/Certifications/Hamilton%20Excel%20Associate%20Certification.pdf</t>
  </si>
  <si>
    <t>https://github.com/Cbhami/Coraline/blob/6f065fbdc008ec6e37ec71daf8a621b7a7d8715a/Resume%20Resources/Certifications/Hamilton_Microsoft_Certified_Power_Bi_Data_Analyst_Associate.pdf</t>
  </si>
  <si>
    <t>https://github.com/Cbhami/Coraline/blob/6f065fbdc008ec6e37ec71daf8a621b7a7d8715a/Resume%20Resources/Certifications/Hamilton_Microsoft_Certified_Azure_Data_Fundamentals.pdf</t>
  </si>
  <si>
    <t>https://github.com/Cbhami/Coraline/blob/6f065fbdc008ec6e37ec71daf8a621b7a7d8715a/Resume%20Resources/Certifications/Hamilton%20Excel%20Apprentice%20Certification.pdf</t>
  </si>
  <si>
    <t>https://github.com/Cbhami/Coraline/blob/6f065fbdc008ec6e37ec71daf8a621b7a7d8715a/Resume%20Resources/Certifications/Hamilton_Microsoft_Certified_Trainer_2022.pdf</t>
  </si>
  <si>
    <t>https://github.com/Cbhami/Coraline/blob/6f065fbdc008ec6e37ec71daf8a621b7a7d8715a/Resume%20Resources/Certifications/Hamilton_Microsoft_Certified_Power_Platform_Fundamentals.pdf</t>
  </si>
  <si>
    <t>https://github.com/Cbhami/Coraline/blob/6f065fbdc008ec6e37ec71daf8a621b7a7d8715a/Resume%20Resources/Certifications/Hamilton%20Green%20Belt%20-%20Lean%20Six%20Sigma%20Certificate.pdf</t>
  </si>
  <si>
    <t>https://github.com/Cbhami/Coraline/blob/6f065fbdc008ec6e37ec71daf8a621b7a7d8715a/Resume%20Resources/Certifications/Hamilton%20Master%20Black%20Belt%20-%20Lean%20Six%20Sigma%20Certificate.pdf</t>
  </si>
  <si>
    <t>https://github.com/Cbhami/Coraline/blob/6f065fbdc008ec6e37ec71daf8a621b7a7d8715a/Resume%20Resources/Certifications/Microsoft_Certified_Teams_Administrator_Associate%20(2022).pdf</t>
  </si>
  <si>
    <t>https://github.com/Cbhami/Coraline/blob/6f065fbdc008ec6e37ec71daf8a621b7a7d8715a/Resume%20Resources/Certifications/Hamilton_Microsoft_Certified_365_Fundamentals.pdf</t>
  </si>
  <si>
    <t>https://github.com/Cbhami/Coraline/blob/6f065fbdc008ec6e37ec71daf8a621b7a7d8715a/Resume%20Resources/Certifications/Hamilton%20SHRM-CP%20Certification.pdf</t>
  </si>
  <si>
    <t>https://github.com/Cbhami/Coraline/blob/6f065fbdc008ec6e37ec71daf8a621b7a7d8715a/Resume%20Resources/Certifications/Hamilton%20PMI-PMP%20Certification.pdf</t>
  </si>
  <si>
    <t>IT</t>
  </si>
  <si>
    <t>https://www.comptia.org/certifications/a</t>
  </si>
  <si>
    <t>Security</t>
  </si>
  <si>
    <t>https://www.comptia.org/certifications/security</t>
  </si>
  <si>
    <t>https://github.com/Cbhami/Coraline/blob/10c8652f15b847455a8ace9792ab38dda3a949ec/Resume%20Resources/Certifications/CompTIA%20A+%20ce%20certificate.pdf</t>
  </si>
  <si>
    <t>https://github.com/Cbhami/Coraline/blob/10c8652f15b847455a8ace9792ab38dda3a949ec/Resume%20Resources/Certifications/CompTIA%20Security+%20ce%20certificate.pdf</t>
  </si>
  <si>
    <t>Blackboard 101</t>
  </si>
  <si>
    <t>Army</t>
  </si>
  <si>
    <t>Blackboard Learn</t>
  </si>
  <si>
    <t>Certificate</t>
  </si>
  <si>
    <t>Blackboard 201</t>
  </si>
  <si>
    <t>CySA+</t>
  </si>
  <si>
    <t>Cyber Security</t>
  </si>
  <si>
    <t>https://www.comptia.org/certifications/cybersecurity-analyst</t>
  </si>
  <si>
    <t>Network</t>
  </si>
  <si>
    <t>Secure Infrastructure Specialist - CSIS</t>
  </si>
  <si>
    <t>IT Operations Specialist - CIOS</t>
  </si>
  <si>
    <t>Security Analytics Professional - CSAP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</si>
</sst>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  <numFmt numFmtId="166" formatCode="m/d/yyyy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08">
    <xf numFmtId="0" fontId="0" fillId="0" borderId="0" xfId="0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0" fillId="0" borderId="0" xfId="0" pivotButton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44" fontId="0" fillId="0" borderId="0" xfId="0" applyNumberFormat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9" fillId="0" borderId="2" xfId="1" applyNumberFormat="1" applyBorder="1" applyAlignment="1">
      <alignment horizontal="center" vertical="center" wrapText="1"/>
    </xf>
    <xf numFmtId="0" fontId="19" fillId="0" borderId="6" xfId="1" applyNumberFormat="1" applyBorder="1" applyAlignment="1">
      <alignment horizontal="center" vertical="center" wrapText="1"/>
    </xf>
    <xf numFmtId="166" fontId="24" fillId="0" borderId="2" xfId="0" applyNumberFormat="1" applyFont="1" applyBorder="1" applyAlignment="1">
      <alignment horizontal="center" vertical="center" wrapText="1"/>
    </xf>
    <xf numFmtId="166" fontId="24" fillId="0" borderId="6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14" fontId="16" fillId="3" borderId="0" xfId="0" applyNumberFormat="1" applyFont="1" applyFill="1" applyAlignment="1">
      <alignment horizontal="left" vertical="center" wrapText="1"/>
    </xf>
    <xf numFmtId="0" fontId="0" fillId="3" borderId="0" xfId="0" applyFill="1" applyAlignment="1">
      <alignment vertical="center"/>
    </xf>
    <xf numFmtId="164" fontId="25" fillId="0" borderId="2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8" totalsRowShown="0" headerRowDxfId="54" dataDxfId="52" headerRowBorderDxfId="53" tableBorderDxfId="51">
  <autoFilter ref="B1:Y48" xr:uid="{00000000-0009-0000-0100-000001000000}"/>
  <sortState xmlns:xlrd2="http://schemas.microsoft.com/office/spreadsheetml/2017/richdata2" ref="B2:Y48">
    <sortCondition descending="1" ref="J1:J48"/>
  </sortState>
  <tableColumns count="24">
    <tableColumn id="1" xr3:uid="{00000000-0010-0000-0000-000001000000}" name="My Certifications" dataDxfId="50"/>
    <tableColumn id="2" xr3:uid="{00000000-0010-0000-0000-000002000000}" name="Organization" dataDxfId="49"/>
    <tableColumn id="3" xr3:uid="{00000000-0010-0000-0000-000003000000}" name="Concentration " dataDxfId="48"/>
    <tableColumn id="23" xr3:uid="{00000000-0010-0000-0000-000017000000}" name="Skill 1" dataDxfId="47"/>
    <tableColumn id="24" xr3:uid="{00000000-0010-0000-0000-000018000000}" name="Skill 2" dataDxfId="46"/>
    <tableColumn id="4" xr3:uid="{00000000-0010-0000-0000-000004000000}" name="Organization URL" dataDxfId="45"/>
    <tableColumn id="21" xr3:uid="{00000000-0010-0000-0000-000015000000}" name="Type" dataDxfId="44"/>
    <tableColumn id="5" xr3:uid="{00000000-0010-0000-0000-000005000000}" name="START DATE" dataDxfId="43"/>
    <tableColumn id="6" xr3:uid="{00000000-0010-0000-0000-000006000000}" name="FINISH DATE" dataDxfId="42"/>
    <tableColumn id="22" xr3:uid="{00000000-0010-0000-0000-000016000000}" name="FINISH Date Goal" dataDxfId="41"/>
    <tableColumn id="7" xr3:uid="{00000000-0010-0000-0000-000007000000}" name="ReCertification Date" dataDxfId="40"/>
    <tableColumn id="8" xr3:uid="{00000000-0010-0000-0000-000008000000}" name="% COMPLETE" dataDxfId="39"/>
    <tableColumn id="9" xr3:uid="{00000000-0010-0000-0000-000009000000}" name="Status" dataDxfId="38">
      <calculatedColumnFormula>--(Certification_Table[[#This Row],[% COMPLETE]]&gt;=1)</calculatedColumnFormula>
    </tableColumn>
    <tableColumn id="10" xr3:uid="{00000000-0010-0000-0000-00000A000000}" name="URL" dataDxfId="37"/>
    <tableColumn id="11" xr3:uid="{00000000-0010-0000-0000-00000B000000}" name="Exam/Training Cost" dataDxfId="36"/>
    <tableColumn id="12" xr3:uid="{00000000-0010-0000-0000-00000C000000}" name="Exam Attempts" dataDxfId="35"/>
    <tableColumn id="13" xr3:uid="{00000000-0010-0000-0000-00000D000000}" name="Total Costs" dataDxfId="34">
      <calculatedColumnFormula>Q2*P2</calculatedColumnFormula>
    </tableColumn>
    <tableColumn id="14" xr3:uid="{00000000-0010-0000-0000-00000E000000}" name="Funding Source" dataDxfId="33"/>
    <tableColumn id="15" xr3:uid="{00000000-0010-0000-0000-00000F000000}" name="Link" dataDxfId="32"/>
    <tableColumn id="16" xr3:uid="{00000000-0010-0000-0000-000010000000}" name="Best Study Resource" dataDxfId="31"/>
    <tableColumn id="17" xr3:uid="{00000000-0010-0000-0000-000011000000}" name="Personal Expenses " dataDxfId="30"/>
    <tableColumn id="18" xr3:uid="{00000000-0010-0000-0000-000012000000}" name="NOTES" dataDxfId="29"/>
    <tableColumn id="19" xr3:uid="{00000000-0010-0000-0000-000013000000}" name="Additional Study Resource" dataDxfId="28"/>
    <tableColumn id="20" xr3:uid="{00000000-0010-0000-0000-000014000000}" name="Additional Study Resource2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8:B65" totalsRowShown="0" headerRowDxfId="26" dataDxfId="24" headerRowBorderDxfId="25" tableBorderDxfId="23" totalsRowBorderDxfId="22">
  <autoFilter ref="B58:B65" xr:uid="{00000000-0009-0000-0100-000002000000}"/>
  <tableColumns count="1">
    <tableColumn id="1" xr3:uid="{00000000-0010-0000-0100-000001000000}" name="Memberships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8:C65" totalsRowShown="0" headerRowDxfId="20" dataDxfId="18" headerRowBorderDxfId="19" tableBorderDxfId="17" totalsRowBorderDxfId="16">
  <autoFilter ref="C58:C65" xr:uid="{00000000-0009-0000-0100-000003000000}"/>
  <tableColumns count="1">
    <tableColumn id="1" xr3:uid="{00000000-0010-0000-0200-000001000000}" name="Goals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8:D66" totalsRowShown="0" headerRowBorderDxfId="14" tableBorderDxfId="13" totalsRowBorderDxfId="12">
  <autoFilter ref="D58:D66" xr:uid="{00000000-0009-0000-0100-000004000000}"/>
  <tableColumns count="1">
    <tableColumn id="1" xr3:uid="{00000000-0010-0000-0300-000001000000}" name="Resource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56C4-CE74-E44C-AEAF-D9B82C4D95DD}" name="FY23_Plan" displayName="FY23_Plan" ref="R58:V69" totalsRowCount="1" headerRowDxfId="10">
  <autoFilter ref="R58:V68" xr:uid="{7DC856C4-CE74-E44C-AEAF-D9B82C4D95DD}"/>
  <tableColumns count="5">
    <tableColumn id="1" xr3:uid="{5E6FB6D3-2201-F649-A052-134F25B53BCF}" name="Certification Name" totalsRowLabel="Total"/>
    <tableColumn id="2" xr3:uid="{3356B38D-E9EC-1E41-ABC0-719826516BB8}" name="Organization"/>
    <tableColumn id="3" xr3:uid="{B42FD204-0C35-604F-AF1B-FBA5F9333685}" name="Expected Finish Date" dataDxfId="9" totalsRowDxfId="8"/>
    <tableColumn id="4" xr3:uid="{4E69CB7B-9B00-3549-A586-44A4CD6AD558}" name="Cost" totalsRowFunction="sum" dataDxfId="7" totalsRowDxfId="6"/>
    <tableColumn id="5" xr3:uid="{DA9F6632-5CC6-E846-AA7A-9589331310BE}" name="Category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5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4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3"/>
    <tableColumn id="4" xr3:uid="{67CF72A3-BAC4-41B2-9321-EE21D7883CE7}" name="Completion Date" dataDxfId="2"/>
    <tableColumn id="3" xr3:uid="{9A16478D-E50F-4A7E-85EA-7D92AB35E1DF}" name="Li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117" Type="http://schemas.openxmlformats.org/officeDocument/2006/relationships/table" Target="../tables/table3.xm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usarmy.skillport.com/skillportfe/custom/login/usarmy/login.action" TargetMode="External"/><Relationship Id="rId68" Type="http://schemas.openxmlformats.org/officeDocument/2006/relationships/hyperlink" Target="https://armyeitaas.sharepoint-mil.us/teams/FCS-UofSCDataAnalyticsProgram" TargetMode="External"/><Relationship Id="rId84" Type="http://schemas.openxmlformats.org/officeDocument/2006/relationships/hyperlink" Target="https://github.com/Cbhami/Coraline/blob/6f065fbdc008ec6e37ec71daf8a621b7a7d8715a/Resume%20Resources/Certifications/Hamilton%20Lean%20Expert%20Certification.pdf" TargetMode="External"/><Relationship Id="rId89" Type="http://schemas.openxmlformats.org/officeDocument/2006/relationships/hyperlink" Target="https://github.com/Cbhami/Coraline/blob/6f065fbdc008ec6e37ec71daf8a621b7a7d8715a/Resume%20Resources/Certifications/Hamilton%20Excel%20Developer%20Certification.pdf" TargetMode="External"/><Relationship Id="rId112" Type="http://schemas.openxmlformats.org/officeDocument/2006/relationships/hyperlink" Target="https://www.comptia.org/certifications/cybersecurity-analyst" TargetMode="External"/><Relationship Id="rId16" Type="http://schemas.openxmlformats.org/officeDocument/2006/relationships/hyperlink" Target="https://elearning.iact.ie/" TargetMode="External"/><Relationship Id="rId107" Type="http://schemas.openxmlformats.org/officeDocument/2006/relationships/hyperlink" Target="https://www.certmetrics.com/comptia/" TargetMode="Externa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74" Type="http://schemas.openxmlformats.org/officeDocument/2006/relationships/hyperlink" Target="https://www.certmetrics.com/comptia/" TargetMode="External"/><Relationship Id="rId79" Type="http://schemas.openxmlformats.org/officeDocument/2006/relationships/hyperlink" Target="https://github.com/Cbhami/Coraline/blob/6f065fbdc008ec6e37ec71daf8a621b7a7d8715a/Resume%20Resources/Certifications/IBM%20Data%20Science.pdf" TargetMode="External"/><Relationship Id="rId102" Type="http://schemas.openxmlformats.org/officeDocument/2006/relationships/hyperlink" Target="https://github.com/Cbhami/Coraline/blob/6f065fbdc008ec6e37ec71daf8a621b7a7d8715a/Resume%20Resources/Certifications/Microsoft_Certified_Teams_Administrator_Associate%20(2022).pdf" TargetMode="External"/><Relationship Id="rId5" Type="http://schemas.openxmlformats.org/officeDocument/2006/relationships/hyperlink" Target="https://www.microsoft.com/en-us/learning/dashboard.aspx" TargetMode="External"/><Relationship Id="rId90" Type="http://schemas.openxmlformats.org/officeDocument/2006/relationships/hyperlink" Target="https://github.com/Cbhami/Coraline/blob/6f065fbdc008ec6e37ec71daf8a621b7a7d8715a/Resume%20Resources/Certifications/Hamilton%20Excel%20Architect%20Certification.pdf" TargetMode="External"/><Relationship Id="rId95" Type="http://schemas.openxmlformats.org/officeDocument/2006/relationships/hyperlink" Target="https://github.com/Cbhami/Coraline/blob/6f065fbdc008ec6e37ec71daf8a621b7a7d8715a/Resume%20Resources/Certifications/Hamilton_Microsoft_Certified_Power_Bi_Data_Analyst_Associate.pdf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64" Type="http://schemas.openxmlformats.org/officeDocument/2006/relationships/hyperlink" Target="https://www.linkedin.com/learning/?accountId=99504138&amp;u=99504138&amp;success=true&amp;authUUID=X4Km0q9nSXKChkzdaxXZow%3D%3D" TargetMode="External"/><Relationship Id="rId69" Type="http://schemas.openxmlformats.org/officeDocument/2006/relationships/hyperlink" Target="https://armyeitaas.sharepoint-mil.us/teams/FCS-UofSCDataAnalyticsProgram" TargetMode="External"/><Relationship Id="rId113" Type="http://schemas.openxmlformats.org/officeDocument/2006/relationships/hyperlink" Target="https://www.comptia.org/certifications/cybersecurity-analyst" TargetMode="External"/><Relationship Id="rId118" Type="http://schemas.openxmlformats.org/officeDocument/2006/relationships/table" Target="../tables/table4.xml"/><Relationship Id="rId80" Type="http://schemas.openxmlformats.org/officeDocument/2006/relationships/hyperlink" Target="https://github.com/Cbhami/Coraline/blob/6f065fbdc008ec6e37ec71daf8a621b7a7d8715a/Resume%20Resources/Certifications/Hamilton%20PMI%20DASSM%20Certfication.pdf" TargetMode="External"/><Relationship Id="rId85" Type="http://schemas.openxmlformats.org/officeDocument/2006/relationships/hyperlink" Target="https://github.com/Cbhami/Coraline/blob/6f065fbdc008ec6e37ec71daf8a621b7a7d8715a/Resume%20Resources/Certifications/Hamilton%20Lean%20Specialist%20Certification.pdf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103" Type="http://schemas.openxmlformats.org/officeDocument/2006/relationships/hyperlink" Target="https://github.com/Cbhami/Coraline/blob/6f065fbdc008ec6e37ec71daf8a621b7a7d8715a/Resume%20Resources/Certifications/Hamilton_Microsoft_Certified_365_Fundamentals.pdf" TargetMode="External"/><Relationship Id="rId108" Type="http://schemas.openxmlformats.org/officeDocument/2006/relationships/hyperlink" Target="https://www.comptia.org/certifications/security" TargetMode="External"/><Relationship Id="rId54" Type="http://schemas.openxmlformats.org/officeDocument/2006/relationships/hyperlink" Target="https://www.atc-training.net/" TargetMode="External"/><Relationship Id="rId70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5" Type="http://schemas.openxmlformats.org/officeDocument/2006/relationships/hyperlink" Target="https://github.com/Cbhami/Coraline/blob/6f065fbdc008ec6e37ec71daf8a621b7a7d8715a/Resume%20Resources/Certifications/Google%20Data%20Analytics%20Certificate.pdf" TargetMode="External"/><Relationship Id="rId91" Type="http://schemas.openxmlformats.org/officeDocument/2006/relationships/hyperlink" Target="https://github.com/Cbhami/Coraline/blob/6f065fbdc008ec6e37ec71daf8a621b7a7d8715a/Resume%20Resources/Certifications/Hamilton%20SHRM-SCP%20Certification.pdf" TargetMode="External"/><Relationship Id="rId96" Type="http://schemas.openxmlformats.org/officeDocument/2006/relationships/hyperlink" Target="https://github.com/Cbhami/Coraline/blob/6f065fbdc008ec6e37ec71daf8a621b7a7d8715a/Resume%20Resources/Certifications/Hamilton_Microsoft_Certified_Azure_Data_Fundamentals.pdf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49" Type="http://schemas.openxmlformats.org/officeDocument/2006/relationships/hyperlink" Target="https://www.project-management-prepcast.com/pmi-acp-exam" TargetMode="External"/><Relationship Id="rId114" Type="http://schemas.openxmlformats.org/officeDocument/2006/relationships/printerSettings" Target="../printerSettings/printerSettings1.bin"/><Relationship Id="rId119" Type="http://schemas.openxmlformats.org/officeDocument/2006/relationships/table" Target="../tables/table5.xm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coursera.org/programs/casy-on-demand-learning-program-yul8r?currentTab=CATALOG" TargetMode="External"/><Relationship Id="rId65" Type="http://schemas.openxmlformats.org/officeDocument/2006/relationships/hyperlink" Target="https://docs.microsoft.com/en-us/learn/" TargetMode="External"/><Relationship Id="rId73" Type="http://schemas.openxmlformats.org/officeDocument/2006/relationships/hyperlink" Target="https://www.certmetrics.com/comptia/" TargetMode="External"/><Relationship Id="rId78" Type="http://schemas.openxmlformats.org/officeDocument/2006/relationships/hyperlink" Target="https://github.com/Cbhami/Coraline/blob/6f065fbdc008ec6e37ec71daf8a621b7a7d8715a/Resume%20Resources/Certifications/Google%20Project%20Management.pdf" TargetMode="External"/><Relationship Id="rId81" Type="http://schemas.openxmlformats.org/officeDocument/2006/relationships/hyperlink" Target="https://github.com/Cbhami/Coraline/blob/6f065fbdc008ec6e37ec71daf8a621b7a7d8715a/Resume%20Resources/Certifications/Hamilton_Microsoft_Certified_Azure_Fundamentals.pdf" TargetMode="External"/><Relationship Id="rId86" Type="http://schemas.openxmlformats.org/officeDocument/2006/relationships/hyperlink" Target="https://github.com/Cbhami/Coraline/blob/6f065fbdc008ec6e37ec71daf8a621b7a7d8715a/Resume%20Resources/Certifications/Hamilton%20PMI-DASM%20Certification.pdf" TargetMode="External"/><Relationship Id="rId94" Type="http://schemas.openxmlformats.org/officeDocument/2006/relationships/hyperlink" Target="https://github.com/Cbhami/Coraline/blob/6f065fbdc008ec6e37ec71daf8a621b7a7d8715a/Resume%20Resources/Certifications/Hamilton%20Excel%20Associate%20Certification.pdf" TargetMode="External"/><Relationship Id="rId99" Type="http://schemas.openxmlformats.org/officeDocument/2006/relationships/hyperlink" Target="https://github.com/Cbhami/Coraline/blob/6f065fbdc008ec6e37ec71daf8a621b7a7d8715a/Resume%20Resources/Certifications/Hamilton_Microsoft_Certified_Power_Platform_Fundamentals.pdf" TargetMode="External"/><Relationship Id="rId101" Type="http://schemas.openxmlformats.org/officeDocument/2006/relationships/hyperlink" Target="https://github.com/Cbhami/Coraline/blob/6f065fbdc008ec6e37ec71daf8a621b7a7d8715a/Resume%20Resources/Certifications/Hamilton%20Master%20Black%20Belt%20-%20Lean%20Six%20Sigma%20Certificate.pdf" TargetMode="Externa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109" Type="http://schemas.openxmlformats.org/officeDocument/2006/relationships/hyperlink" Target="https://www.certmetrics.com/comptia/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hyperlink" Target="https://github.com/Cbhami/Coraline/blob/6f065fbdc008ec6e37ec71daf8a621b7a7d8715a/Resume%20Resources/Certifications/CompTIA%20Data+%20ce%20certificate.pdf" TargetMode="External"/><Relationship Id="rId97" Type="http://schemas.openxmlformats.org/officeDocument/2006/relationships/hyperlink" Target="https://github.com/Cbhami/Coraline/blob/6f065fbdc008ec6e37ec71daf8a621b7a7d8715a/Resume%20Resources/Certifications/Hamilton%20Excel%20Apprentice%20Certification.pdf" TargetMode="External"/><Relationship Id="rId104" Type="http://schemas.openxmlformats.org/officeDocument/2006/relationships/hyperlink" Target="https://github.com/Cbhami/Coraline/blob/6f065fbdc008ec6e37ec71daf8a621b7a7d8715a/Resume%20Resources/Certifications/Hamilton%20SHRM-CP%20Certification.pdf" TargetMode="Externa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www.comptia.org/certifications/data" TargetMode="External"/><Relationship Id="rId92" Type="http://schemas.openxmlformats.org/officeDocument/2006/relationships/hyperlink" Target="https://github.com/Cbhami/Coraline/blob/6f065fbdc008ec6e37ec71daf8a621b7a7d8715a/Resume%20Resources/Certifications/IBM%20Data%20Analyst.pdf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66" Type="http://schemas.openxmlformats.org/officeDocument/2006/relationships/hyperlink" Target="https://esi.microsoft.com/" TargetMode="External"/><Relationship Id="rId87" Type="http://schemas.openxmlformats.org/officeDocument/2006/relationships/hyperlink" Target="https://github.com/Cbhami/Coraline/blob/6f065fbdc008ec6e37ec71daf8a621b7a7d8715a/Resume%20Resources/Certifications/Hamilton%20Excel%20Specialist%20Certification.pdf" TargetMode="External"/><Relationship Id="rId110" Type="http://schemas.openxmlformats.org/officeDocument/2006/relationships/hyperlink" Target="https://github.com/Cbhami/Coraline/blob/10c8652f15b847455a8ace9792ab38dda3a949ec/Resume%20Resources/Certifications/CompTIA%20A+%20ce%20certificate.pdf" TargetMode="External"/><Relationship Id="rId115" Type="http://schemas.openxmlformats.org/officeDocument/2006/relationships/table" Target="../tables/table1.xml"/><Relationship Id="rId61" Type="http://schemas.openxmlformats.org/officeDocument/2006/relationships/hyperlink" Target="https://skills.yourlearning.ibm.com/?lang=en" TargetMode="External"/><Relationship Id="rId82" Type="http://schemas.openxmlformats.org/officeDocument/2006/relationships/hyperlink" Target="https://github.com/Cbhami/Coraline/blob/6f065fbdc008ec6e37ec71daf8a621b7a7d8715a/Resume%20Resources/Certifications/USC%20IDAC%20Certificate.pdf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56" Type="http://schemas.openxmlformats.org/officeDocument/2006/relationships/hyperlink" Target="https://elearning.iact.ie/" TargetMode="External"/><Relationship Id="rId77" Type="http://schemas.openxmlformats.org/officeDocument/2006/relationships/hyperlink" Target="https://github.com/Cbhami/Coraline/blob/6f065fbdc008ec6e37ec71daf8a621b7a7d8715a/Resume%20Resources/Certifications/CompTIA%20Project+%20certificate.pdf" TargetMode="External"/><Relationship Id="rId100" Type="http://schemas.openxmlformats.org/officeDocument/2006/relationships/hyperlink" Target="https://github.com/Cbhami/Coraline/blob/6f065fbdc008ec6e37ec71daf8a621b7a7d8715a/Resume%20Resources/Certifications/Hamilton%20Green%20Belt%20-%20Lean%20Six%20Sigma%20Certificate.pdf" TargetMode="External"/><Relationship Id="rId105" Type="http://schemas.openxmlformats.org/officeDocument/2006/relationships/hyperlink" Target="https://github.com/Cbhami/Coraline/blob/6f065fbdc008ec6e37ec71daf8a621b7a7d8715a/Resume%20Resources/Certifications/Hamilton%20PMI-PMP%20Certification.pdf" TargetMode="Externa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mptia.org/certifications/project" TargetMode="External"/><Relationship Id="rId93" Type="http://schemas.openxmlformats.org/officeDocument/2006/relationships/hyperlink" Target="https://github.com/Cbhami/Coraline/blob/6f065fbdc008ec6e37ec71daf8a621b7a7d8715a/Resume%20Resources/Certifications/Hamilton%20Cornell%20Data%20Science%20Certificate.pdf" TargetMode="External"/><Relationship Id="rId98" Type="http://schemas.openxmlformats.org/officeDocument/2006/relationships/hyperlink" Target="https://github.com/Cbhami/Coraline/blob/6f065fbdc008ec6e37ec71daf8a621b7a7d8715a/Resume%20Resources/Certifications/Hamilton_Microsoft_Certified_Trainer_2022.pdf" TargetMode="External"/><Relationship Id="rId3" Type="http://schemas.openxmlformats.org/officeDocument/2006/relationships/hyperlink" Target="https://learnhrm.partnerrc.com/am/@@login?camefrom=/am/%40%40summary" TargetMode="External"/><Relationship Id="rId25" Type="http://schemas.openxmlformats.org/officeDocument/2006/relationships/hyperlink" Target="https://ecornell.edu/" TargetMode="External"/><Relationship Id="rId46" Type="http://schemas.openxmlformats.org/officeDocument/2006/relationships/hyperlink" Target="https://my.pmi.org/" TargetMode="External"/><Relationship Id="rId67" Type="http://schemas.openxmlformats.org/officeDocument/2006/relationships/hyperlink" Target="https://ecornell.cornell.edu/" TargetMode="External"/><Relationship Id="rId116" Type="http://schemas.openxmlformats.org/officeDocument/2006/relationships/table" Target="../tables/table2.xm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62" Type="http://schemas.openxmlformats.org/officeDocument/2006/relationships/hyperlink" Target="https://ibmcsr.udemy.com/organization/home/" TargetMode="External"/><Relationship Id="rId83" Type="http://schemas.openxmlformats.org/officeDocument/2006/relationships/hyperlink" Target="https://github.com/Cbhami/Coraline/blob/6f065fbdc008ec6e37ec71daf8a621b7a7d8715a/Resume%20Resources/Certifications/Hamilton%20Certified%20Agile%20Practitioner.pdf" TargetMode="External"/><Relationship Id="rId88" Type="http://schemas.openxmlformats.org/officeDocument/2006/relationships/hyperlink" Target="https://github.com/Cbhami/Coraline/blob/6f065fbdc008ec6e37ec71daf8a621b7a7d8715a/Resume%20Resources/Certifications/Hamilton%20Excel%20Core%20Certification.pdf" TargetMode="External"/><Relationship Id="rId111" Type="http://schemas.openxmlformats.org/officeDocument/2006/relationships/hyperlink" Target="https://github.com/Cbhami/Coraline/blob/10c8652f15b847455a8ace9792ab38dda3a949ec/Resume%20Resources/Certifications/CompTIA%20Security+%20ce%20certificate.pdf" TargetMode="External"/><Relationship Id="rId15" Type="http://schemas.openxmlformats.org/officeDocument/2006/relationships/hyperlink" Target="https://www.microsoft.com/en-us/learning/dashboard.aspx" TargetMode="External"/><Relationship Id="rId36" Type="http://schemas.openxmlformats.org/officeDocument/2006/relationships/hyperlink" Target="https://elearning.iact.ie/skill/371445/qbgzCjeT" TargetMode="External"/><Relationship Id="rId57" Type="http://schemas.openxmlformats.org/officeDocument/2006/relationships/hyperlink" Target="https://elearning.iact.ie/skill/371445/qbgzCjeT" TargetMode="External"/><Relationship Id="rId106" Type="http://schemas.openxmlformats.org/officeDocument/2006/relationships/hyperlink" Target="https://www.comptia.org/certifications/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16"/>
  <sheetViews>
    <sheetView showGridLines="0" tabSelected="1" zoomScale="130" zoomScaleNormal="130" workbookViewId="0">
      <pane xSplit="4" ySplit="1" topLeftCell="W36" activePane="bottomRight" state="frozen"/>
      <selection pane="topRight" activeCell="E1" sqref="E1"/>
      <selection pane="bottomLeft" activeCell="A2" sqref="A2"/>
      <selection pane="bottomRight" activeCell="W46" sqref="W46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customWidth="1"/>
    <col min="21" max="21" width="38.83203125" customWidth="1"/>
    <col min="22" max="22" width="40.33203125" customWidth="1"/>
    <col min="23" max="30" width="8.5" customWidth="1"/>
  </cols>
  <sheetData>
    <row r="1" spans="2:25" ht="52.5" customHeight="1" x14ac:dyDescent="0.2">
      <c r="B1" s="20" t="s">
        <v>0</v>
      </c>
      <c r="C1" s="21" t="s">
        <v>1</v>
      </c>
      <c r="D1" s="21" t="s">
        <v>2</v>
      </c>
      <c r="E1" s="52" t="s">
        <v>144</v>
      </c>
      <c r="F1" s="52" t="s">
        <v>145</v>
      </c>
      <c r="G1" s="21" t="s">
        <v>3</v>
      </c>
      <c r="H1" s="21" t="s">
        <v>123</v>
      </c>
      <c r="I1" s="22" t="s">
        <v>4</v>
      </c>
      <c r="J1" s="21" t="s">
        <v>5</v>
      </c>
      <c r="K1" s="21" t="s">
        <v>136</v>
      </c>
      <c r="L1" s="21" t="s">
        <v>6</v>
      </c>
      <c r="M1" s="23" t="s">
        <v>7</v>
      </c>
      <c r="N1" s="21" t="s">
        <v>8</v>
      </c>
      <c r="O1" s="21" t="s">
        <v>9</v>
      </c>
      <c r="P1" s="21" t="s">
        <v>10</v>
      </c>
      <c r="Q1" s="24" t="s">
        <v>11</v>
      </c>
      <c r="R1" s="21" t="s">
        <v>12</v>
      </c>
      <c r="S1" s="21" t="s">
        <v>13</v>
      </c>
      <c r="T1" s="21" t="s">
        <v>155</v>
      </c>
      <c r="U1" s="21" t="s">
        <v>15</v>
      </c>
      <c r="V1" s="21" t="s">
        <v>16</v>
      </c>
      <c r="W1" s="21" t="s">
        <v>17</v>
      </c>
      <c r="X1" s="21" t="s">
        <v>18</v>
      </c>
      <c r="Y1" s="21" t="s">
        <v>116</v>
      </c>
    </row>
    <row r="2" spans="2:25" ht="52.5" customHeight="1" x14ac:dyDescent="0.2">
      <c r="B2" s="81" t="s">
        <v>323</v>
      </c>
      <c r="C2" s="82" t="s">
        <v>320</v>
      </c>
      <c r="D2" s="82" t="s">
        <v>321</v>
      </c>
      <c r="E2" s="82" t="s">
        <v>321</v>
      </c>
      <c r="F2" s="82"/>
      <c r="G2" s="83"/>
      <c r="H2" s="83" t="s">
        <v>322</v>
      </c>
      <c r="I2" s="98">
        <v>44422</v>
      </c>
      <c r="J2" s="98">
        <v>44429</v>
      </c>
      <c r="K2" s="99">
        <v>44429</v>
      </c>
      <c r="L2" s="98"/>
      <c r="M2" s="86"/>
      <c r="N2" s="87">
        <f>--(Certification_Table[[#This Row],[% COMPLETE]]&gt;=1)</f>
        <v>0</v>
      </c>
      <c r="O2" s="103"/>
      <c r="P2" s="88"/>
      <c r="Q2" s="89"/>
      <c r="R2" s="88">
        <f t="shared" ref="R2:R7" si="0">Q2*P2</f>
        <v>0</v>
      </c>
      <c r="S2" s="87"/>
      <c r="T2" s="82"/>
      <c r="U2" s="87"/>
      <c r="V2" s="82"/>
      <c r="W2" s="82"/>
      <c r="X2" s="87"/>
      <c r="Y2" s="87"/>
    </row>
    <row r="3" spans="2:25" ht="52.5" customHeight="1" x14ac:dyDescent="0.2">
      <c r="B3" s="81" t="s">
        <v>319</v>
      </c>
      <c r="C3" s="82" t="s">
        <v>320</v>
      </c>
      <c r="D3" s="82" t="s">
        <v>321</v>
      </c>
      <c r="E3" s="82" t="s">
        <v>321</v>
      </c>
      <c r="F3" s="82"/>
      <c r="G3" s="83"/>
      <c r="H3" s="83" t="s">
        <v>322</v>
      </c>
      <c r="I3" s="98">
        <v>44409</v>
      </c>
      <c r="J3" s="98">
        <v>44422</v>
      </c>
      <c r="K3" s="99">
        <v>44422</v>
      </c>
      <c r="L3" s="98"/>
      <c r="M3" s="86"/>
      <c r="N3" s="87">
        <f>--(Certification_Table[[#This Row],[% COMPLETE]]&gt;=1)</f>
        <v>0</v>
      </c>
      <c r="O3" s="103"/>
      <c r="P3" s="88"/>
      <c r="Q3" s="89"/>
      <c r="R3" s="88">
        <f t="shared" si="0"/>
        <v>0</v>
      </c>
      <c r="S3" s="87"/>
      <c r="T3" s="82"/>
      <c r="U3" s="87"/>
      <c r="V3" s="82"/>
      <c r="W3" s="82"/>
      <c r="X3" s="87"/>
      <c r="Y3" s="87"/>
    </row>
    <row r="4" spans="2:25" ht="52.5" customHeight="1" x14ac:dyDescent="0.2">
      <c r="B4" s="81" t="s">
        <v>269</v>
      </c>
      <c r="C4" s="82" t="s">
        <v>233</v>
      </c>
      <c r="D4" s="82" t="s">
        <v>313</v>
      </c>
      <c r="E4" s="82" t="s">
        <v>313</v>
      </c>
      <c r="F4" s="82" t="s">
        <v>315</v>
      </c>
      <c r="G4" s="34" t="s">
        <v>316</v>
      </c>
      <c r="H4" s="83" t="s">
        <v>124</v>
      </c>
      <c r="I4" s="98">
        <v>44866</v>
      </c>
      <c r="J4" s="98">
        <v>44893</v>
      </c>
      <c r="K4" s="99">
        <v>44893</v>
      </c>
      <c r="L4" s="98">
        <v>45989</v>
      </c>
      <c r="M4" s="86">
        <v>1</v>
      </c>
      <c r="N4" s="87">
        <f>--(Certification_Table[[#This Row],[% COMPLETE]]&gt;=1)</f>
        <v>1</v>
      </c>
      <c r="O4" s="56" t="s">
        <v>239</v>
      </c>
      <c r="P4" s="88">
        <v>277</v>
      </c>
      <c r="Q4" s="89">
        <v>1</v>
      </c>
      <c r="R4" s="88">
        <f t="shared" si="0"/>
        <v>277</v>
      </c>
      <c r="S4" s="87" t="s">
        <v>39</v>
      </c>
      <c r="T4" s="96" t="s">
        <v>317</v>
      </c>
      <c r="U4" s="87"/>
      <c r="V4" s="82"/>
      <c r="W4" s="82"/>
      <c r="X4" s="87"/>
      <c r="Y4" s="87"/>
    </row>
    <row r="5" spans="2:25" ht="52.5" customHeight="1" x14ac:dyDescent="0.2">
      <c r="B5" s="81" t="s">
        <v>270</v>
      </c>
      <c r="C5" s="82" t="s">
        <v>233</v>
      </c>
      <c r="D5" s="82" t="s">
        <v>313</v>
      </c>
      <c r="E5" s="82" t="s">
        <v>313</v>
      </c>
      <c r="F5" s="82"/>
      <c r="G5" s="34" t="s">
        <v>314</v>
      </c>
      <c r="H5" s="83" t="s">
        <v>124</v>
      </c>
      <c r="I5" s="98">
        <v>44866</v>
      </c>
      <c r="J5" s="98">
        <v>44891</v>
      </c>
      <c r="K5" s="99">
        <v>44891</v>
      </c>
      <c r="L5" s="98">
        <v>45989</v>
      </c>
      <c r="M5" s="86">
        <v>1</v>
      </c>
      <c r="N5" s="87">
        <f>--(Certification_Table[[#This Row],[% COMPLETE]]&gt;=1)</f>
        <v>1</v>
      </c>
      <c r="O5" s="56" t="s">
        <v>239</v>
      </c>
      <c r="P5" s="88">
        <v>354</v>
      </c>
      <c r="Q5" s="89">
        <v>1</v>
      </c>
      <c r="R5" s="88">
        <f t="shared" si="0"/>
        <v>354</v>
      </c>
      <c r="S5" s="87" t="s">
        <v>39</v>
      </c>
      <c r="T5" s="96" t="s">
        <v>318</v>
      </c>
      <c r="U5" s="87"/>
      <c r="V5" s="82"/>
      <c r="W5" s="82"/>
      <c r="X5" s="87"/>
      <c r="Y5" s="87"/>
    </row>
    <row r="6" spans="2:25" ht="52.5" customHeight="1" x14ac:dyDescent="0.2">
      <c r="B6" s="81" t="s">
        <v>234</v>
      </c>
      <c r="C6" s="82" t="s">
        <v>233</v>
      </c>
      <c r="D6" s="82" t="s">
        <v>58</v>
      </c>
      <c r="E6" s="82" t="s">
        <v>58</v>
      </c>
      <c r="F6" s="82" t="s">
        <v>238</v>
      </c>
      <c r="G6" s="34" t="s">
        <v>235</v>
      </c>
      <c r="H6" s="83" t="s">
        <v>124</v>
      </c>
      <c r="I6" s="84">
        <v>44811</v>
      </c>
      <c r="J6" s="84">
        <v>44812</v>
      </c>
      <c r="K6" s="85">
        <v>44812</v>
      </c>
      <c r="L6" s="84">
        <v>45908</v>
      </c>
      <c r="M6" s="86">
        <v>1</v>
      </c>
      <c r="N6" s="87">
        <f>--(Certification_Table[[#This Row],[% COMPLETE]]&gt;=1)</f>
        <v>1</v>
      </c>
      <c r="O6" s="56" t="s">
        <v>239</v>
      </c>
      <c r="P6" s="88">
        <v>108</v>
      </c>
      <c r="Q6" s="89">
        <v>1</v>
      </c>
      <c r="R6" s="88">
        <f t="shared" si="0"/>
        <v>108</v>
      </c>
      <c r="S6" s="87" t="s">
        <v>50</v>
      </c>
      <c r="T6" s="96" t="s">
        <v>283</v>
      </c>
      <c r="U6" s="87"/>
      <c r="V6" s="82"/>
      <c r="W6" s="82"/>
      <c r="X6" s="87"/>
      <c r="Y6" s="87"/>
    </row>
    <row r="7" spans="2:25" ht="52.5" customHeight="1" x14ac:dyDescent="0.2">
      <c r="B7" s="81" t="s">
        <v>236</v>
      </c>
      <c r="C7" s="82" t="s">
        <v>233</v>
      </c>
      <c r="D7" s="82" t="s">
        <v>93</v>
      </c>
      <c r="E7" s="82" t="s">
        <v>93</v>
      </c>
      <c r="F7" s="82"/>
      <c r="G7" s="34" t="s">
        <v>237</v>
      </c>
      <c r="H7" s="83" t="s">
        <v>124</v>
      </c>
      <c r="I7" s="84">
        <v>44806</v>
      </c>
      <c r="J7" s="84">
        <v>44836</v>
      </c>
      <c r="K7" s="85">
        <v>44836</v>
      </c>
      <c r="L7" s="84"/>
      <c r="M7" s="86">
        <v>1</v>
      </c>
      <c r="N7" s="87">
        <f>--(Certification_Table[[#This Row],[% COMPLETE]]&gt;=1)</f>
        <v>1</v>
      </c>
      <c r="O7" s="56" t="s">
        <v>239</v>
      </c>
      <c r="P7" s="88">
        <v>168</v>
      </c>
      <c r="Q7" s="89">
        <v>1</v>
      </c>
      <c r="R7" s="88">
        <f t="shared" si="0"/>
        <v>168</v>
      </c>
      <c r="S7" s="87" t="s">
        <v>50</v>
      </c>
      <c r="T7" s="96" t="s">
        <v>284</v>
      </c>
      <c r="U7" s="87"/>
      <c r="V7" s="82"/>
      <c r="W7" s="82"/>
      <c r="X7" s="87"/>
      <c r="Y7" s="87"/>
    </row>
    <row r="8" spans="2:25" ht="96" x14ac:dyDescent="0.2">
      <c r="B8" s="25" t="s">
        <v>105</v>
      </c>
      <c r="C8" s="26" t="s">
        <v>57</v>
      </c>
      <c r="D8" s="26" t="s">
        <v>93</v>
      </c>
      <c r="E8" s="42" t="s">
        <v>93</v>
      </c>
      <c r="F8" s="42"/>
      <c r="G8" s="33" t="s">
        <v>137</v>
      </c>
      <c r="H8" s="33" t="s">
        <v>125</v>
      </c>
      <c r="I8" s="28">
        <v>44501</v>
      </c>
      <c r="J8" s="28">
        <v>44693</v>
      </c>
      <c r="K8" s="28">
        <v>44652</v>
      </c>
      <c r="L8" s="28"/>
      <c r="M8" s="29">
        <v>1</v>
      </c>
      <c r="N8" s="3">
        <f>--(Certification_Table[[#This Row],[% COMPLETE]]&gt;=1)</f>
        <v>1</v>
      </c>
      <c r="O8" s="1" t="str">
        <f>_xlfn.XLOOKUP(Certification_Table[[#This Row],[My Certifications]], Specialization[Specialization], Specialization[Link], 0)</f>
        <v>https://coursera.org/share/5631a803ab6306376ad8bb953022b556</v>
      </c>
      <c r="P8" s="2">
        <v>300</v>
      </c>
      <c r="Q8" s="5">
        <v>1</v>
      </c>
      <c r="R8" s="2">
        <f t="shared" ref="R8:R48" si="1">Q8*P8</f>
        <v>300</v>
      </c>
      <c r="S8" s="3" t="s">
        <v>60</v>
      </c>
      <c r="T8" s="96" t="s">
        <v>285</v>
      </c>
      <c r="U8" s="3"/>
      <c r="V8" s="26"/>
      <c r="W8" s="26"/>
      <c r="X8" s="3"/>
      <c r="Y8" s="3"/>
    </row>
    <row r="9" spans="2:25" ht="96" x14ac:dyDescent="0.2">
      <c r="B9" s="50" t="s">
        <v>138</v>
      </c>
      <c r="C9" s="42" t="s">
        <v>64</v>
      </c>
      <c r="D9" s="42" t="s">
        <v>58</v>
      </c>
      <c r="E9" s="42" t="s">
        <v>131</v>
      </c>
      <c r="F9" s="42" t="s">
        <v>47</v>
      </c>
      <c r="G9" s="43" t="s">
        <v>139</v>
      </c>
      <c r="H9" s="43" t="s">
        <v>125</v>
      </c>
      <c r="I9" s="44">
        <v>44835</v>
      </c>
      <c r="J9" s="44">
        <v>44687</v>
      </c>
      <c r="K9" s="44">
        <v>44743</v>
      </c>
      <c r="L9" s="44"/>
      <c r="M9" s="45">
        <v>1</v>
      </c>
      <c r="N9" s="46">
        <f>--(Certification_Table[[#This Row],[% COMPLETE]]&gt;=1)</f>
        <v>1</v>
      </c>
      <c r="O9" s="47" t="str">
        <f>_xlfn.XLOOKUP(Certification_Table[[#This Row],[My Certifications]], Specialization[Specialization], Specialization[Link], 0)</f>
        <v>https://coursera.org/share/e229e6f9bf3781bc463f243f4d4306ab</v>
      </c>
      <c r="P9" s="48">
        <v>300</v>
      </c>
      <c r="Q9" s="49">
        <v>1</v>
      </c>
      <c r="R9" s="48">
        <f t="shared" si="1"/>
        <v>300</v>
      </c>
      <c r="S9" s="46" t="s">
        <v>60</v>
      </c>
      <c r="T9" s="96" t="s">
        <v>286</v>
      </c>
      <c r="U9" s="46"/>
      <c r="V9" s="42"/>
      <c r="W9" s="42"/>
      <c r="X9" s="46"/>
      <c r="Y9" s="46"/>
    </row>
    <row r="10" spans="2:25" ht="96" x14ac:dyDescent="0.2">
      <c r="B10" s="25" t="s">
        <v>81</v>
      </c>
      <c r="C10" s="26" t="s">
        <v>71</v>
      </c>
      <c r="D10" s="26" t="s">
        <v>72</v>
      </c>
      <c r="E10" s="42" t="s">
        <v>72</v>
      </c>
      <c r="F10" s="42"/>
      <c r="G10" s="30" t="s">
        <v>73</v>
      </c>
      <c r="H10" s="33" t="s">
        <v>124</v>
      </c>
      <c r="I10" s="28">
        <v>44618</v>
      </c>
      <c r="J10" s="28">
        <v>44660</v>
      </c>
      <c r="K10" s="28">
        <v>44682</v>
      </c>
      <c r="L10" s="28">
        <v>45025</v>
      </c>
      <c r="M10" s="29">
        <v>1</v>
      </c>
      <c r="N10" s="3">
        <f>--(Certification_Table[[#This Row],[% COMPLETE]]&gt;=1)</f>
        <v>1</v>
      </c>
      <c r="O10" s="1" t="s">
        <v>74</v>
      </c>
      <c r="P10" s="2">
        <v>270</v>
      </c>
      <c r="Q10" s="5">
        <v>1</v>
      </c>
      <c r="R10" s="2">
        <f t="shared" si="1"/>
        <v>270</v>
      </c>
      <c r="S10" s="3" t="s">
        <v>39</v>
      </c>
      <c r="T10" s="96" t="s">
        <v>287</v>
      </c>
      <c r="U10" s="3"/>
      <c r="V10" s="26"/>
      <c r="W10" s="26"/>
      <c r="X10" s="3"/>
      <c r="Y10" s="3"/>
    </row>
    <row r="11" spans="2:25" ht="112" x14ac:dyDescent="0.2">
      <c r="B11" s="25" t="s">
        <v>149</v>
      </c>
      <c r="C11" s="26" t="s">
        <v>27</v>
      </c>
      <c r="D11" s="26" t="s">
        <v>150</v>
      </c>
      <c r="E11" s="26" t="s">
        <v>52</v>
      </c>
      <c r="F11" s="26"/>
      <c r="G11" s="33" t="s">
        <v>29</v>
      </c>
      <c r="H11" s="33" t="s">
        <v>124</v>
      </c>
      <c r="I11" s="28">
        <v>44646</v>
      </c>
      <c r="J11" s="28">
        <v>44647</v>
      </c>
      <c r="K11" s="28">
        <v>44647</v>
      </c>
      <c r="L11" s="28"/>
      <c r="M11" s="29">
        <v>1</v>
      </c>
      <c r="N11" s="3">
        <f>--(Certification_Table[[#This Row],[% COMPLETE]]&gt;=1)</f>
        <v>1</v>
      </c>
      <c r="O11" s="1" t="s">
        <v>30</v>
      </c>
      <c r="P11" s="2">
        <v>99</v>
      </c>
      <c r="Q11" s="5">
        <v>1</v>
      </c>
      <c r="R11" s="2">
        <f t="shared" si="1"/>
        <v>99</v>
      </c>
      <c r="S11" s="3" t="s">
        <v>31</v>
      </c>
      <c r="T11" s="96" t="s">
        <v>288</v>
      </c>
      <c r="U11" s="3"/>
      <c r="V11" s="26"/>
      <c r="W11" s="26"/>
      <c r="X11" s="3"/>
      <c r="Y11" s="3"/>
    </row>
    <row r="12" spans="2:25" ht="96" x14ac:dyDescent="0.2">
      <c r="B12" s="25" t="s">
        <v>126</v>
      </c>
      <c r="C12" s="26" t="s">
        <v>127</v>
      </c>
      <c r="D12" s="42" t="s">
        <v>58</v>
      </c>
      <c r="E12" s="42" t="s">
        <v>54</v>
      </c>
      <c r="F12" s="42" t="s">
        <v>47</v>
      </c>
      <c r="G12" s="34" t="s">
        <v>128</v>
      </c>
      <c r="H12" s="55" t="s">
        <v>125</v>
      </c>
      <c r="I12" s="28">
        <v>44634</v>
      </c>
      <c r="J12" s="28">
        <v>44645</v>
      </c>
      <c r="K12" s="28">
        <v>44645</v>
      </c>
      <c r="L12" s="28"/>
      <c r="M12" s="29">
        <v>1</v>
      </c>
      <c r="N12" s="3">
        <f>--(Certification_Table[[#This Row],[% COMPLETE]]&gt;=1)</f>
        <v>1</v>
      </c>
      <c r="O12" s="56" t="s">
        <v>128</v>
      </c>
      <c r="P12" s="2">
        <v>6000</v>
      </c>
      <c r="Q12" s="5">
        <v>1</v>
      </c>
      <c r="R12" s="2">
        <f t="shared" si="1"/>
        <v>6000</v>
      </c>
      <c r="S12" s="3" t="s">
        <v>24</v>
      </c>
      <c r="T12" s="96" t="s">
        <v>289</v>
      </c>
      <c r="U12" s="3"/>
      <c r="V12" s="26"/>
      <c r="W12" s="3"/>
      <c r="X12" s="3"/>
      <c r="Y12" s="57"/>
    </row>
    <row r="13" spans="2:25" ht="33" customHeight="1" x14ac:dyDescent="0.2">
      <c r="B13" s="25" t="s">
        <v>80</v>
      </c>
      <c r="C13" s="26" t="s">
        <v>35</v>
      </c>
      <c r="D13" s="26" t="s">
        <v>72</v>
      </c>
      <c r="E13" s="42" t="s">
        <v>72</v>
      </c>
      <c r="F13" s="42"/>
      <c r="G13" s="30" t="s">
        <v>37</v>
      </c>
      <c r="H13" s="33" t="s">
        <v>124</v>
      </c>
      <c r="I13" s="28">
        <v>44593</v>
      </c>
      <c r="J13" s="28">
        <v>44634</v>
      </c>
      <c r="K13" s="28"/>
      <c r="L13" s="28"/>
      <c r="M13" s="29">
        <v>1</v>
      </c>
      <c r="N13" s="3">
        <f>--(Certification_Table[[#This Row],[% COMPLETE]]&gt;=1)</f>
        <v>1</v>
      </c>
      <c r="O13" s="1" t="s">
        <v>38</v>
      </c>
      <c r="P13" s="2">
        <v>270</v>
      </c>
      <c r="Q13" s="5">
        <v>1</v>
      </c>
      <c r="R13" s="2">
        <f t="shared" si="1"/>
        <v>270</v>
      </c>
      <c r="S13" s="3" t="s">
        <v>39</v>
      </c>
      <c r="T13" s="96" t="s">
        <v>290</v>
      </c>
      <c r="U13" s="3"/>
      <c r="V13" s="26"/>
      <c r="W13" s="26"/>
      <c r="X13" s="3"/>
      <c r="Y13" s="3"/>
    </row>
    <row r="14" spans="2:25" ht="33" customHeight="1" x14ac:dyDescent="0.2">
      <c r="B14" s="25" t="s">
        <v>78</v>
      </c>
      <c r="C14" s="26" t="s">
        <v>76</v>
      </c>
      <c r="D14" s="26" t="s">
        <v>36</v>
      </c>
      <c r="E14" s="42" t="s">
        <v>36</v>
      </c>
      <c r="F14" s="42"/>
      <c r="G14" s="30" t="s">
        <v>79</v>
      </c>
      <c r="H14" s="33" t="s">
        <v>124</v>
      </c>
      <c r="I14" s="28">
        <v>44614</v>
      </c>
      <c r="J14" s="28">
        <v>44615</v>
      </c>
      <c r="K14" s="28"/>
      <c r="L14" s="28"/>
      <c r="M14" s="29">
        <v>1</v>
      </c>
      <c r="N14" s="3">
        <f>--(Certification_Table[[#This Row],[% COMPLETE]]&gt;=1)</f>
        <v>1</v>
      </c>
      <c r="O14" s="30" t="s">
        <v>79</v>
      </c>
      <c r="P14" s="2">
        <v>100</v>
      </c>
      <c r="Q14" s="5">
        <v>1</v>
      </c>
      <c r="R14" s="2">
        <f t="shared" si="1"/>
        <v>100</v>
      </c>
      <c r="S14" s="3" t="s">
        <v>60</v>
      </c>
      <c r="T14" s="96" t="s">
        <v>291</v>
      </c>
      <c r="U14" s="3"/>
      <c r="V14" s="26"/>
      <c r="W14" s="26"/>
      <c r="X14" s="3"/>
      <c r="Y14" s="3"/>
    </row>
    <row r="15" spans="2:25" ht="33" customHeight="1" x14ac:dyDescent="0.2">
      <c r="B15" s="25" t="s">
        <v>75</v>
      </c>
      <c r="C15" s="26" t="s">
        <v>76</v>
      </c>
      <c r="D15" s="26" t="s">
        <v>36</v>
      </c>
      <c r="E15" s="42" t="s">
        <v>36</v>
      </c>
      <c r="F15" s="42"/>
      <c r="G15" s="30" t="s">
        <v>77</v>
      </c>
      <c r="H15" s="33" t="s">
        <v>124</v>
      </c>
      <c r="I15" s="28">
        <v>44613</v>
      </c>
      <c r="J15" s="28">
        <v>44614</v>
      </c>
      <c r="K15" s="28"/>
      <c r="L15" s="28"/>
      <c r="M15" s="29">
        <v>1</v>
      </c>
      <c r="N15" s="3">
        <f>--(Certification_Table[[#This Row],[% COMPLETE]]&gt;=1)</f>
        <v>1</v>
      </c>
      <c r="O15" s="30" t="s">
        <v>77</v>
      </c>
      <c r="P15" s="2">
        <v>100</v>
      </c>
      <c r="Q15" s="5">
        <v>1</v>
      </c>
      <c r="R15" s="2">
        <f t="shared" si="1"/>
        <v>100</v>
      </c>
      <c r="S15" s="3" t="s">
        <v>60</v>
      </c>
      <c r="T15" s="96" t="s">
        <v>292</v>
      </c>
      <c r="U15" s="3"/>
      <c r="V15" s="26"/>
      <c r="W15" s="26"/>
      <c r="X15" s="3"/>
      <c r="Y15" s="3"/>
    </row>
    <row r="16" spans="2:25" ht="33" customHeight="1" x14ac:dyDescent="0.2">
      <c r="B16" s="25" t="s">
        <v>70</v>
      </c>
      <c r="C16" s="26" t="s">
        <v>71</v>
      </c>
      <c r="D16" s="26" t="s">
        <v>72</v>
      </c>
      <c r="E16" s="42" t="s">
        <v>72</v>
      </c>
      <c r="F16" s="42"/>
      <c r="G16" s="30" t="s">
        <v>73</v>
      </c>
      <c r="H16" s="33" t="s">
        <v>124</v>
      </c>
      <c r="I16" s="28">
        <v>44571</v>
      </c>
      <c r="J16" s="28">
        <v>44611</v>
      </c>
      <c r="K16" s="28"/>
      <c r="L16" s="28">
        <v>44976</v>
      </c>
      <c r="M16" s="29">
        <v>1</v>
      </c>
      <c r="N16" s="3">
        <f>--(Certification_Table[[#This Row],[% COMPLETE]]&gt;=1)</f>
        <v>1</v>
      </c>
      <c r="O16" s="1" t="s">
        <v>74</v>
      </c>
      <c r="P16" s="2">
        <v>270</v>
      </c>
      <c r="Q16" s="5">
        <v>1</v>
      </c>
      <c r="R16" s="2">
        <f t="shared" si="1"/>
        <v>270</v>
      </c>
      <c r="S16" s="3" t="s">
        <v>39</v>
      </c>
      <c r="T16" s="96" t="s">
        <v>293</v>
      </c>
      <c r="U16" s="3"/>
      <c r="V16" s="26"/>
      <c r="W16" s="26"/>
      <c r="X16" s="3"/>
      <c r="Y16" s="3"/>
    </row>
    <row r="17" spans="2:25" ht="33" customHeight="1" x14ac:dyDescent="0.2">
      <c r="B17" s="25" t="s">
        <v>66</v>
      </c>
      <c r="C17" s="26" t="s">
        <v>46</v>
      </c>
      <c r="D17" s="26" t="s">
        <v>47</v>
      </c>
      <c r="E17" s="42" t="s">
        <v>47</v>
      </c>
      <c r="F17" s="42"/>
      <c r="G17" s="30" t="s">
        <v>48</v>
      </c>
      <c r="H17" s="27" t="s">
        <v>124</v>
      </c>
      <c r="I17" s="28">
        <v>44409</v>
      </c>
      <c r="J17" s="28">
        <v>44598</v>
      </c>
      <c r="K17" s="28"/>
      <c r="L17" s="28"/>
      <c r="M17" s="29">
        <v>1</v>
      </c>
      <c r="N17" s="3">
        <f>--(Certification_Table[[#This Row],[% COMPLETE]]&gt;=1)</f>
        <v>1</v>
      </c>
      <c r="O17" s="16" t="s">
        <v>49</v>
      </c>
      <c r="P17" s="2">
        <v>0</v>
      </c>
      <c r="Q17" s="5">
        <v>1</v>
      </c>
      <c r="R17" s="2">
        <f t="shared" si="1"/>
        <v>0</v>
      </c>
      <c r="S17" s="3" t="s">
        <v>50</v>
      </c>
      <c r="T17" s="96" t="s">
        <v>294</v>
      </c>
      <c r="U17" s="3"/>
      <c r="V17" s="26"/>
      <c r="W17" s="26"/>
      <c r="X17" s="3"/>
      <c r="Y17" s="3"/>
    </row>
    <row r="18" spans="2:25" ht="33" customHeight="1" x14ac:dyDescent="0.2">
      <c r="B18" s="25" t="s">
        <v>67</v>
      </c>
      <c r="C18" s="26" t="s">
        <v>46</v>
      </c>
      <c r="D18" s="26" t="s">
        <v>47</v>
      </c>
      <c r="E18" s="42" t="s">
        <v>47</v>
      </c>
      <c r="F18" s="42"/>
      <c r="G18" s="32" t="s">
        <v>48</v>
      </c>
      <c r="H18" s="27" t="s">
        <v>124</v>
      </c>
      <c r="I18" s="28">
        <v>44409</v>
      </c>
      <c r="J18" s="28">
        <v>44598</v>
      </c>
      <c r="K18" s="28"/>
      <c r="L18" s="28"/>
      <c r="M18" s="29">
        <v>1</v>
      </c>
      <c r="N18" s="3">
        <f>--(Certification_Table[[#This Row],[% COMPLETE]]&gt;=1)</f>
        <v>1</v>
      </c>
      <c r="O18" s="1" t="s">
        <v>49</v>
      </c>
      <c r="P18" s="2">
        <v>0</v>
      </c>
      <c r="Q18" s="5">
        <v>1</v>
      </c>
      <c r="R18" s="2">
        <f t="shared" si="1"/>
        <v>0</v>
      </c>
      <c r="S18" s="3" t="s">
        <v>50</v>
      </c>
      <c r="T18" s="96" t="s">
        <v>295</v>
      </c>
      <c r="U18" s="3"/>
      <c r="V18" s="26"/>
      <c r="W18" s="26"/>
      <c r="X18" s="3"/>
      <c r="Y18" s="3"/>
    </row>
    <row r="19" spans="2:25" ht="112" x14ac:dyDescent="0.2">
      <c r="B19" s="25" t="s">
        <v>68</v>
      </c>
      <c r="C19" s="26" t="s">
        <v>46</v>
      </c>
      <c r="D19" s="26" t="s">
        <v>47</v>
      </c>
      <c r="E19" s="42" t="s">
        <v>47</v>
      </c>
      <c r="F19" s="42"/>
      <c r="G19" s="32" t="s">
        <v>48</v>
      </c>
      <c r="H19" s="27" t="s">
        <v>124</v>
      </c>
      <c r="I19" s="28">
        <v>44409</v>
      </c>
      <c r="J19" s="28">
        <v>44598</v>
      </c>
      <c r="K19" s="28"/>
      <c r="L19" s="28"/>
      <c r="M19" s="29">
        <v>1</v>
      </c>
      <c r="N19" s="3">
        <f>--(Certification_Table[[#This Row],[% COMPLETE]]&gt;=1)</f>
        <v>1</v>
      </c>
      <c r="O19" s="1" t="s">
        <v>49</v>
      </c>
      <c r="P19" s="2">
        <v>0</v>
      </c>
      <c r="Q19" s="5">
        <v>1</v>
      </c>
      <c r="R19" s="2">
        <f t="shared" si="1"/>
        <v>0</v>
      </c>
      <c r="S19" s="3" t="s">
        <v>50</v>
      </c>
      <c r="T19" s="96" t="s">
        <v>296</v>
      </c>
      <c r="U19" s="3"/>
      <c r="V19" s="26"/>
      <c r="W19" s="26"/>
      <c r="X19" s="3"/>
      <c r="Y19" s="3"/>
    </row>
    <row r="20" spans="2:25" ht="112" x14ac:dyDescent="0.2">
      <c r="B20" s="25" t="s">
        <v>69</v>
      </c>
      <c r="C20" s="26" t="s">
        <v>46</v>
      </c>
      <c r="D20" s="26" t="s">
        <v>47</v>
      </c>
      <c r="E20" s="42" t="s">
        <v>47</v>
      </c>
      <c r="F20" s="42"/>
      <c r="G20" s="32" t="s">
        <v>48</v>
      </c>
      <c r="H20" s="27" t="s">
        <v>124</v>
      </c>
      <c r="I20" s="28">
        <v>44409</v>
      </c>
      <c r="J20" s="28">
        <v>44598</v>
      </c>
      <c r="K20" s="28"/>
      <c r="L20" s="28"/>
      <c r="M20" s="29">
        <v>1</v>
      </c>
      <c r="N20" s="3">
        <f>--(Certification_Table[[#This Row],[% COMPLETE]]&gt;=1)</f>
        <v>1</v>
      </c>
      <c r="O20" s="1" t="s">
        <v>49</v>
      </c>
      <c r="P20" s="2">
        <v>0</v>
      </c>
      <c r="Q20" s="5">
        <v>1</v>
      </c>
      <c r="R20" s="2">
        <f t="shared" si="1"/>
        <v>0</v>
      </c>
      <c r="S20" s="3" t="s">
        <v>50</v>
      </c>
      <c r="T20" s="96" t="s">
        <v>297</v>
      </c>
      <c r="U20" s="3"/>
      <c r="V20" s="26"/>
      <c r="W20" s="26"/>
      <c r="X20" s="3"/>
      <c r="Y20" s="3"/>
    </row>
    <row r="21" spans="2:25" ht="96" x14ac:dyDescent="0.2">
      <c r="B21" s="25" t="s">
        <v>65</v>
      </c>
      <c r="C21" s="26" t="s">
        <v>20</v>
      </c>
      <c r="D21" s="26" t="s">
        <v>21</v>
      </c>
      <c r="E21" s="42" t="s">
        <v>142</v>
      </c>
      <c r="F21" s="42"/>
      <c r="G21" s="27" t="s">
        <v>22</v>
      </c>
      <c r="H21" s="27" t="s">
        <v>124</v>
      </c>
      <c r="I21" s="28">
        <v>44577</v>
      </c>
      <c r="J21" s="28">
        <v>44592</v>
      </c>
      <c r="K21" s="28"/>
      <c r="L21" s="28">
        <v>45808</v>
      </c>
      <c r="M21" s="29">
        <v>1</v>
      </c>
      <c r="N21" s="3">
        <f>--(Certification_Table[[#This Row],[% COMPLETE]]&gt;=1)</f>
        <v>1</v>
      </c>
      <c r="O21" s="1" t="s">
        <v>23</v>
      </c>
      <c r="P21" s="2">
        <v>300</v>
      </c>
      <c r="Q21" s="5">
        <v>1</v>
      </c>
      <c r="R21" s="2">
        <f t="shared" si="1"/>
        <v>300</v>
      </c>
      <c r="S21" s="3" t="s">
        <v>39</v>
      </c>
      <c r="T21" s="96" t="s">
        <v>298</v>
      </c>
      <c r="U21" s="3"/>
      <c r="V21" s="26"/>
      <c r="W21" s="26"/>
      <c r="X21" s="3"/>
      <c r="Y21" s="3"/>
    </row>
    <row r="22" spans="2:25" ht="33" customHeight="1" x14ac:dyDescent="0.2">
      <c r="B22" s="50" t="s">
        <v>148</v>
      </c>
      <c r="C22" s="26" t="s">
        <v>64</v>
      </c>
      <c r="D22" s="26" t="s">
        <v>58</v>
      </c>
      <c r="E22" s="42" t="s">
        <v>131</v>
      </c>
      <c r="F22" s="42"/>
      <c r="G22" s="30" t="s">
        <v>59</v>
      </c>
      <c r="H22" s="33" t="s">
        <v>125</v>
      </c>
      <c r="I22" s="28">
        <v>44470</v>
      </c>
      <c r="J22" s="28">
        <v>44577</v>
      </c>
      <c r="K22" s="28"/>
      <c r="L22" s="28"/>
      <c r="M22" s="29">
        <v>1</v>
      </c>
      <c r="N22" s="3">
        <f>--(Certification_Table[[#This Row],[% COMPLETE]]&gt;=1)</f>
        <v>1</v>
      </c>
      <c r="O22" s="31" t="str">
        <f>_xlfn.XLOOKUP(Certification_Table[[#This Row],[My Certifications]], Specialization[Specialization], Specialization[Link], 0)</f>
        <v>https://coursera.org/share/da07681340ea5f345cef21d04197f166</v>
      </c>
      <c r="P22" s="2">
        <v>300</v>
      </c>
      <c r="Q22" s="5">
        <v>1</v>
      </c>
      <c r="R22" s="2">
        <f t="shared" si="1"/>
        <v>300</v>
      </c>
      <c r="S22" s="3" t="s">
        <v>60</v>
      </c>
      <c r="T22" s="96" t="s">
        <v>299</v>
      </c>
      <c r="U22" s="3"/>
      <c r="V22" s="26"/>
      <c r="W22" s="26"/>
      <c r="X22" s="3"/>
      <c r="Y22" s="3"/>
    </row>
    <row r="23" spans="2:25" ht="112" x14ac:dyDescent="0.2">
      <c r="B23" s="25" t="s">
        <v>61</v>
      </c>
      <c r="C23" s="26" t="s">
        <v>130</v>
      </c>
      <c r="D23" s="42" t="s">
        <v>58</v>
      </c>
      <c r="E23" s="42" t="s">
        <v>147</v>
      </c>
      <c r="F23" s="42"/>
      <c r="G23" s="34" t="s">
        <v>117</v>
      </c>
      <c r="H23" s="34" t="s">
        <v>125</v>
      </c>
      <c r="I23" s="28">
        <v>44501</v>
      </c>
      <c r="J23" s="28">
        <v>44571</v>
      </c>
      <c r="K23" s="28"/>
      <c r="L23" s="28"/>
      <c r="M23" s="29">
        <v>1</v>
      </c>
      <c r="N23" s="3">
        <f>--(Certification_Table[[#This Row],[% COMPLETE]]&gt;=1)</f>
        <v>1</v>
      </c>
      <c r="O23" s="64" t="s">
        <v>62</v>
      </c>
      <c r="P23" s="2">
        <v>1500</v>
      </c>
      <c r="Q23" s="5">
        <v>1</v>
      </c>
      <c r="R23" s="2">
        <f t="shared" si="1"/>
        <v>1500</v>
      </c>
      <c r="S23" s="3" t="s">
        <v>63</v>
      </c>
      <c r="T23" s="96" t="s">
        <v>300</v>
      </c>
      <c r="U23" s="3"/>
      <c r="V23" s="26"/>
      <c r="W23" s="26"/>
      <c r="X23" s="3"/>
      <c r="Y23" s="3"/>
    </row>
    <row r="24" spans="2:25" ht="96" x14ac:dyDescent="0.2">
      <c r="B24" s="25" t="s">
        <v>56</v>
      </c>
      <c r="C24" s="26" t="s">
        <v>57</v>
      </c>
      <c r="D24" s="26" t="s">
        <v>58</v>
      </c>
      <c r="E24" s="42" t="s">
        <v>147</v>
      </c>
      <c r="F24" s="42" t="s">
        <v>146</v>
      </c>
      <c r="G24" s="30" t="s">
        <v>59</v>
      </c>
      <c r="H24" s="33" t="s">
        <v>125</v>
      </c>
      <c r="I24" s="28">
        <v>44470</v>
      </c>
      <c r="J24" s="28">
        <v>44559</v>
      </c>
      <c r="K24" s="28"/>
      <c r="L24" s="28"/>
      <c r="M24" s="29">
        <v>1</v>
      </c>
      <c r="N24" s="3">
        <f>--(Certification_Table[[#This Row],[% COMPLETE]]&gt;=1)</f>
        <v>1</v>
      </c>
      <c r="O24" s="1" t="str">
        <f>_xlfn.XLOOKUP(Certification_Table[[#This Row],[My Certifications]], Specialization[Specialization], Specialization[Link], 0)</f>
        <v>https://coursera.org/share/188441016b9730162e5549c0fd136a0b</v>
      </c>
      <c r="P24" s="2">
        <v>300</v>
      </c>
      <c r="Q24" s="5">
        <v>1</v>
      </c>
      <c r="R24" s="2">
        <f t="shared" si="1"/>
        <v>300</v>
      </c>
      <c r="S24" s="3" t="s">
        <v>60</v>
      </c>
      <c r="T24" s="96" t="s">
        <v>282</v>
      </c>
      <c r="U24" s="3"/>
      <c r="V24" s="26"/>
      <c r="W24" s="26"/>
      <c r="X24" s="3"/>
      <c r="Y24" s="3"/>
    </row>
    <row r="25" spans="2:25" ht="112" x14ac:dyDescent="0.2">
      <c r="B25" s="25" t="s">
        <v>55</v>
      </c>
      <c r="C25" s="26" t="s">
        <v>46</v>
      </c>
      <c r="D25" s="26" t="s">
        <v>47</v>
      </c>
      <c r="E25" s="42" t="s">
        <v>47</v>
      </c>
      <c r="F25" s="42"/>
      <c r="G25" s="32" t="s">
        <v>48</v>
      </c>
      <c r="H25" s="27" t="s">
        <v>124</v>
      </c>
      <c r="I25" s="28">
        <v>44409</v>
      </c>
      <c r="J25" s="28">
        <v>44496</v>
      </c>
      <c r="K25" s="28"/>
      <c r="L25" s="28"/>
      <c r="M25" s="29">
        <v>1</v>
      </c>
      <c r="N25" s="3">
        <f>--(Certification_Table[[#This Row],[% COMPLETE]]&gt;=1)</f>
        <v>1</v>
      </c>
      <c r="O25" s="1" t="s">
        <v>49</v>
      </c>
      <c r="P25" s="2">
        <v>0</v>
      </c>
      <c r="Q25" s="5">
        <v>1</v>
      </c>
      <c r="R25" s="2">
        <f t="shared" si="1"/>
        <v>0</v>
      </c>
      <c r="S25" s="3" t="s">
        <v>50</v>
      </c>
      <c r="T25" s="96" t="s">
        <v>301</v>
      </c>
      <c r="U25" s="3"/>
      <c r="V25" s="26"/>
      <c r="W25" s="26"/>
      <c r="X25" s="3"/>
      <c r="Y25" s="3"/>
    </row>
    <row r="26" spans="2:25" ht="33" customHeight="1" x14ac:dyDescent="0.2">
      <c r="B26" s="25" t="s">
        <v>53</v>
      </c>
      <c r="C26" s="26" t="s">
        <v>27</v>
      </c>
      <c r="D26" s="42" t="s">
        <v>58</v>
      </c>
      <c r="E26" s="42" t="s">
        <v>54</v>
      </c>
      <c r="F26" s="42"/>
      <c r="G26" s="30" t="s">
        <v>29</v>
      </c>
      <c r="H26" s="27" t="s">
        <v>124</v>
      </c>
      <c r="I26" s="28">
        <f>J26-45</f>
        <v>44448</v>
      </c>
      <c r="J26" s="28">
        <v>44493</v>
      </c>
      <c r="K26" s="28"/>
      <c r="L26" s="28">
        <v>45224</v>
      </c>
      <c r="M26" s="29">
        <v>1</v>
      </c>
      <c r="N26" s="3">
        <f>--(Certification_Table[[#This Row],[% COMPLETE]]&gt;=1)</f>
        <v>1</v>
      </c>
      <c r="O26" s="1" t="s">
        <v>30</v>
      </c>
      <c r="P26" s="2">
        <v>160</v>
      </c>
      <c r="Q26" s="5">
        <v>3</v>
      </c>
      <c r="R26" s="2">
        <f t="shared" si="1"/>
        <v>480</v>
      </c>
      <c r="S26" s="3" t="s">
        <v>31</v>
      </c>
      <c r="T26" s="96" t="s">
        <v>302</v>
      </c>
      <c r="U26" s="3"/>
      <c r="V26" s="26"/>
      <c r="W26" s="26"/>
      <c r="X26" s="3"/>
      <c r="Y26" s="3"/>
    </row>
    <row r="27" spans="2:25" ht="33" customHeight="1" x14ac:dyDescent="0.2">
      <c r="B27" s="25" t="s">
        <v>51</v>
      </c>
      <c r="C27" s="26" t="s">
        <v>27</v>
      </c>
      <c r="D27" s="26" t="s">
        <v>150</v>
      </c>
      <c r="E27" s="42" t="s">
        <v>52</v>
      </c>
      <c r="F27" s="42"/>
      <c r="G27" s="30" t="s">
        <v>29</v>
      </c>
      <c r="H27" s="33" t="s">
        <v>124</v>
      </c>
      <c r="I27" s="28">
        <f>J27-7</f>
        <v>44480</v>
      </c>
      <c r="J27" s="28">
        <v>44487</v>
      </c>
      <c r="K27" s="28"/>
      <c r="L27" s="28"/>
      <c r="M27" s="29">
        <v>1</v>
      </c>
      <c r="N27" s="3">
        <f>--(Certification_Table[[#This Row],[% COMPLETE]]&gt;=1)</f>
        <v>1</v>
      </c>
      <c r="O27" s="1" t="s">
        <v>30</v>
      </c>
      <c r="P27" s="2">
        <v>99</v>
      </c>
      <c r="Q27" s="5">
        <v>1</v>
      </c>
      <c r="R27" s="2">
        <f t="shared" si="1"/>
        <v>99</v>
      </c>
      <c r="S27" s="3" t="s">
        <v>31</v>
      </c>
      <c r="T27" s="96" t="s">
        <v>303</v>
      </c>
      <c r="U27" s="3"/>
      <c r="V27" s="26"/>
      <c r="W27" s="26"/>
      <c r="X27" s="3"/>
      <c r="Y27" s="3"/>
    </row>
    <row r="28" spans="2:25" ht="33" customHeight="1" x14ac:dyDescent="0.2">
      <c r="B28" s="25" t="s">
        <v>45</v>
      </c>
      <c r="C28" s="26" t="s">
        <v>46</v>
      </c>
      <c r="D28" s="26" t="s">
        <v>47</v>
      </c>
      <c r="E28" s="42" t="s">
        <v>47</v>
      </c>
      <c r="F28" s="42"/>
      <c r="G28" s="32" t="s">
        <v>48</v>
      </c>
      <c r="H28" s="27" t="s">
        <v>124</v>
      </c>
      <c r="I28" s="28">
        <v>44409</v>
      </c>
      <c r="J28" s="28">
        <v>44486</v>
      </c>
      <c r="K28" s="28"/>
      <c r="L28" s="28"/>
      <c r="M28" s="29">
        <v>1</v>
      </c>
      <c r="N28" s="3">
        <f>--(Certification_Table[[#This Row],[% COMPLETE]]&gt;=1)</f>
        <v>1</v>
      </c>
      <c r="O28" s="1" t="s">
        <v>49</v>
      </c>
      <c r="P28" s="2">
        <v>0</v>
      </c>
      <c r="Q28" s="5">
        <v>1</v>
      </c>
      <c r="R28" s="2">
        <f t="shared" si="1"/>
        <v>0</v>
      </c>
      <c r="S28" s="3" t="s">
        <v>50</v>
      </c>
      <c r="T28" s="96" t="s">
        <v>304</v>
      </c>
      <c r="U28" s="3"/>
      <c r="V28" s="26"/>
      <c r="W28" s="26"/>
      <c r="X28" s="3"/>
      <c r="Y28" s="3"/>
    </row>
    <row r="29" spans="2:25" ht="33" customHeight="1" x14ac:dyDescent="0.2">
      <c r="B29" s="25" t="s">
        <v>43</v>
      </c>
      <c r="C29" s="26" t="s">
        <v>27</v>
      </c>
      <c r="D29" s="26" t="s">
        <v>44</v>
      </c>
      <c r="E29" s="42" t="s">
        <v>44</v>
      </c>
      <c r="F29" s="42"/>
      <c r="G29" s="30" t="s">
        <v>29</v>
      </c>
      <c r="H29" s="33" t="s">
        <v>124</v>
      </c>
      <c r="I29" s="28">
        <v>44476</v>
      </c>
      <c r="J29" s="28">
        <v>44476</v>
      </c>
      <c r="K29" s="28"/>
      <c r="L29" s="28">
        <v>45206</v>
      </c>
      <c r="M29" s="29">
        <v>1</v>
      </c>
      <c r="N29" s="3">
        <f>--(Certification_Table[[#This Row],[% COMPLETE]]&gt;=1)</f>
        <v>1</v>
      </c>
      <c r="O29" s="1" t="s">
        <v>30</v>
      </c>
      <c r="P29" s="2">
        <v>800</v>
      </c>
      <c r="Q29" s="5">
        <v>1</v>
      </c>
      <c r="R29" s="2">
        <f t="shared" si="1"/>
        <v>800</v>
      </c>
      <c r="S29" s="3" t="s">
        <v>31</v>
      </c>
      <c r="T29" s="96" t="s">
        <v>305</v>
      </c>
      <c r="U29" s="3"/>
      <c r="V29" s="26"/>
      <c r="W29" s="26"/>
      <c r="X29" s="3"/>
      <c r="Y29" s="3"/>
    </row>
    <row r="30" spans="2:25" ht="33" customHeight="1" x14ac:dyDescent="0.2">
      <c r="B30" s="25" t="s">
        <v>41</v>
      </c>
      <c r="C30" s="26" t="s">
        <v>27</v>
      </c>
      <c r="D30" s="26" t="s">
        <v>42</v>
      </c>
      <c r="E30" s="42" t="s">
        <v>42</v>
      </c>
      <c r="F30" s="42"/>
      <c r="G30" s="30" t="s">
        <v>29</v>
      </c>
      <c r="H30" s="27" t="s">
        <v>124</v>
      </c>
      <c r="I30" s="28">
        <f>J30-7</f>
        <v>44466</v>
      </c>
      <c r="J30" s="28">
        <v>44473</v>
      </c>
      <c r="K30" s="28"/>
      <c r="L30" s="28"/>
      <c r="M30" s="29">
        <v>1</v>
      </c>
      <c r="N30" s="3">
        <f>--(Certification_Table[[#This Row],[% COMPLETE]]&gt;=1)</f>
        <v>1</v>
      </c>
      <c r="O30" s="1" t="s">
        <v>30</v>
      </c>
      <c r="P30" s="2">
        <v>99</v>
      </c>
      <c r="Q30" s="5">
        <v>1</v>
      </c>
      <c r="R30" s="2">
        <f t="shared" si="1"/>
        <v>99</v>
      </c>
      <c r="S30" s="3" t="s">
        <v>31</v>
      </c>
      <c r="T30" s="96" t="s">
        <v>306</v>
      </c>
      <c r="U30" s="3"/>
      <c r="V30" s="26"/>
      <c r="W30" s="26"/>
      <c r="X30" s="3"/>
      <c r="Y30" s="3"/>
    </row>
    <row r="31" spans="2:25" ht="128" x14ac:dyDescent="0.2">
      <c r="B31" s="25" t="s">
        <v>34</v>
      </c>
      <c r="C31" s="26" t="s">
        <v>35</v>
      </c>
      <c r="D31" s="26" t="s">
        <v>36</v>
      </c>
      <c r="E31" s="42" t="s">
        <v>36</v>
      </c>
      <c r="F31" s="42"/>
      <c r="G31" s="27" t="s">
        <v>37</v>
      </c>
      <c r="H31" s="27" t="s">
        <v>124</v>
      </c>
      <c r="I31" s="28">
        <v>44409</v>
      </c>
      <c r="J31" s="28">
        <v>44472</v>
      </c>
      <c r="K31" s="28"/>
      <c r="L31" s="28"/>
      <c r="M31" s="29">
        <v>1</v>
      </c>
      <c r="N31" s="3">
        <f>--(Certification_Table[[#This Row],[% COMPLETE]]&gt;=1)</f>
        <v>1</v>
      </c>
      <c r="O31" s="1" t="s">
        <v>38</v>
      </c>
      <c r="P31" s="2">
        <v>199</v>
      </c>
      <c r="Q31" s="5">
        <v>1</v>
      </c>
      <c r="R31" s="2">
        <f t="shared" si="1"/>
        <v>199</v>
      </c>
      <c r="S31" s="3" t="s">
        <v>39</v>
      </c>
      <c r="T31" s="96" t="s">
        <v>307</v>
      </c>
      <c r="U31" s="3"/>
      <c r="V31" s="26"/>
      <c r="W31" s="26"/>
      <c r="X31" s="3"/>
      <c r="Y31" s="3"/>
    </row>
    <row r="32" spans="2:25" ht="128" x14ac:dyDescent="0.2">
      <c r="B32" s="25" t="s">
        <v>40</v>
      </c>
      <c r="C32" s="26" t="s">
        <v>35</v>
      </c>
      <c r="D32" s="26" t="s">
        <v>36</v>
      </c>
      <c r="E32" s="42" t="s">
        <v>36</v>
      </c>
      <c r="F32" s="42"/>
      <c r="G32" s="30" t="s">
        <v>37</v>
      </c>
      <c r="H32" s="27" t="s">
        <v>124</v>
      </c>
      <c r="I32" s="28">
        <v>44409</v>
      </c>
      <c r="J32" s="28">
        <v>44472</v>
      </c>
      <c r="K32" s="28"/>
      <c r="L32" s="28"/>
      <c r="M32" s="29">
        <v>1</v>
      </c>
      <c r="N32" s="3">
        <f>--(Certification_Table[[#This Row],[% COMPLETE]]&gt;=1)</f>
        <v>1</v>
      </c>
      <c r="O32" s="31" t="s">
        <v>38</v>
      </c>
      <c r="P32" s="2">
        <v>500</v>
      </c>
      <c r="Q32" s="5">
        <v>1</v>
      </c>
      <c r="R32" s="2">
        <f t="shared" si="1"/>
        <v>500</v>
      </c>
      <c r="S32" s="3" t="s">
        <v>39</v>
      </c>
      <c r="T32" s="96" t="s">
        <v>308</v>
      </c>
      <c r="U32" s="3"/>
      <c r="V32" s="26"/>
      <c r="W32" s="26"/>
      <c r="X32" s="3"/>
      <c r="Y32" s="3"/>
    </row>
    <row r="33" spans="2:25" ht="33" customHeight="1" x14ac:dyDescent="0.2">
      <c r="B33" s="25" t="s">
        <v>32</v>
      </c>
      <c r="C33" s="26" t="s">
        <v>27</v>
      </c>
      <c r="D33" s="26" t="s">
        <v>33</v>
      </c>
      <c r="E33" s="42" t="s">
        <v>33</v>
      </c>
      <c r="F33" s="42"/>
      <c r="G33" s="30" t="s">
        <v>29</v>
      </c>
      <c r="H33" s="27" t="s">
        <v>124</v>
      </c>
      <c r="I33" s="28">
        <f>J33-45</f>
        <v>44407</v>
      </c>
      <c r="J33" s="28">
        <v>44452</v>
      </c>
      <c r="K33" s="28"/>
      <c r="L33" s="28">
        <v>45182</v>
      </c>
      <c r="M33" s="29">
        <v>1</v>
      </c>
      <c r="N33" s="3">
        <f>--(Certification_Table[[#This Row],[% COMPLETE]]&gt;=1)</f>
        <v>1</v>
      </c>
      <c r="O33" s="1" t="s">
        <v>30</v>
      </c>
      <c r="P33" s="2">
        <v>160</v>
      </c>
      <c r="Q33" s="5">
        <v>3</v>
      </c>
      <c r="R33" s="2">
        <f t="shared" si="1"/>
        <v>480</v>
      </c>
      <c r="S33" s="3" t="s">
        <v>31</v>
      </c>
      <c r="T33" s="96" t="s">
        <v>309</v>
      </c>
      <c r="U33" s="3"/>
      <c r="V33" s="26"/>
      <c r="W33" s="26"/>
      <c r="X33" s="3"/>
      <c r="Y33" s="3"/>
    </row>
    <row r="34" spans="2:25" ht="33" customHeight="1" x14ac:dyDescent="0.2">
      <c r="B34" s="25" t="s">
        <v>26</v>
      </c>
      <c r="C34" s="26" t="s">
        <v>27</v>
      </c>
      <c r="D34" s="26" t="s">
        <v>28</v>
      </c>
      <c r="E34" s="42" t="s">
        <v>143</v>
      </c>
      <c r="F34" s="42"/>
      <c r="G34" s="30" t="s">
        <v>29</v>
      </c>
      <c r="H34" s="27" t="s">
        <v>124</v>
      </c>
      <c r="I34" s="28">
        <v>44409</v>
      </c>
      <c r="J34" s="28">
        <v>44429</v>
      </c>
      <c r="K34" s="28"/>
      <c r="L34" s="28"/>
      <c r="M34" s="29">
        <v>1</v>
      </c>
      <c r="N34" s="3">
        <f>--(Certification_Table[[#This Row],[% COMPLETE]]&gt;=1)</f>
        <v>1</v>
      </c>
      <c r="O34" s="17" t="s">
        <v>30</v>
      </c>
      <c r="P34" s="2">
        <v>99</v>
      </c>
      <c r="Q34" s="5">
        <v>1</v>
      </c>
      <c r="R34" s="2">
        <f t="shared" si="1"/>
        <v>99</v>
      </c>
      <c r="S34" s="3" t="s">
        <v>31</v>
      </c>
      <c r="T34" s="96" t="s">
        <v>310</v>
      </c>
      <c r="U34" s="3"/>
      <c r="V34" s="26"/>
      <c r="W34" s="26"/>
      <c r="X34" s="3"/>
      <c r="Y34" s="3"/>
    </row>
    <row r="35" spans="2:25" ht="33" customHeight="1" x14ac:dyDescent="0.2">
      <c r="B35" s="25" t="s">
        <v>19</v>
      </c>
      <c r="C35" s="26" t="s">
        <v>20</v>
      </c>
      <c r="D35" s="26" t="s">
        <v>21</v>
      </c>
      <c r="E35" s="42" t="s">
        <v>142</v>
      </c>
      <c r="F35" s="42"/>
      <c r="G35" s="27" t="s">
        <v>22</v>
      </c>
      <c r="H35" s="27" t="s">
        <v>124</v>
      </c>
      <c r="I35" s="28">
        <v>44256</v>
      </c>
      <c r="J35" s="28">
        <v>44375</v>
      </c>
      <c r="K35" s="28"/>
      <c r="L35" s="28">
        <v>45808</v>
      </c>
      <c r="M35" s="29">
        <v>1</v>
      </c>
      <c r="N35" s="3">
        <f>--(Certification_Table[[#This Row],[% COMPLETE]]&gt;=1)</f>
        <v>1</v>
      </c>
      <c r="O35" s="1" t="s">
        <v>23</v>
      </c>
      <c r="P35" s="2">
        <v>4000</v>
      </c>
      <c r="Q35" s="5">
        <v>1</v>
      </c>
      <c r="R35" s="2">
        <f t="shared" si="1"/>
        <v>4000</v>
      </c>
      <c r="S35" s="3" t="s">
        <v>24</v>
      </c>
      <c r="T35" s="96" t="s">
        <v>311</v>
      </c>
      <c r="U35" s="4" t="s">
        <v>25</v>
      </c>
      <c r="V35" s="26"/>
      <c r="W35" s="26"/>
      <c r="X35" s="3"/>
      <c r="Y35" s="3"/>
    </row>
    <row r="36" spans="2:25" ht="33" customHeight="1" x14ac:dyDescent="0.2">
      <c r="B36" s="25" t="s">
        <v>83</v>
      </c>
      <c r="C36" s="26" t="s">
        <v>71</v>
      </c>
      <c r="D36" s="26" t="s">
        <v>72</v>
      </c>
      <c r="E36" s="42" t="s">
        <v>72</v>
      </c>
      <c r="F36" s="42"/>
      <c r="G36" s="30" t="s">
        <v>73</v>
      </c>
      <c r="H36" s="33" t="s">
        <v>124</v>
      </c>
      <c r="I36" s="28">
        <v>44531</v>
      </c>
      <c r="J36" s="28"/>
      <c r="K36" s="28">
        <v>44774</v>
      </c>
      <c r="L36" s="28"/>
      <c r="M36" s="29">
        <v>0</v>
      </c>
      <c r="N36" s="3">
        <f>--(Certification_Table[[#This Row],[% COMPLETE]]&gt;=1)</f>
        <v>0</v>
      </c>
      <c r="O36" s="1" t="s">
        <v>74</v>
      </c>
      <c r="P36" s="2">
        <v>300</v>
      </c>
      <c r="Q36" s="5">
        <v>2</v>
      </c>
      <c r="R36" s="2">
        <f t="shared" si="1"/>
        <v>600</v>
      </c>
      <c r="S36" s="3" t="s">
        <v>39</v>
      </c>
      <c r="T36" s="26"/>
      <c r="U36" s="3"/>
      <c r="V36" s="26"/>
      <c r="W36" s="26" t="s">
        <v>82</v>
      </c>
      <c r="X36" s="35" t="s">
        <v>84</v>
      </c>
      <c r="Y36" s="35" t="s">
        <v>85</v>
      </c>
    </row>
    <row r="37" spans="2:25" ht="33" customHeight="1" x14ac:dyDescent="0.2">
      <c r="B37" s="36" t="s">
        <v>83</v>
      </c>
      <c r="C37" s="37" t="s">
        <v>71</v>
      </c>
      <c r="D37" s="37" t="s">
        <v>72</v>
      </c>
      <c r="E37" s="51" t="s">
        <v>72</v>
      </c>
      <c r="F37" s="51"/>
      <c r="G37" s="38" t="s">
        <v>73</v>
      </c>
      <c r="H37" s="39" t="s">
        <v>124</v>
      </c>
      <c r="I37" s="40">
        <v>44531</v>
      </c>
      <c r="J37" s="40"/>
      <c r="K37" s="40"/>
      <c r="L37" s="40"/>
      <c r="M37" s="41">
        <v>0</v>
      </c>
      <c r="N37" s="3">
        <f>--(Certification_Table[[#This Row],[% COMPLETE]]&gt;=1)</f>
        <v>0</v>
      </c>
      <c r="O37" s="63" t="s">
        <v>86</v>
      </c>
      <c r="P37" s="14">
        <v>2000</v>
      </c>
      <c r="Q37" s="15">
        <v>1</v>
      </c>
      <c r="R37" s="14">
        <f t="shared" si="1"/>
        <v>2000</v>
      </c>
      <c r="S37" s="12" t="s">
        <v>39</v>
      </c>
      <c r="T37" s="37"/>
      <c r="U37" s="12"/>
      <c r="V37" s="37"/>
      <c r="W37" s="37"/>
      <c r="X37" s="63"/>
      <c r="Y37" s="63" t="s">
        <v>87</v>
      </c>
    </row>
    <row r="38" spans="2:25" ht="80" x14ac:dyDescent="0.2">
      <c r="B38" s="36" t="s">
        <v>88</v>
      </c>
      <c r="C38" s="37" t="s">
        <v>89</v>
      </c>
      <c r="D38" s="37" t="s">
        <v>72</v>
      </c>
      <c r="E38" s="51" t="s">
        <v>72</v>
      </c>
      <c r="F38" s="51"/>
      <c r="G38" s="38" t="s">
        <v>90</v>
      </c>
      <c r="H38" s="39" t="s">
        <v>124</v>
      </c>
      <c r="I38" s="40">
        <v>44618</v>
      </c>
      <c r="J38" s="40"/>
      <c r="K38" s="40">
        <v>44666</v>
      </c>
      <c r="L38" s="40"/>
      <c r="M38" s="41">
        <v>0</v>
      </c>
      <c r="N38" s="12">
        <f>--(Certification_Table[[#This Row],[% COMPLETE]]&gt;=1)</f>
        <v>0</v>
      </c>
      <c r="O38" s="62" t="s">
        <v>90</v>
      </c>
      <c r="P38" s="14">
        <v>500</v>
      </c>
      <c r="Q38" s="15">
        <v>1</v>
      </c>
      <c r="R38" s="14">
        <f t="shared" si="1"/>
        <v>500</v>
      </c>
      <c r="S38" s="12" t="s">
        <v>39</v>
      </c>
      <c r="T38" s="37"/>
      <c r="U38" s="12"/>
      <c r="V38" s="37"/>
      <c r="W38" s="37" t="s">
        <v>82</v>
      </c>
      <c r="X38" s="12"/>
      <c r="Y38" s="12"/>
    </row>
    <row r="39" spans="2:25" ht="96" x14ac:dyDescent="0.2">
      <c r="B39" s="36" t="s">
        <v>94</v>
      </c>
      <c r="C39" s="37" t="s">
        <v>71</v>
      </c>
      <c r="D39" s="37" t="s">
        <v>93</v>
      </c>
      <c r="E39" s="51" t="s">
        <v>93</v>
      </c>
      <c r="F39" s="51"/>
      <c r="G39" s="38" t="s">
        <v>73</v>
      </c>
      <c r="H39" s="39" t="s">
        <v>124</v>
      </c>
      <c r="I39" s="40">
        <v>44531</v>
      </c>
      <c r="J39" s="40">
        <v>44838</v>
      </c>
      <c r="K39" s="40">
        <v>44896</v>
      </c>
      <c r="L39" s="40">
        <v>45935</v>
      </c>
      <c r="M39" s="41">
        <v>1</v>
      </c>
      <c r="N39" s="12">
        <f>--(Certification_Table[[#This Row],[% COMPLETE]]&gt;=1)</f>
        <v>1</v>
      </c>
      <c r="O39" s="13" t="s">
        <v>74</v>
      </c>
      <c r="P39" s="14">
        <v>300</v>
      </c>
      <c r="Q39" s="15">
        <v>1</v>
      </c>
      <c r="R39" s="14">
        <f t="shared" si="1"/>
        <v>300</v>
      </c>
      <c r="S39" s="12" t="s">
        <v>39</v>
      </c>
      <c r="T39" s="97" t="s">
        <v>312</v>
      </c>
      <c r="U39" s="12"/>
      <c r="V39" s="37"/>
      <c r="W39" s="37" t="s">
        <v>95</v>
      </c>
      <c r="X39" s="12"/>
      <c r="Y39" s="12"/>
    </row>
    <row r="40" spans="2:25" ht="32" x14ac:dyDescent="0.2">
      <c r="B40" s="36" t="s">
        <v>263</v>
      </c>
      <c r="C40" s="37" t="s">
        <v>129</v>
      </c>
      <c r="D40" s="51" t="s">
        <v>58</v>
      </c>
      <c r="E40" s="51" t="s">
        <v>131</v>
      </c>
      <c r="F40" s="51"/>
      <c r="G40" s="39" t="s">
        <v>132</v>
      </c>
      <c r="H40" s="39" t="s">
        <v>133</v>
      </c>
      <c r="I40" s="40">
        <v>44571</v>
      </c>
      <c r="J40" s="40"/>
      <c r="K40" s="40">
        <v>45047</v>
      </c>
      <c r="L40" s="40"/>
      <c r="M40" s="41">
        <v>0</v>
      </c>
      <c r="N40" s="12">
        <f>--(Certification_Table[[#This Row],[% COMPLETE]]&gt;=1)</f>
        <v>0</v>
      </c>
      <c r="O40" s="13"/>
      <c r="P40" s="14">
        <v>750</v>
      </c>
      <c r="Q40" s="15">
        <v>2</v>
      </c>
      <c r="R40" s="14">
        <f t="shared" si="1"/>
        <v>1500</v>
      </c>
      <c r="S40" s="12" t="s">
        <v>39</v>
      </c>
      <c r="T40" s="37"/>
      <c r="U40" s="12"/>
      <c r="V40" s="37"/>
      <c r="W40" s="37"/>
      <c r="X40" s="12"/>
      <c r="Y40" s="12"/>
    </row>
    <row r="41" spans="2:25" ht="144" x14ac:dyDescent="0.2">
      <c r="B41" s="50" t="s">
        <v>140</v>
      </c>
      <c r="C41" s="42" t="s">
        <v>64</v>
      </c>
      <c r="D41" s="42" t="s">
        <v>58</v>
      </c>
      <c r="E41" s="42" t="s">
        <v>147</v>
      </c>
      <c r="F41" s="42" t="s">
        <v>47</v>
      </c>
      <c r="G41" s="34" t="s">
        <v>141</v>
      </c>
      <c r="H41" s="43" t="s">
        <v>125</v>
      </c>
      <c r="I41" s="44">
        <v>44844</v>
      </c>
      <c r="J41" s="44"/>
      <c r="K41" s="61">
        <v>44896</v>
      </c>
      <c r="L41" s="44"/>
      <c r="M41" s="45">
        <v>0</v>
      </c>
      <c r="N41" s="46">
        <f>--(Certification_Table[[#This Row],[% COMPLETE]]&gt;=1)</f>
        <v>0</v>
      </c>
      <c r="O41" s="47">
        <f>_xlfn.XLOOKUP(Certification_Table[[#This Row],[My Certifications]], Specialization[Specialization], Specialization[Link], 0)</f>
        <v>0</v>
      </c>
      <c r="P41" s="48">
        <v>300</v>
      </c>
      <c r="Q41" s="49">
        <v>1</v>
      </c>
      <c r="R41" s="48">
        <f t="shared" si="1"/>
        <v>300</v>
      </c>
      <c r="S41" s="46" t="s">
        <v>60</v>
      </c>
      <c r="T41" s="42"/>
      <c r="U41" s="46"/>
      <c r="V41" s="42"/>
      <c r="W41" s="42"/>
      <c r="X41" s="46"/>
      <c r="Y41" s="46"/>
    </row>
    <row r="42" spans="2:25" ht="64" x14ac:dyDescent="0.2">
      <c r="B42" s="25" t="s">
        <v>134</v>
      </c>
      <c r="C42" s="26" t="s">
        <v>57</v>
      </c>
      <c r="D42" s="42" t="s">
        <v>58</v>
      </c>
      <c r="E42" s="42" t="s">
        <v>131</v>
      </c>
      <c r="F42" s="42"/>
      <c r="G42" s="33" t="s">
        <v>135</v>
      </c>
      <c r="H42" s="33" t="s">
        <v>125</v>
      </c>
      <c r="I42" s="28">
        <v>44531</v>
      </c>
      <c r="J42" s="28"/>
      <c r="K42" s="40">
        <v>44713</v>
      </c>
      <c r="L42" s="28"/>
      <c r="M42" s="29">
        <v>0.25</v>
      </c>
      <c r="N42" s="3">
        <f>--(Certification_Table[[#This Row],[% COMPLETE]]&gt;=1)</f>
        <v>0</v>
      </c>
      <c r="O42" s="1">
        <f>_xlfn.XLOOKUP(Certification_Table[[#This Row],[My Certifications]], Specialization[Specialization], Specialization[Link], 0)</f>
        <v>0</v>
      </c>
      <c r="P42" s="2">
        <v>300</v>
      </c>
      <c r="Q42" s="5">
        <v>1</v>
      </c>
      <c r="R42" s="2">
        <f t="shared" si="1"/>
        <v>300</v>
      </c>
      <c r="S42" s="3" t="s">
        <v>60</v>
      </c>
      <c r="T42" s="26"/>
      <c r="U42" s="3"/>
      <c r="V42" s="26"/>
      <c r="W42" s="26"/>
      <c r="X42" s="3"/>
      <c r="Y42" s="3"/>
    </row>
    <row r="43" spans="2:25" ht="16" x14ac:dyDescent="0.2">
      <c r="B43" s="25" t="s">
        <v>328</v>
      </c>
      <c r="C43" s="26" t="s">
        <v>233</v>
      </c>
      <c r="D43" s="26" t="s">
        <v>313</v>
      </c>
      <c r="E43" s="26" t="s">
        <v>327</v>
      </c>
      <c r="F43" s="26" t="s">
        <v>313</v>
      </c>
      <c r="G43" s="33"/>
      <c r="H43" s="33" t="s">
        <v>124</v>
      </c>
      <c r="I43" s="104">
        <v>44835</v>
      </c>
      <c r="J43" s="104">
        <v>45000</v>
      </c>
      <c r="K43" s="105">
        <v>44927</v>
      </c>
      <c r="L43" s="104">
        <v>46096</v>
      </c>
      <c r="M43" s="29">
        <v>1</v>
      </c>
      <c r="N43" s="3">
        <f>--(Certification_Table[[#This Row],[% COMPLETE]]&gt;=1)</f>
        <v>1</v>
      </c>
      <c r="O43" s="1"/>
      <c r="P43" s="2">
        <v>0</v>
      </c>
      <c r="Q43" s="5">
        <v>1</v>
      </c>
      <c r="R43" s="2">
        <f>Q43*P43</f>
        <v>0</v>
      </c>
      <c r="S43" s="3" t="s">
        <v>39</v>
      </c>
      <c r="T43" s="106"/>
      <c r="U43" s="3"/>
      <c r="V43" s="26"/>
      <c r="W43" s="26"/>
      <c r="X43" s="3"/>
      <c r="Y43" s="3"/>
    </row>
    <row r="44" spans="2:25" ht="16" x14ac:dyDescent="0.2">
      <c r="B44" s="25" t="s">
        <v>329</v>
      </c>
      <c r="C44" s="26" t="s">
        <v>233</v>
      </c>
      <c r="D44" s="26" t="s">
        <v>313</v>
      </c>
      <c r="E44" s="26" t="s">
        <v>327</v>
      </c>
      <c r="F44" s="26" t="s">
        <v>313</v>
      </c>
      <c r="G44" s="33"/>
      <c r="H44" s="33" t="s">
        <v>124</v>
      </c>
      <c r="I44" s="104">
        <v>44835</v>
      </c>
      <c r="J44" s="104">
        <v>45000</v>
      </c>
      <c r="K44" s="105">
        <v>44927</v>
      </c>
      <c r="L44" s="104">
        <v>46096</v>
      </c>
      <c r="M44" s="29">
        <v>1</v>
      </c>
      <c r="N44" s="3">
        <f>--(Certification_Table[[#This Row],[% COMPLETE]]&gt;=1)</f>
        <v>1</v>
      </c>
      <c r="O44" s="1"/>
      <c r="P44" s="2">
        <v>0</v>
      </c>
      <c r="Q44" s="5">
        <v>1</v>
      </c>
      <c r="R44" s="2">
        <f>Q44*P44</f>
        <v>0</v>
      </c>
      <c r="S44" s="3" t="s">
        <v>39</v>
      </c>
      <c r="T44" s="106"/>
      <c r="U44" s="3"/>
      <c r="V44" s="26"/>
      <c r="W44" s="26"/>
      <c r="X44" s="3"/>
      <c r="Y44" s="3"/>
    </row>
    <row r="45" spans="2:25" ht="48" x14ac:dyDescent="0.2">
      <c r="B45" s="25" t="s">
        <v>267</v>
      </c>
      <c r="C45" s="26" t="s">
        <v>233</v>
      </c>
      <c r="D45" s="26" t="s">
        <v>313</v>
      </c>
      <c r="E45" s="26" t="s">
        <v>327</v>
      </c>
      <c r="F45" s="26" t="s">
        <v>313</v>
      </c>
      <c r="G45" s="34" t="s">
        <v>326</v>
      </c>
      <c r="H45" s="33" t="s">
        <v>124</v>
      </c>
      <c r="I45" s="104">
        <v>44835</v>
      </c>
      <c r="J45" s="104">
        <v>45000</v>
      </c>
      <c r="K45" s="105">
        <v>44927</v>
      </c>
      <c r="L45" s="104">
        <v>46096</v>
      </c>
      <c r="M45" s="29">
        <v>1</v>
      </c>
      <c r="N45" s="3">
        <f>--(Certification_Table[[#This Row],[% COMPLETE]]&gt;=1)</f>
        <v>1</v>
      </c>
      <c r="O45" s="1"/>
      <c r="P45" s="2">
        <v>382</v>
      </c>
      <c r="Q45" s="5">
        <v>1</v>
      </c>
      <c r="R45" s="2">
        <f>Q45*P45</f>
        <v>382</v>
      </c>
      <c r="S45" s="3" t="s">
        <v>39</v>
      </c>
      <c r="T45" s="106"/>
      <c r="U45" s="3"/>
      <c r="V45" s="26"/>
      <c r="W45" s="26"/>
      <c r="X45" s="3"/>
      <c r="Y45" s="3"/>
    </row>
    <row r="46" spans="2:25" ht="16" x14ac:dyDescent="0.2">
      <c r="B46" s="25" t="s">
        <v>330</v>
      </c>
      <c r="C46" s="26" t="s">
        <v>233</v>
      </c>
      <c r="D46" s="26" t="s">
        <v>325</v>
      </c>
      <c r="E46" s="26" t="s">
        <v>315</v>
      </c>
      <c r="F46" s="26" t="s">
        <v>313</v>
      </c>
      <c r="G46" s="107"/>
      <c r="H46" s="33" t="s">
        <v>124</v>
      </c>
      <c r="I46" s="104">
        <v>44896</v>
      </c>
      <c r="J46" s="104">
        <v>44997</v>
      </c>
      <c r="K46" s="105">
        <v>44927</v>
      </c>
      <c r="L46" s="104">
        <v>46093</v>
      </c>
      <c r="M46" s="29">
        <v>1</v>
      </c>
      <c r="N46" s="3">
        <f>--(Certification_Table[[#This Row],[% COMPLETE]]&gt;=1)</f>
        <v>1</v>
      </c>
      <c r="O46" s="1"/>
      <c r="P46" s="2">
        <v>0</v>
      </c>
      <c r="Q46" s="5">
        <v>1</v>
      </c>
      <c r="R46" s="2">
        <f>Q46*P46</f>
        <v>0</v>
      </c>
      <c r="S46" s="3" t="s">
        <v>39</v>
      </c>
      <c r="T46" s="106"/>
      <c r="U46" s="3"/>
      <c r="V46" s="26"/>
      <c r="W46" s="26"/>
      <c r="X46" s="3"/>
      <c r="Y46" s="3"/>
    </row>
    <row r="47" spans="2:25" ht="48" x14ac:dyDescent="0.2">
      <c r="B47" s="25" t="s">
        <v>324</v>
      </c>
      <c r="C47" s="26" t="s">
        <v>233</v>
      </c>
      <c r="D47" s="26" t="s">
        <v>325</v>
      </c>
      <c r="E47" s="26" t="s">
        <v>315</v>
      </c>
      <c r="F47" s="26" t="s">
        <v>313</v>
      </c>
      <c r="G47" s="34" t="s">
        <v>326</v>
      </c>
      <c r="H47" s="33" t="s">
        <v>124</v>
      </c>
      <c r="I47" s="104">
        <v>44896</v>
      </c>
      <c r="J47" s="104">
        <v>44997</v>
      </c>
      <c r="K47" s="105">
        <v>44927</v>
      </c>
      <c r="L47" s="104">
        <v>46093</v>
      </c>
      <c r="M47" s="29">
        <v>1</v>
      </c>
      <c r="N47" s="3">
        <f>--(Certification_Table[[#This Row],[% COMPLETE]]&gt;=1)</f>
        <v>1</v>
      </c>
      <c r="O47" s="1"/>
      <c r="P47" s="2">
        <v>382</v>
      </c>
      <c r="Q47" s="5">
        <v>1</v>
      </c>
      <c r="R47" s="2">
        <f>Q47*P47</f>
        <v>382</v>
      </c>
      <c r="S47" s="3" t="s">
        <v>39</v>
      </c>
      <c r="T47" s="26"/>
      <c r="U47" s="3"/>
      <c r="V47" s="26"/>
      <c r="W47" s="26"/>
      <c r="X47" s="3"/>
      <c r="Y47" s="3"/>
    </row>
    <row r="48" spans="2:25" ht="33" customHeight="1" x14ac:dyDescent="0.2">
      <c r="B48" s="36" t="s">
        <v>91</v>
      </c>
      <c r="C48" s="37" t="s">
        <v>46</v>
      </c>
      <c r="D48" s="37" t="s">
        <v>47</v>
      </c>
      <c r="E48" s="51" t="s">
        <v>47</v>
      </c>
      <c r="F48" s="51"/>
      <c r="G48" s="58" t="s">
        <v>48</v>
      </c>
      <c r="H48" s="59" t="s">
        <v>124</v>
      </c>
      <c r="I48" s="40">
        <v>44409</v>
      </c>
      <c r="J48" s="40"/>
      <c r="K48" s="60">
        <v>44774</v>
      </c>
      <c r="L48" s="40"/>
      <c r="M48" s="41">
        <v>0.75</v>
      </c>
      <c r="N48" s="12">
        <f>--(Certification_Table[[#This Row],[% COMPLETE]]&gt;=1)</f>
        <v>0</v>
      </c>
      <c r="O48" s="13" t="s">
        <v>49</v>
      </c>
      <c r="P48" s="14">
        <v>49</v>
      </c>
      <c r="Q48" s="15">
        <v>1</v>
      </c>
      <c r="R48" s="14">
        <f t="shared" si="1"/>
        <v>49</v>
      </c>
      <c r="S48" s="12" t="s">
        <v>50</v>
      </c>
      <c r="T48" s="37"/>
      <c r="U48" s="12"/>
      <c r="V48" s="37"/>
      <c r="W48" s="37" t="s">
        <v>92</v>
      </c>
      <c r="X48" s="12"/>
      <c r="Y48" s="12"/>
    </row>
    <row r="49" spans="2:22" ht="33" customHeight="1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7"/>
      <c r="R49" s="6"/>
      <c r="S49" s="6"/>
      <c r="T49" s="6"/>
      <c r="U49" s="6"/>
      <c r="V49" s="6"/>
    </row>
    <row r="50" spans="2:22" ht="33" customHeight="1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7"/>
      <c r="R50" s="6"/>
      <c r="S50" s="6"/>
      <c r="T50" s="6"/>
      <c r="U50" s="6"/>
      <c r="V50" s="6"/>
    </row>
    <row r="51" spans="2:22" ht="33" customHeight="1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7"/>
      <c r="R51" s="6"/>
      <c r="S51" s="6"/>
      <c r="T51" s="6"/>
      <c r="U51" s="6"/>
      <c r="V51" s="6"/>
    </row>
    <row r="52" spans="2:22" ht="33" customHeight="1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8"/>
      <c r="O52" s="7"/>
      <c r="P52" s="6"/>
      <c r="Q52" s="7"/>
      <c r="R52" s="6"/>
      <c r="S52" s="6"/>
      <c r="T52" s="6"/>
      <c r="U52" s="6"/>
      <c r="V52" s="6"/>
    </row>
    <row r="53" spans="2:22" ht="33" customHeight="1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8"/>
      <c r="O53" s="7"/>
      <c r="P53" s="6"/>
      <c r="Q53" s="7"/>
      <c r="R53" s="6"/>
      <c r="S53" s="6"/>
      <c r="T53" s="6"/>
      <c r="U53" s="6"/>
      <c r="V53" s="6"/>
    </row>
    <row r="54" spans="2:22" ht="33" customHeight="1" x14ac:dyDescent="0.2">
      <c r="B54" s="6"/>
      <c r="C54" s="6"/>
      <c r="D54" s="6"/>
      <c r="E54" s="6"/>
      <c r="F54" s="6"/>
      <c r="G54" s="9"/>
      <c r="H54" s="6"/>
      <c r="I54" s="6"/>
      <c r="J54" s="6"/>
      <c r="K54" s="6"/>
      <c r="L54" s="6"/>
      <c r="M54" s="7"/>
      <c r="N54" s="8"/>
      <c r="O54" s="7"/>
      <c r="P54" s="6"/>
      <c r="Q54" s="7"/>
      <c r="R54" s="6"/>
      <c r="S54" s="6"/>
      <c r="T54" s="6"/>
      <c r="U54" s="6"/>
      <c r="V54" s="6"/>
    </row>
    <row r="55" spans="2:22" ht="33" customHeight="1" x14ac:dyDescent="0.2">
      <c r="B55" s="6"/>
      <c r="C55" s="6"/>
      <c r="D55" s="6"/>
      <c r="E55" s="6"/>
      <c r="F55" s="6"/>
      <c r="G55" s="9"/>
      <c r="H55" s="6"/>
      <c r="I55" s="6"/>
      <c r="J55" s="6"/>
      <c r="K55" s="6"/>
      <c r="L55" s="6"/>
      <c r="M55" s="7"/>
      <c r="N55" s="8"/>
      <c r="O55" s="7"/>
      <c r="P55" s="6"/>
      <c r="Q55" s="7"/>
      <c r="R55" s="6"/>
      <c r="S55" s="6"/>
      <c r="T55" s="6"/>
      <c r="U55" s="6"/>
      <c r="V55" s="6"/>
    </row>
    <row r="56" spans="2:22" ht="33" customHeight="1" x14ac:dyDescent="0.2">
      <c r="B56" s="6"/>
      <c r="D56" s="6"/>
      <c r="E56" s="6"/>
      <c r="F56" s="6"/>
      <c r="G56" s="9"/>
      <c r="H56" s="6"/>
      <c r="I56" s="6"/>
      <c r="J56" s="6"/>
      <c r="K56" s="6"/>
      <c r="L56" s="6"/>
      <c r="M56" s="7"/>
      <c r="N56" s="8"/>
      <c r="O56" s="7"/>
      <c r="P56" s="6"/>
      <c r="Q56" s="7"/>
      <c r="R56" s="6"/>
      <c r="S56" s="6"/>
      <c r="T56" s="6"/>
      <c r="U56" s="6"/>
      <c r="V56" s="6"/>
    </row>
    <row r="57" spans="2:22" ht="33" customHeight="1" x14ac:dyDescent="0.2">
      <c r="B57" s="6"/>
      <c r="D57" s="6"/>
      <c r="E57" s="6"/>
      <c r="F57" s="6"/>
      <c r="G57" s="9"/>
      <c r="H57" s="6"/>
      <c r="I57" s="6"/>
      <c r="J57" s="6"/>
      <c r="K57" s="6"/>
      <c r="L57" s="6"/>
      <c r="M57" s="7"/>
      <c r="N57" s="8"/>
      <c r="O57" s="7"/>
      <c r="P57" s="6"/>
      <c r="Q57" s="7"/>
      <c r="R57" s="6"/>
      <c r="S57" s="6"/>
      <c r="T57" s="6"/>
      <c r="U57" s="6"/>
      <c r="V57" s="6"/>
    </row>
    <row r="58" spans="2:22" ht="33" customHeight="1" x14ac:dyDescent="0.2">
      <c r="B58" s="75" t="s">
        <v>96</v>
      </c>
      <c r="C58" s="76" t="s">
        <v>118</v>
      </c>
      <c r="D58" s="77" t="s">
        <v>97</v>
      </c>
      <c r="E58" s="72"/>
      <c r="F58" s="73"/>
      <c r="J58" s="6"/>
      <c r="K58" s="6"/>
      <c r="L58" s="7"/>
      <c r="M58" s="8"/>
      <c r="N58" s="7"/>
      <c r="O58" s="6"/>
      <c r="P58" s="7"/>
      <c r="Q58" s="6"/>
      <c r="R58" s="93" t="s">
        <v>264</v>
      </c>
      <c r="S58" s="93" t="s">
        <v>1</v>
      </c>
      <c r="T58" s="93" t="s">
        <v>265</v>
      </c>
      <c r="U58" s="93" t="s">
        <v>274</v>
      </c>
      <c r="V58" s="93" t="s">
        <v>275</v>
      </c>
    </row>
    <row r="59" spans="2:22" ht="32" x14ac:dyDescent="0.2">
      <c r="B59" s="78" t="s">
        <v>98</v>
      </c>
      <c r="C59" s="78" t="s">
        <v>99</v>
      </c>
      <c r="D59" s="79" t="s">
        <v>102</v>
      </c>
      <c r="E59" s="8"/>
      <c r="F59" s="7"/>
      <c r="J59" s="6"/>
      <c r="K59" s="6"/>
      <c r="L59" s="7"/>
      <c r="M59" s="8"/>
      <c r="N59" s="7"/>
      <c r="O59" s="6"/>
      <c r="P59" s="7"/>
      <c r="Q59" s="6"/>
      <c r="R59" s="92" t="s">
        <v>277</v>
      </c>
      <c r="S59" s="92" t="s">
        <v>266</v>
      </c>
      <c r="T59" s="9">
        <v>45078</v>
      </c>
      <c r="U59" s="94">
        <v>500</v>
      </c>
      <c r="V59" t="s">
        <v>124</v>
      </c>
    </row>
    <row r="60" spans="2:22" ht="32" x14ac:dyDescent="0.2">
      <c r="B60" s="78" t="s">
        <v>100</v>
      </c>
      <c r="C60" s="78" t="s">
        <v>101</v>
      </c>
      <c r="D60" s="79" t="s">
        <v>104</v>
      </c>
      <c r="E60" s="8"/>
      <c r="F60" s="74"/>
      <c r="J60" s="6"/>
      <c r="K60" s="6"/>
      <c r="L60" s="7"/>
      <c r="M60" s="8"/>
      <c r="N60" s="7"/>
      <c r="O60" s="6"/>
      <c r="P60" s="7"/>
      <c r="Q60" s="6"/>
      <c r="R60" s="92" t="s">
        <v>267</v>
      </c>
      <c r="S60" s="92" t="s">
        <v>268</v>
      </c>
      <c r="T60" s="9">
        <v>44896</v>
      </c>
      <c r="U60" s="94">
        <v>200</v>
      </c>
      <c r="V60" t="s">
        <v>124</v>
      </c>
    </row>
    <row r="61" spans="2:22" ht="33" customHeight="1" x14ac:dyDescent="0.2">
      <c r="B61" s="78" t="s">
        <v>71</v>
      </c>
      <c r="C61" s="78" t="s">
        <v>103</v>
      </c>
      <c r="D61" s="79" t="s">
        <v>106</v>
      </c>
      <c r="E61" s="8"/>
      <c r="F61" s="7"/>
      <c r="L61" s="10"/>
      <c r="M61" s="11"/>
      <c r="N61" s="10"/>
      <c r="P61" s="10"/>
      <c r="R61" s="100" t="s">
        <v>269</v>
      </c>
      <c r="S61" s="100" t="s">
        <v>268</v>
      </c>
      <c r="T61" s="101">
        <v>44897</v>
      </c>
      <c r="U61" s="102">
        <v>200</v>
      </c>
      <c r="V61" s="100" t="s">
        <v>124</v>
      </c>
    </row>
    <row r="62" spans="2:22" ht="33" customHeight="1" x14ac:dyDescent="0.2">
      <c r="B62" s="78" t="s">
        <v>20</v>
      </c>
      <c r="C62" s="80" t="s">
        <v>232</v>
      </c>
      <c r="D62" s="79" t="s">
        <v>109</v>
      </c>
      <c r="E62" s="8"/>
      <c r="F62" s="7"/>
      <c r="L62" s="10"/>
      <c r="M62" s="11"/>
      <c r="N62" s="10"/>
      <c r="P62" s="10"/>
      <c r="R62" t="s">
        <v>281</v>
      </c>
      <c r="S62" t="s">
        <v>268</v>
      </c>
      <c r="T62" s="9">
        <v>44927</v>
      </c>
      <c r="U62" s="95">
        <v>200</v>
      </c>
      <c r="V62" t="s">
        <v>124</v>
      </c>
    </row>
    <row r="63" spans="2:22" ht="33" customHeight="1" x14ac:dyDescent="0.2">
      <c r="B63" s="78" t="s">
        <v>107</v>
      </c>
      <c r="C63" s="78" t="s">
        <v>108</v>
      </c>
      <c r="D63" s="79" t="s">
        <v>110</v>
      </c>
      <c r="E63" s="8"/>
      <c r="F63" s="7"/>
      <c r="L63" s="10"/>
      <c r="M63" s="11"/>
      <c r="N63" s="10"/>
      <c r="P63" s="10"/>
      <c r="R63" s="100" t="s">
        <v>270</v>
      </c>
      <c r="S63" s="100" t="s">
        <v>268</v>
      </c>
      <c r="T63" s="101">
        <v>44898</v>
      </c>
      <c r="U63" s="102">
        <v>200</v>
      </c>
      <c r="V63" s="100" t="s">
        <v>124</v>
      </c>
    </row>
    <row r="64" spans="2:22" ht="33" customHeight="1" x14ac:dyDescent="0.2">
      <c r="B64" s="78" t="s">
        <v>110</v>
      </c>
      <c r="C64" s="78" t="s">
        <v>111</v>
      </c>
      <c r="D64" s="79" t="s">
        <v>114</v>
      </c>
      <c r="E64" s="8"/>
      <c r="F64" s="7"/>
      <c r="L64" s="10"/>
      <c r="M64" s="11"/>
      <c r="N64" s="10"/>
      <c r="P64" s="10"/>
      <c r="R64" t="s">
        <v>271</v>
      </c>
      <c r="S64" t="s">
        <v>272</v>
      </c>
      <c r="T64" s="9">
        <v>44866</v>
      </c>
      <c r="U64" s="95">
        <v>50</v>
      </c>
      <c r="V64" t="s">
        <v>124</v>
      </c>
    </row>
    <row r="65" spans="2:22" ht="33" customHeight="1" x14ac:dyDescent="0.2">
      <c r="B65" s="78" t="s">
        <v>112</v>
      </c>
      <c r="C65" s="78" t="s">
        <v>113</v>
      </c>
      <c r="D65" s="79" t="s">
        <v>115</v>
      </c>
      <c r="E65" s="6"/>
      <c r="F65" s="7"/>
      <c r="L65" s="10"/>
      <c r="M65" s="11"/>
      <c r="N65" s="10"/>
      <c r="P65" s="10"/>
      <c r="R65" t="s">
        <v>273</v>
      </c>
      <c r="S65" t="s">
        <v>272</v>
      </c>
      <c r="T65" s="9">
        <v>44867</v>
      </c>
      <c r="U65" s="95">
        <v>150</v>
      </c>
      <c r="V65" t="s">
        <v>124</v>
      </c>
    </row>
    <row r="66" spans="2:22" ht="33" customHeight="1" x14ac:dyDescent="0.2">
      <c r="B66" s="78"/>
      <c r="C66" s="78"/>
      <c r="D66" s="79"/>
      <c r="F66" s="9"/>
      <c r="G66" s="9"/>
      <c r="H66" s="6"/>
      <c r="I66" s="6"/>
      <c r="L66" s="10"/>
      <c r="M66" s="11"/>
      <c r="N66" s="10"/>
      <c r="P66" s="10"/>
      <c r="R66" s="100" t="s">
        <v>71</v>
      </c>
      <c r="S66" s="100" t="s">
        <v>71</v>
      </c>
      <c r="T66" s="101">
        <v>44868</v>
      </c>
      <c r="U66" s="102">
        <v>250</v>
      </c>
      <c r="V66" s="100" t="s">
        <v>276</v>
      </c>
    </row>
    <row r="67" spans="2:22" ht="33" customHeight="1" x14ac:dyDescent="0.2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  <c r="R67" s="100" t="s">
        <v>20</v>
      </c>
      <c r="S67" s="100" t="s">
        <v>20</v>
      </c>
      <c r="T67" s="101">
        <v>44869</v>
      </c>
      <c r="U67" s="102">
        <v>250</v>
      </c>
      <c r="V67" s="100" t="s">
        <v>276</v>
      </c>
    </row>
    <row r="68" spans="2:22" ht="33" customHeight="1" x14ac:dyDescent="0.2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  <c r="R68" t="s">
        <v>279</v>
      </c>
      <c r="S68" t="s">
        <v>280</v>
      </c>
      <c r="T68" s="9">
        <v>45047</v>
      </c>
      <c r="U68" s="95">
        <v>150</v>
      </c>
      <c r="V68" t="s">
        <v>124</v>
      </c>
    </row>
    <row r="69" spans="2:22" ht="33" customHeight="1" x14ac:dyDescent="0.2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  <c r="R69" t="s">
        <v>278</v>
      </c>
      <c r="U69" s="95">
        <f>SUBTOTAL(109,FY23_Plan[Cost])</f>
        <v>2150</v>
      </c>
      <c r="V69">
        <f>SUBTOTAL(103,FY23_Plan[Category])</f>
        <v>10</v>
      </c>
    </row>
    <row r="70" spans="2:22" ht="33" customHeight="1" x14ac:dyDescent="0.2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22" ht="33" customHeight="1" x14ac:dyDescent="0.2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22" ht="33" customHeight="1" x14ac:dyDescent="0.2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22" ht="33" customHeight="1" x14ac:dyDescent="0.2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22" ht="33" customHeight="1" x14ac:dyDescent="0.2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22" ht="33" customHeight="1" x14ac:dyDescent="0.2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22" ht="33" customHeight="1" x14ac:dyDescent="0.2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22" ht="33" customHeight="1" x14ac:dyDescent="0.2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22" ht="33" customHeight="1" x14ac:dyDescent="0.2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22" ht="33" customHeight="1" x14ac:dyDescent="0.2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22" ht="33" customHeight="1" x14ac:dyDescent="0.2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2">
      <c r="B1008" s="6"/>
      <c r="C1008" s="6"/>
      <c r="D1008" s="6"/>
      <c r="E1008" s="6"/>
      <c r="F1008" s="6"/>
      <c r="G1008" s="9"/>
      <c r="H1008" s="6"/>
      <c r="I1008" s="6"/>
      <c r="J1008" s="6"/>
      <c r="M1008" s="10"/>
      <c r="N1008" s="11"/>
      <c r="O1008" s="10"/>
      <c r="Q1008" s="10"/>
    </row>
    <row r="1009" spans="2:17" ht="33" customHeight="1" x14ac:dyDescent="0.2">
      <c r="B1009" s="6"/>
      <c r="C1009" s="6"/>
      <c r="D1009" s="6"/>
      <c r="E1009" s="6"/>
      <c r="F1009" s="6"/>
      <c r="G1009" s="9"/>
      <c r="H1009" s="6"/>
      <c r="I1009" s="6"/>
      <c r="J1009" s="6"/>
      <c r="M1009" s="10"/>
      <c r="N1009" s="11"/>
      <c r="O1009" s="10"/>
      <c r="Q1009" s="10"/>
    </row>
    <row r="1010" spans="2:17" ht="33" customHeight="1" x14ac:dyDescent="0.2">
      <c r="B1010" s="6"/>
      <c r="C1010" s="6"/>
      <c r="D1010" s="6"/>
      <c r="E1010" s="6"/>
      <c r="F1010" s="6"/>
      <c r="G1010" s="9"/>
      <c r="H1010" s="6"/>
      <c r="I1010" s="6"/>
      <c r="J1010" s="6"/>
      <c r="M1010" s="10"/>
      <c r="N1010" s="11"/>
      <c r="O1010" s="10"/>
      <c r="Q1010" s="10"/>
    </row>
    <row r="1011" spans="2:17" ht="33" customHeight="1" x14ac:dyDescent="0.2">
      <c r="B1011" s="6"/>
      <c r="C1011" s="6"/>
      <c r="D1011" s="6"/>
      <c r="E1011" s="6"/>
      <c r="F1011" s="6"/>
      <c r="G1011" s="9"/>
      <c r="H1011" s="6"/>
      <c r="I1011" s="6"/>
      <c r="J1011" s="6"/>
      <c r="M1011" s="10"/>
      <c r="N1011" s="11"/>
      <c r="O1011" s="10"/>
      <c r="Q1011" s="10"/>
    </row>
    <row r="1012" spans="2:17" ht="33" customHeight="1" x14ac:dyDescent="0.2">
      <c r="B1012" s="6"/>
      <c r="C1012" s="6"/>
      <c r="D1012" s="6"/>
      <c r="E1012" s="6"/>
      <c r="F1012" s="6"/>
      <c r="G1012" s="9"/>
      <c r="H1012" s="6"/>
      <c r="I1012" s="6"/>
      <c r="J1012" s="6"/>
      <c r="M1012" s="10"/>
      <c r="N1012" s="11"/>
      <c r="O1012" s="10"/>
      <c r="Q1012" s="10"/>
    </row>
    <row r="1013" spans="2:17" ht="33" customHeight="1" x14ac:dyDescent="0.2">
      <c r="B1013" s="6"/>
      <c r="C1013" s="6"/>
      <c r="D1013" s="6"/>
      <c r="E1013" s="6"/>
      <c r="F1013" s="6"/>
      <c r="G1013" s="9"/>
      <c r="H1013" s="6"/>
      <c r="I1013" s="6"/>
      <c r="J1013" s="6"/>
      <c r="M1013" s="10"/>
      <c r="N1013" s="11"/>
      <c r="O1013" s="10"/>
      <c r="Q1013" s="10"/>
    </row>
    <row r="1014" spans="2:17" ht="33" customHeight="1" x14ac:dyDescent="0.2">
      <c r="B1014" s="6"/>
      <c r="C1014" s="6"/>
      <c r="D1014" s="6"/>
      <c r="E1014" s="6"/>
      <c r="F1014" s="6"/>
      <c r="G1014" s="9"/>
      <c r="H1014" s="6"/>
      <c r="I1014" s="6"/>
      <c r="J1014" s="6"/>
      <c r="M1014" s="10"/>
      <c r="N1014" s="11"/>
      <c r="O1014" s="10"/>
      <c r="Q1014" s="10"/>
    </row>
    <row r="1015" spans="2:17" ht="33" customHeight="1" x14ac:dyDescent="0.2">
      <c r="B1015" s="6"/>
      <c r="C1015" s="6"/>
      <c r="D1015" s="6"/>
      <c r="E1015" s="6"/>
      <c r="F1015" s="6"/>
      <c r="G1015" s="9"/>
      <c r="H1015" s="6"/>
      <c r="I1015" s="6"/>
      <c r="J1015" s="6"/>
      <c r="M1015" s="10"/>
      <c r="N1015" s="11"/>
      <c r="O1015" s="10"/>
      <c r="Q1015" s="10"/>
    </row>
    <row r="1016" spans="2:17" ht="33" customHeight="1" x14ac:dyDescent="0.2">
      <c r="B1016" s="6"/>
      <c r="C1016" s="6"/>
      <c r="D1016" s="6"/>
      <c r="E1016" s="6"/>
      <c r="F1016" s="6"/>
      <c r="J1016" s="6"/>
      <c r="M1016" s="10"/>
      <c r="N1016" s="11"/>
      <c r="O1016" s="10"/>
      <c r="Q1016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F81D791E-62B0-224A-9534-2769E41BA0FC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8 M2:M48" xr:uid="{00000000-0002-0000-0000-000000000000}">
      <formula1>"0.0,0.25,0.5,0.75,1.0"</formula1>
    </dataValidation>
  </dataValidations>
  <hyperlinks>
    <hyperlink ref="G35" r:id="rId1" xr:uid="{00000000-0004-0000-0000-000000000000}"/>
    <hyperlink ref="O35" r:id="rId2" xr:uid="{00000000-0004-0000-0000-000001000000}"/>
    <hyperlink ref="U35" r:id="rId3" xr:uid="{00000000-0004-0000-0000-000002000000}"/>
    <hyperlink ref="G34" r:id="rId4" xr:uid="{00000000-0004-0000-0000-000003000000}"/>
    <hyperlink ref="O34" r:id="rId5" xr:uid="{00000000-0004-0000-0000-000004000000}"/>
    <hyperlink ref="G33" r:id="rId6" xr:uid="{00000000-0004-0000-0000-000005000000}"/>
    <hyperlink ref="O33" r:id="rId7" xr:uid="{00000000-0004-0000-0000-000006000000}"/>
    <hyperlink ref="G31" r:id="rId8" xr:uid="{00000000-0004-0000-0000-000007000000}"/>
    <hyperlink ref="O31" r:id="rId9" xr:uid="{00000000-0004-0000-0000-000008000000}"/>
    <hyperlink ref="G32" r:id="rId10" xr:uid="{00000000-0004-0000-0000-000009000000}"/>
    <hyperlink ref="O32" r:id="rId11" xr:uid="{00000000-0004-0000-0000-00000A000000}"/>
    <hyperlink ref="G30" r:id="rId12" xr:uid="{00000000-0004-0000-0000-00000B000000}"/>
    <hyperlink ref="O30" r:id="rId13" xr:uid="{00000000-0004-0000-0000-00000C000000}"/>
    <hyperlink ref="G29" r:id="rId14" xr:uid="{00000000-0004-0000-0000-00000D000000}"/>
    <hyperlink ref="O29" r:id="rId15" xr:uid="{00000000-0004-0000-0000-00000E000000}"/>
    <hyperlink ref="G28" r:id="rId16" xr:uid="{00000000-0004-0000-0000-00000F000000}"/>
    <hyperlink ref="O28" r:id="rId17" xr:uid="{00000000-0004-0000-0000-000010000000}"/>
    <hyperlink ref="G27" r:id="rId18" xr:uid="{00000000-0004-0000-0000-000011000000}"/>
    <hyperlink ref="O27" r:id="rId19" xr:uid="{00000000-0004-0000-0000-000012000000}"/>
    <hyperlink ref="G26" r:id="rId20" xr:uid="{00000000-0004-0000-0000-000013000000}"/>
    <hyperlink ref="O26" r:id="rId21" xr:uid="{00000000-0004-0000-0000-000014000000}"/>
    <hyperlink ref="G25" r:id="rId22" xr:uid="{00000000-0004-0000-0000-000015000000}"/>
    <hyperlink ref="O25" r:id="rId23" xr:uid="{00000000-0004-0000-0000-000016000000}"/>
    <hyperlink ref="G24" r:id="rId24" xr:uid="{00000000-0004-0000-0000-000017000000}"/>
    <hyperlink ref="O23" r:id="rId25" xr:uid="{00000000-0004-0000-0000-000019000000}"/>
    <hyperlink ref="G22" r:id="rId26" xr:uid="{00000000-0004-0000-0000-00001A000000}"/>
    <hyperlink ref="G21" r:id="rId27" xr:uid="{00000000-0004-0000-0000-00001C000000}"/>
    <hyperlink ref="O21" r:id="rId28" xr:uid="{00000000-0004-0000-0000-00001D000000}"/>
    <hyperlink ref="G17" r:id="rId29" xr:uid="{00000000-0004-0000-0000-00001E000000}"/>
    <hyperlink ref="O17" r:id="rId30" xr:uid="{00000000-0004-0000-0000-00001F000000}"/>
    <hyperlink ref="G18" r:id="rId31" xr:uid="{00000000-0004-0000-0000-000020000000}"/>
    <hyperlink ref="O18" r:id="rId32" xr:uid="{00000000-0004-0000-0000-000021000000}"/>
    <hyperlink ref="G19" r:id="rId33" xr:uid="{00000000-0004-0000-0000-000022000000}"/>
    <hyperlink ref="O19" r:id="rId34" xr:uid="{00000000-0004-0000-0000-000023000000}"/>
    <hyperlink ref="G20" r:id="rId35" xr:uid="{00000000-0004-0000-0000-000024000000}"/>
    <hyperlink ref="O20" r:id="rId36" xr:uid="{00000000-0004-0000-0000-000025000000}"/>
    <hyperlink ref="G16" r:id="rId37" xr:uid="{00000000-0004-0000-0000-000026000000}"/>
    <hyperlink ref="O16" r:id="rId38" xr:uid="{00000000-0004-0000-0000-000027000000}"/>
    <hyperlink ref="G15" r:id="rId39" location="overview" xr:uid="{00000000-0004-0000-0000-000028000000}"/>
    <hyperlink ref="O15" r:id="rId40" location="overview" xr:uid="{00000000-0004-0000-0000-000029000000}"/>
    <hyperlink ref="G14" r:id="rId41" location="overview" xr:uid="{00000000-0004-0000-0000-00002A000000}"/>
    <hyperlink ref="O14" r:id="rId42" location="overview" xr:uid="{00000000-0004-0000-0000-00002B000000}"/>
    <hyperlink ref="G13" r:id="rId43" xr:uid="{00000000-0004-0000-0000-00002C000000}"/>
    <hyperlink ref="O13" r:id="rId44" xr:uid="{00000000-0004-0000-0000-00002D000000}"/>
    <hyperlink ref="G10" r:id="rId45" xr:uid="{00000000-0004-0000-0000-00002E000000}"/>
    <hyperlink ref="O10" r:id="rId46" xr:uid="{00000000-0004-0000-0000-00002F000000}"/>
    <hyperlink ref="G36" r:id="rId47" xr:uid="{00000000-0004-0000-0000-000030000000}"/>
    <hyperlink ref="O36" r:id="rId48" xr:uid="{00000000-0004-0000-0000-000031000000}"/>
    <hyperlink ref="X36" r:id="rId49" xr:uid="{00000000-0004-0000-0000-000032000000}"/>
    <hyperlink ref="Y36" r:id="rId50" xr:uid="{00000000-0004-0000-0000-000033000000}"/>
    <hyperlink ref="G37" r:id="rId51" xr:uid="{00000000-0004-0000-0000-000034000000}"/>
    <hyperlink ref="O37" r:id="rId52" xr:uid="{00000000-0004-0000-0000-000035000000}"/>
    <hyperlink ref="Y37" r:id="rId53" xr:uid="{00000000-0004-0000-0000-000036000000}"/>
    <hyperlink ref="G38" r:id="rId54" xr:uid="{00000000-0004-0000-0000-000037000000}"/>
    <hyperlink ref="O38" r:id="rId55" xr:uid="{00000000-0004-0000-0000-000038000000}"/>
    <hyperlink ref="G48" r:id="rId56" xr:uid="{00000000-0004-0000-0000-000039000000}"/>
    <hyperlink ref="O48" r:id="rId57" xr:uid="{00000000-0004-0000-0000-00003A000000}"/>
    <hyperlink ref="G39" r:id="rId58" xr:uid="{00000000-0004-0000-0000-00003D000000}"/>
    <hyperlink ref="O39" r:id="rId59" xr:uid="{00000000-0004-0000-0000-00003E000000}"/>
    <hyperlink ref="D59" r:id="rId60" xr:uid="{00000000-0004-0000-0000-00003F000000}"/>
    <hyperlink ref="D60" r:id="rId61" xr:uid="{00000000-0004-0000-0000-000040000000}"/>
    <hyperlink ref="D61" r:id="rId62" xr:uid="{00000000-0004-0000-0000-000041000000}"/>
    <hyperlink ref="D62" r:id="rId63" xr:uid="{00000000-0004-0000-0000-000042000000}"/>
    <hyperlink ref="D63" r:id="rId64" xr:uid="{00000000-0004-0000-0000-000043000000}"/>
    <hyperlink ref="D64" r:id="rId65" xr:uid="{00000000-0004-0000-0000-000044000000}"/>
    <hyperlink ref="D65" r:id="rId66" xr:uid="{00000000-0004-0000-0000-000045000000}"/>
    <hyperlink ref="G23" r:id="rId67" xr:uid="{00000000-0004-0000-0000-000046000000}"/>
    <hyperlink ref="G12" r:id="rId68" xr:uid="{00000000-0004-0000-0000-000047000000}"/>
    <hyperlink ref="O12" r:id="rId69" xr:uid="{00000000-0004-0000-0000-000048000000}"/>
    <hyperlink ref="G41" r:id="rId70" xr:uid="{00000000-0004-0000-0000-000049000000}"/>
    <hyperlink ref="G6" r:id="rId71" xr:uid="{E8B3F091-879D-4CE6-842A-EFB6B61DD5E6}"/>
    <hyperlink ref="G7" r:id="rId72" xr:uid="{85EF8FC0-F533-4EE9-801B-7090CB5F1728}"/>
    <hyperlink ref="O6" r:id="rId73" xr:uid="{5A838232-5F39-0245-AD7B-2BF0A119D319}"/>
    <hyperlink ref="O7" r:id="rId74" xr:uid="{C3FD6C09-464B-6C43-9C71-BA9BA0117BB9}"/>
    <hyperlink ref="T24" r:id="rId75" xr:uid="{BDDADCF0-8667-43AE-919C-7B0C93BCF6DC}"/>
    <hyperlink ref="T6" r:id="rId76" xr:uid="{E00C99F3-3210-42FC-BC0D-4EE413E22763}"/>
    <hyperlink ref="T7" r:id="rId77" xr:uid="{ABA201BE-EA8F-47A0-8D61-59CBB0880203}"/>
    <hyperlink ref="T8" r:id="rId78" xr:uid="{B01E96F5-C79B-4D3A-9472-6B25BE4B48A1}"/>
    <hyperlink ref="T9" r:id="rId79" xr:uid="{1C93F10C-3753-422B-9A97-65CF1AE43166}"/>
    <hyperlink ref="T10" r:id="rId80" xr:uid="{E88F3C52-85AB-4B9C-A7A0-80600B04C481}"/>
    <hyperlink ref="T11" r:id="rId81" xr:uid="{9A4276C9-3A1B-4A40-BD95-20685D665C2D}"/>
    <hyperlink ref="T12" r:id="rId82" xr:uid="{D5A8C799-527C-413D-847A-103FC9CFE6A4}"/>
    <hyperlink ref="T13" r:id="rId83" xr:uid="{6EE89D66-E199-4909-A397-CF42BA873892}"/>
    <hyperlink ref="T14" r:id="rId84" xr:uid="{F0A90DE9-A840-4BBD-A162-AF7172AEDD6C}"/>
    <hyperlink ref="T15" r:id="rId85" xr:uid="{F8B7A384-37BB-454E-93E1-C86ED4B47AA2}"/>
    <hyperlink ref="T16" r:id="rId86" xr:uid="{7D4F1156-BB2F-442A-A118-87E2F6368316}"/>
    <hyperlink ref="T17" r:id="rId87" xr:uid="{EB6CCA43-0640-464F-8A62-22E8FA082AAE}"/>
    <hyperlink ref="T18" r:id="rId88" xr:uid="{3645D153-B508-4FEF-84DD-740747ABE16B}"/>
    <hyperlink ref="T19" r:id="rId89" xr:uid="{173F3BC9-85E0-47E0-977F-44CC9DE6134E}"/>
    <hyperlink ref="T20" r:id="rId90" xr:uid="{8E0CE96A-9A9B-42D8-84E4-1CCBDE20AF52}"/>
    <hyperlink ref="T21" r:id="rId91" xr:uid="{CD90E88D-E600-48A0-B6A3-F199294A0054}"/>
    <hyperlink ref="T22" r:id="rId92" xr:uid="{610836AC-532A-4FD8-8AE7-DA6B402C4BDF}"/>
    <hyperlink ref="T23" r:id="rId93" xr:uid="{25F0ADCC-701C-4951-86D1-BC7506D7E9F9}"/>
    <hyperlink ref="T25" r:id="rId94" xr:uid="{0443D0CB-A017-4DDC-8AA0-F43B37753D93}"/>
    <hyperlink ref="T26" r:id="rId95" xr:uid="{DDFE3363-75E7-4077-A130-4CABBC60F2AB}"/>
    <hyperlink ref="T27" r:id="rId96" xr:uid="{67BB9284-C2F0-4F9D-A46E-C0AA4467D3D8}"/>
    <hyperlink ref="T28" r:id="rId97" xr:uid="{D3CE5CA2-8E6D-45E9-8991-F9B23AA95FF3}"/>
    <hyperlink ref="T29" r:id="rId98" xr:uid="{6FAC919C-A402-49C5-97C5-62A8614853B2}"/>
    <hyperlink ref="T30" r:id="rId99" xr:uid="{A2826FD5-5443-489C-AB11-4D076A728028}"/>
    <hyperlink ref="T31" r:id="rId100" xr:uid="{C42C25BD-877A-4C9D-B39C-C7983E12969E}"/>
    <hyperlink ref="T32" r:id="rId101" xr:uid="{392DA6BD-8D38-4EB5-8A28-8807F0E7872A}"/>
    <hyperlink ref="T33" r:id="rId102" xr:uid="{C878B55E-B53F-4845-8870-CDE290F02AB6}"/>
    <hyperlink ref="T34" r:id="rId103" xr:uid="{27C9B4EC-0272-43ED-8582-5FF3C430AC27}"/>
    <hyperlink ref="T35" r:id="rId104" xr:uid="{6890227C-DD4C-49A7-A855-34470C8C0DC5}"/>
    <hyperlink ref="T39" r:id="rId105" xr:uid="{313854EA-E24A-488E-87A0-73D415B839F0}"/>
    <hyperlink ref="G5" r:id="rId106" xr:uid="{61BA8BEF-81D6-0248-967C-E6ECD4B332F4}"/>
    <hyperlink ref="O5" r:id="rId107" xr:uid="{B2E4F117-2738-0340-AA8B-CEE9CB7C6A2E}"/>
    <hyperlink ref="G4" r:id="rId108" xr:uid="{B68C2409-C837-FB4B-8AA6-560607A67967}"/>
    <hyperlink ref="O4" r:id="rId109" xr:uid="{E2E97BA4-F123-FD45-AF7D-2141F83A453F}"/>
    <hyperlink ref="T4" r:id="rId110" xr:uid="{0CFA9E3D-D33F-8740-AE59-790AFE6D72BF}"/>
    <hyperlink ref="T5" r:id="rId111" xr:uid="{73D94410-B32D-594E-8DF8-6189C6BA583E}"/>
    <hyperlink ref="G47" r:id="rId112" xr:uid="{96827754-A519-DA4D-914A-B30545755D09}"/>
    <hyperlink ref="G45" r:id="rId113" xr:uid="{56A93D38-82D1-954E-AA29-E83E73CBA67A}"/>
  </hyperlinks>
  <printOptions horizontalCentered="1"/>
  <pageMargins left="0.4" right="0.4" top="0.4" bottom="0.4" header="0" footer="0"/>
  <pageSetup fitToHeight="0" orientation="landscape" r:id="rId114"/>
  <tableParts count="5">
    <tablePart r:id="rId115"/>
    <tablePart r:id="rId116"/>
    <tablePart r:id="rId117"/>
    <tablePart r:id="rId118"/>
    <tablePart r:id="rId1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baseColWidth="10" defaultColWidth="9.1640625" defaultRowHeight="15" x14ac:dyDescent="0.2"/>
  <cols>
    <col min="1" max="1" width="31.1640625" style="65" bestFit="1" customWidth="1"/>
    <col min="2" max="2" width="60.83203125" style="65" bestFit="1" customWidth="1"/>
    <col min="3" max="3" width="16.33203125" style="65" bestFit="1" customWidth="1"/>
    <col min="4" max="4" width="16" style="65" hidden="1" customWidth="1"/>
    <col min="5" max="5" width="54.6640625" style="65" bestFit="1" customWidth="1"/>
    <col min="6" max="16384" width="9.1640625" style="65"/>
  </cols>
  <sheetData>
    <row r="1" spans="1:5" x14ac:dyDescent="0.2">
      <c r="A1" s="65" t="s">
        <v>151</v>
      </c>
      <c r="B1" s="65" t="s">
        <v>152</v>
      </c>
      <c r="C1" s="65" t="s">
        <v>153</v>
      </c>
      <c r="D1" s="65" t="s">
        <v>154</v>
      </c>
      <c r="E1" s="65" t="s">
        <v>155</v>
      </c>
    </row>
    <row r="2" spans="1:5" ht="17" x14ac:dyDescent="0.2">
      <c r="A2" s="71" t="str">
        <f>_xlfn.XLOOKUP(Courses[[#This Row],[Course Name]], Specialization[Course], Specialization[Specialization], "NaN")</f>
        <v>NaN</v>
      </c>
      <c r="B2" s="90" t="s">
        <v>205</v>
      </c>
      <c r="C2" s="91">
        <v>44608</v>
      </c>
      <c r="D2" s="90">
        <v>100</v>
      </c>
      <c r="E2" s="65" t="str">
        <f>_xlfn.XLOOKUP(Courses[[#This Row],[Certificate Name]], Specialization[Specialization], Specialization[Link], "NaN")</f>
        <v>NaN</v>
      </c>
    </row>
    <row r="3" spans="1:5" ht="17" hidden="1" x14ac:dyDescent="0.2">
      <c r="A3" s="65" t="str">
        <f>_xlfn.XLOOKUP(Courses[[#This Row],[Course Name]], Specialization[Course], Specialization[Specialization], "NaN")</f>
        <v>Google Project Management</v>
      </c>
      <c r="B3" s="90" t="s">
        <v>172</v>
      </c>
      <c r="C3" s="91">
        <v>44626</v>
      </c>
      <c r="D3" s="90">
        <v>93.81</v>
      </c>
      <c r="E3" s="65" t="str">
        <f>_xlfn.XLOOKUP(Courses[[#This Row],[Certificate Name]], Specialization[Specialization], Specialization[Link], "NaN")</f>
        <v>https://coursera.org/share/5631a803ab6306376ad8bb953022b556</v>
      </c>
    </row>
    <row r="4" spans="1:5" ht="17" hidden="1" x14ac:dyDescent="0.2">
      <c r="A4" s="65" t="str">
        <f>_xlfn.XLOOKUP(Courses[[#This Row],[Course Name]], Specialization[Course], Specialization[Specialization], "NaN")</f>
        <v>NaN</v>
      </c>
      <c r="B4" s="90" t="s">
        <v>240</v>
      </c>
      <c r="C4" s="91">
        <v>44737</v>
      </c>
      <c r="D4" s="90">
        <v>7</v>
      </c>
      <c r="E4" s="65" t="str">
        <f>_xlfn.XLOOKUP(Courses[[#This Row],[Certificate Name]], Specialization[Specialization], Specialization[Link], "NaN")</f>
        <v>NaN</v>
      </c>
    </row>
    <row r="5" spans="1:5" ht="17" hidden="1" x14ac:dyDescent="0.2">
      <c r="A5" s="65" t="str">
        <f>_xlfn.XLOOKUP(Courses[[#This Row],[Course Name]], Specialization[Course], Specialization[Specialization], "NaN")</f>
        <v>NaN</v>
      </c>
      <c r="B5" s="90" t="s">
        <v>159</v>
      </c>
      <c r="C5" s="91">
        <v>44616</v>
      </c>
      <c r="D5" s="90">
        <v>0</v>
      </c>
      <c r="E5" s="65" t="str">
        <f>_xlfn.XLOOKUP(Courses[[#This Row],[Certificate Name]], Specialization[Specialization], Specialization[Link], "NaN")</f>
        <v>NaN</v>
      </c>
    </row>
    <row r="6" spans="1:5" ht="17" hidden="1" x14ac:dyDescent="0.2">
      <c r="A6" s="65" t="str">
        <f>_xlfn.XLOOKUP(Courses[[#This Row],[Course Name]], Specialization[Course], Specialization[Specialization], "NaN")</f>
        <v>NaN</v>
      </c>
      <c r="B6" s="90" t="s">
        <v>241</v>
      </c>
      <c r="C6" s="91">
        <v>44752</v>
      </c>
      <c r="D6" s="90">
        <v>83</v>
      </c>
      <c r="E6" s="65" t="str">
        <f>_xlfn.XLOOKUP(Courses[[#This Row],[Certificate Name]], Specialization[Specialization], Specialization[Link], "NaN")</f>
        <v>NaN</v>
      </c>
    </row>
    <row r="7" spans="1:5" ht="17" x14ac:dyDescent="0.2">
      <c r="A7" s="65" t="str">
        <f>_xlfn.XLOOKUP(Courses[[#This Row],[Course Name]], Specialization[Course], Specialization[Specialization], "NaN")</f>
        <v>Google Data Analytics</v>
      </c>
      <c r="B7" s="90" t="s">
        <v>165</v>
      </c>
      <c r="C7" s="91">
        <v>44514</v>
      </c>
      <c r="D7" s="90">
        <v>97.61</v>
      </c>
      <c r="E7" s="65" t="str">
        <f>_xlfn.XLOOKUP(Courses[[#This Row],[Certificate Name]], Specialization[Specialization], Specialization[Link], "NaN")</f>
        <v>https://coursera.org/share/188441016b9730162e5549c0fd136a0b</v>
      </c>
    </row>
    <row r="8" spans="1:5" ht="17" hidden="1" x14ac:dyDescent="0.2">
      <c r="A8" s="65" t="str">
        <f>_xlfn.XLOOKUP(Courses[[#This Row],[Course Name]], Specialization[Course], Specialization[Specialization], "NaN")</f>
        <v>IBM Data Analyst</v>
      </c>
      <c r="B8" s="90" t="s">
        <v>184</v>
      </c>
      <c r="C8" s="91">
        <v>44560</v>
      </c>
      <c r="D8" s="90">
        <v>95</v>
      </c>
      <c r="E8" s="65" t="str">
        <f>_xlfn.XLOOKUP(Courses[[#This Row],[Certificate Name]], Specialization[Specialization], Specialization[Link], "NaN")</f>
        <v>https://coursera.org/share/da07681340ea5f345cef21d04197f166</v>
      </c>
    </row>
    <row r="9" spans="1:5" ht="17" x14ac:dyDescent="0.2">
      <c r="A9" s="65" t="str">
        <f>_xlfn.XLOOKUP(Courses[[#This Row],[Course Name]], Specialization[Course], Specialization[Specialization], "NaN")</f>
        <v>IBM Data Analyst</v>
      </c>
      <c r="B9" s="90" t="s">
        <v>190</v>
      </c>
      <c r="C9" s="91">
        <v>44512</v>
      </c>
      <c r="D9" s="90">
        <v>97.52</v>
      </c>
      <c r="E9" s="65" t="str">
        <f>_xlfn.XLOOKUP(Courses[[#This Row],[Certificate Name]], Specialization[Specialization], Specialization[Link], "NaN")</f>
        <v>https://coursera.org/share/da07681340ea5f345cef21d04197f166</v>
      </c>
    </row>
    <row r="10" spans="1:5" ht="17" x14ac:dyDescent="0.2">
      <c r="A10" s="65" t="str">
        <f>_xlfn.XLOOKUP(Courses[[#This Row],[Course Name]], Specialization[Course], Specialization[Specialization], "NaN")</f>
        <v>Google Project Management</v>
      </c>
      <c r="B10" s="90" t="s">
        <v>179</v>
      </c>
      <c r="C10" s="91">
        <v>44518</v>
      </c>
      <c r="D10" s="90">
        <v>94.6</v>
      </c>
      <c r="E10" s="65" t="str">
        <f>_xlfn.XLOOKUP(Courses[[#This Row],[Certificate Name]], Specialization[Specialization], Specialization[Link], "NaN")</f>
        <v>https://coursera.org/share/5631a803ab6306376ad8bb953022b556</v>
      </c>
    </row>
    <row r="11" spans="1:5" ht="17" x14ac:dyDescent="0.2">
      <c r="A11" s="65" t="str">
        <f>_xlfn.XLOOKUP(Courses[[#This Row],[Course Name]], Specialization[Course], Specialization[Specialization], "NaN")</f>
        <v>Google Data Analytics</v>
      </c>
      <c r="B11" s="90" t="s">
        <v>161</v>
      </c>
      <c r="C11" s="91">
        <v>44556</v>
      </c>
      <c r="D11" s="90">
        <v>94.58</v>
      </c>
      <c r="E11" s="65" t="str">
        <f>_xlfn.XLOOKUP(Courses[[#This Row],[Certificate Name]], Specialization[Specialization], Specialization[Link], "NaN")</f>
        <v>https://coursera.org/share/188441016b9730162e5549c0fd136a0b</v>
      </c>
    </row>
    <row r="12" spans="1:5" ht="17" hidden="1" x14ac:dyDescent="0.2">
      <c r="A12" s="65" t="str">
        <f>_xlfn.XLOOKUP(Courses[[#This Row],[Course Name]], Specialization[Course], Specialization[Specialization], "NaN")</f>
        <v>NaN</v>
      </c>
      <c r="B12" s="90" t="s">
        <v>210</v>
      </c>
      <c r="C12" s="91">
        <v>44550</v>
      </c>
      <c r="D12" s="90">
        <v>88</v>
      </c>
      <c r="E12" s="65" t="str">
        <f>_xlfn.XLOOKUP(Courses[[#This Row],[Certificate Name]], Specialization[Specialization], Specialization[Link], "NaN")</f>
        <v>NaN</v>
      </c>
    </row>
    <row r="13" spans="1:5" ht="17" hidden="1" x14ac:dyDescent="0.2">
      <c r="A13" s="65" t="str">
        <f>_xlfn.XLOOKUP(Courses[[#This Row],[Course Name]], Specialization[Course], Specialization[Specialization], "NaN")</f>
        <v>NaN</v>
      </c>
      <c r="B13" s="90" t="s">
        <v>208</v>
      </c>
      <c r="C13" s="91">
        <v>44596</v>
      </c>
      <c r="D13" s="90">
        <v>0</v>
      </c>
      <c r="E13" s="65" t="str">
        <f>_xlfn.XLOOKUP(Courses[[#This Row],[Certificate Name]], Specialization[Specialization], Specialization[Link], "NaN")</f>
        <v>NaN</v>
      </c>
    </row>
    <row r="14" spans="1:5" ht="17" hidden="1" x14ac:dyDescent="0.2">
      <c r="A14" s="65" t="str">
        <f>_xlfn.XLOOKUP(Courses[[#This Row],[Course Name]], Specialization[Course], Specialization[Specialization], "NaN")</f>
        <v>IBM Data Analyst</v>
      </c>
      <c r="B14" s="90" t="s">
        <v>188</v>
      </c>
      <c r="C14" s="91">
        <v>44513</v>
      </c>
      <c r="D14" s="90">
        <v>95</v>
      </c>
      <c r="E14" s="65" t="str">
        <f>_xlfn.XLOOKUP(Courses[[#This Row],[Certificate Name]], Specialization[Specialization], Specialization[Link], "NaN")</f>
        <v>https://coursera.org/share/da07681340ea5f345cef21d04197f166</v>
      </c>
    </row>
    <row r="15" spans="1:5" ht="17" x14ac:dyDescent="0.2">
      <c r="A15" s="65" t="str">
        <f>_xlfn.XLOOKUP(Courses[[#This Row],[Course Name]], Specialization[Course], Specialization[Specialization], "NaN")</f>
        <v>Google Project Management</v>
      </c>
      <c r="B15" s="90" t="s">
        <v>178</v>
      </c>
      <c r="C15" s="91">
        <v>44576</v>
      </c>
      <c r="D15" s="90">
        <v>92.69</v>
      </c>
      <c r="E15" s="65" t="str">
        <f>_xlfn.XLOOKUP(Courses[[#This Row],[Certificate Name]], Specialization[Specialization], Specialization[Link], "NaN")</f>
        <v>https://coursera.org/share/5631a803ab6306376ad8bb953022b556</v>
      </c>
    </row>
    <row r="16" spans="1:5" ht="17" x14ac:dyDescent="0.2">
      <c r="A16" s="65" t="str">
        <f>_xlfn.XLOOKUP(Courses[[#This Row],[Course Name]], Specialization[Course], Specialization[Specialization], "NaN")</f>
        <v>NaN</v>
      </c>
      <c r="B16" s="90" t="s">
        <v>207</v>
      </c>
      <c r="C16" s="91">
        <v>44560</v>
      </c>
      <c r="D16" s="90">
        <v>92.66</v>
      </c>
      <c r="E16" s="65" t="str">
        <f>_xlfn.XLOOKUP(Courses[[#This Row],[Certificate Name]], Specialization[Specialization], Specialization[Link], "NaN")</f>
        <v>NaN</v>
      </c>
    </row>
    <row r="17" spans="1:5" ht="17" x14ac:dyDescent="0.2">
      <c r="A17" s="65" t="str">
        <f>_xlfn.XLOOKUP(Courses[[#This Row],[Course Name]], Specialization[Course], Specialization[Specialization], "NaN")</f>
        <v>Google Data Analytics</v>
      </c>
      <c r="B17" s="90" t="s">
        <v>163</v>
      </c>
      <c r="C17" s="91">
        <v>44528</v>
      </c>
      <c r="D17" s="90">
        <v>91.71</v>
      </c>
      <c r="E17" s="65" t="str">
        <f>_xlfn.XLOOKUP(Courses[[#This Row],[Certificate Name]], Specialization[Specialization], Specialization[Link], "NaN")</f>
        <v>https://coursera.org/share/188441016b9730162e5549c0fd136a0b</v>
      </c>
    </row>
    <row r="18" spans="1:5" ht="17" x14ac:dyDescent="0.2">
      <c r="A18" s="65" t="str">
        <f>_xlfn.XLOOKUP(Courses[[#This Row],[Course Name]], Specialization[Course], Specialization[Specialization], "NaN")</f>
        <v>NaN</v>
      </c>
      <c r="B18" s="90" t="s">
        <v>201</v>
      </c>
      <c r="C18" s="91">
        <v>44700</v>
      </c>
      <c r="D18" s="90">
        <v>90.94</v>
      </c>
      <c r="E18" s="65" t="str">
        <f>_xlfn.XLOOKUP(Courses[[#This Row],[Certificate Name]], Specialization[Specialization], Specialization[Link], "NaN")</f>
        <v>NaN</v>
      </c>
    </row>
    <row r="19" spans="1:5" ht="17" x14ac:dyDescent="0.2">
      <c r="A19" s="65" t="str">
        <f>_xlfn.XLOOKUP(Courses[[#This Row],[Course Name]], Specialization[Course], Specialization[Specialization], "NaN")</f>
        <v>NaN</v>
      </c>
      <c r="B19" s="90" t="s">
        <v>211</v>
      </c>
      <c r="C19" s="91">
        <v>44488</v>
      </c>
      <c r="D19" s="90">
        <v>90.89</v>
      </c>
      <c r="E19" s="65" t="str">
        <f>_xlfn.XLOOKUP(Courses[[#This Row],[Certificate Name]], Specialization[Specialization], Specialization[Link], "NaN")</f>
        <v>NaN</v>
      </c>
    </row>
    <row r="20" spans="1:5" ht="17" x14ac:dyDescent="0.2">
      <c r="A20" s="65" t="str">
        <f>_xlfn.XLOOKUP(Courses[[#This Row],[Course Name]], Specialization[Course], Specialization[Specialization], "NaN")</f>
        <v>Google Data Analytics</v>
      </c>
      <c r="B20" s="90" t="s">
        <v>164</v>
      </c>
      <c r="C20" s="91">
        <v>44515</v>
      </c>
      <c r="D20" s="90">
        <v>88.88</v>
      </c>
      <c r="E20" s="65" t="str">
        <f>_xlfn.XLOOKUP(Courses[[#This Row],[Certificate Name]], Specialization[Specialization], Specialization[Link], "NaN")</f>
        <v>https://coursera.org/share/188441016b9730162e5549c0fd136a0b</v>
      </c>
    </row>
    <row r="21" spans="1:5" ht="17" hidden="1" x14ac:dyDescent="0.2">
      <c r="A21" s="65" t="str">
        <f>_xlfn.XLOOKUP(Courses[[#This Row],[Course Name]], Specialization[Course], Specialization[Specialization], "NaN")</f>
        <v>Getting started with Google Workspace</v>
      </c>
      <c r="B21" s="90" t="s">
        <v>146</v>
      </c>
      <c r="C21" s="91">
        <v>44815</v>
      </c>
      <c r="D21" s="90">
        <v>76.67</v>
      </c>
      <c r="E21" s="65" t="str">
        <f>_xlfn.XLOOKUP(Courses[[#This Row],[Certificate Name]], Specialization[Specialization], Specialization[Link], "NaN")</f>
        <v>https://coursera.org/share/eb051d98829432162bdc78f34f1e9593</v>
      </c>
    </row>
    <row r="22" spans="1:5" ht="17" hidden="1" x14ac:dyDescent="0.2">
      <c r="A22" s="65" t="str">
        <f>_xlfn.XLOOKUP(Courses[[#This Row],[Course Name]], Specialization[Course], Specialization[Specialization], "NaN")</f>
        <v>Google Data Analytics</v>
      </c>
      <c r="B22" s="90" t="s">
        <v>169</v>
      </c>
      <c r="C22" s="91">
        <v>44513</v>
      </c>
      <c r="D22" s="90">
        <v>91.38</v>
      </c>
      <c r="E22" s="65" t="str">
        <f>_xlfn.XLOOKUP(Courses[[#This Row],[Certificate Name]], Specialization[Specialization], Specialization[Link], "NaN")</f>
        <v>https://coursera.org/share/188441016b9730162e5549c0fd136a0b</v>
      </c>
    </row>
    <row r="23" spans="1:5" ht="17" hidden="1" x14ac:dyDescent="0.2">
      <c r="A23" s="65" t="str">
        <f>_xlfn.XLOOKUP(Courses[[#This Row],[Course Name]], Specialization[Course], Specialization[Specialization], "NaN")</f>
        <v>IBM Data Analyst</v>
      </c>
      <c r="B23" s="90" t="s">
        <v>189</v>
      </c>
      <c r="C23" s="91">
        <v>44512</v>
      </c>
      <c r="D23" s="90">
        <v>95.85</v>
      </c>
      <c r="E23" s="65" t="str">
        <f>_xlfn.XLOOKUP(Courses[[#This Row],[Certificate Name]], Specialization[Specialization], Specialization[Link], "NaN")</f>
        <v>https://coursera.org/share/da07681340ea5f345cef21d04197f166</v>
      </c>
    </row>
    <row r="24" spans="1:5" ht="17" x14ac:dyDescent="0.2">
      <c r="A24" s="65" t="str">
        <f>_xlfn.XLOOKUP(Courses[[#This Row],[Course Name]], Specialization[Course], Specialization[Specialization], "NaN")</f>
        <v>NaN</v>
      </c>
      <c r="B24" s="90" t="s">
        <v>209</v>
      </c>
      <c r="C24" s="91">
        <v>44554</v>
      </c>
      <c r="D24" s="90">
        <v>88.13</v>
      </c>
      <c r="E24" s="65" t="str">
        <f>_xlfn.XLOOKUP(Courses[[#This Row],[Certificate Name]], Specialization[Specialization], Specialization[Link], "NaN")</f>
        <v>NaN</v>
      </c>
    </row>
    <row r="25" spans="1:5" ht="17" x14ac:dyDescent="0.2">
      <c r="A25" s="65" t="str">
        <f>_xlfn.XLOOKUP(Courses[[#This Row],[Course Name]], Specialization[Course], Specialization[Specialization], "NaN")</f>
        <v>NaN</v>
      </c>
      <c r="B25" s="90" t="s">
        <v>206</v>
      </c>
      <c r="C25" s="91">
        <v>44596</v>
      </c>
      <c r="D25" s="90">
        <v>88</v>
      </c>
      <c r="E25" s="65" t="str">
        <f>_xlfn.XLOOKUP(Courses[[#This Row],[Certificate Name]], Specialization[Specialization], Specialization[Link], "NaN")</f>
        <v>NaN</v>
      </c>
    </row>
    <row r="26" spans="1:5" ht="17" hidden="1" x14ac:dyDescent="0.2">
      <c r="A26" s="65" t="str">
        <f>_xlfn.XLOOKUP(Courses[[#This Row],[Course Name]], Specialization[Course], Specialization[Specialization], "NaN")</f>
        <v>Getting started with Google Workspace</v>
      </c>
      <c r="B26" s="90" t="s">
        <v>244</v>
      </c>
      <c r="C26" s="91">
        <v>44814</v>
      </c>
      <c r="D26" s="90">
        <v>90</v>
      </c>
      <c r="E26" s="65" t="str">
        <f>_xlfn.XLOOKUP(Courses[[#This Row],[Certificate Name]], Specialization[Specialization], Specialization[Link], "NaN")</f>
        <v>https://coursera.org/share/eb051d98829432162bdc78f34f1e9593</v>
      </c>
    </row>
    <row r="27" spans="1:5" ht="17" x14ac:dyDescent="0.2">
      <c r="A27" s="65" t="str">
        <f>_xlfn.XLOOKUP(Courses[[#This Row],[Course Name]], Specialization[Course], Specialization[Specialization], "NaN")</f>
        <v>IBM Data Science</v>
      </c>
      <c r="B27" s="90" t="s">
        <v>193</v>
      </c>
      <c r="C27" s="91">
        <v>44608</v>
      </c>
      <c r="D27" s="90">
        <v>87.83</v>
      </c>
      <c r="E27" s="65" t="str">
        <f>_xlfn.XLOOKUP(Courses[[#This Row],[Certificate Name]], Specialization[Specialization], Specialization[Link], "NaN")</f>
        <v>https://coursera.org/share/e229e6f9bf3781bc463f243f4d4306ab</v>
      </c>
    </row>
    <row r="28" spans="1:5" ht="17" x14ac:dyDescent="0.2">
      <c r="A28" s="65" t="str">
        <f>_xlfn.XLOOKUP(Courses[[#This Row],[Course Name]], Specialization[Course], Specialization[Specialization], "NaN")</f>
        <v>Getting started with Google Workspace</v>
      </c>
      <c r="B28" s="90" t="s">
        <v>251</v>
      </c>
      <c r="C28" s="91">
        <v>44812</v>
      </c>
      <c r="D28" s="90">
        <v>87.5</v>
      </c>
      <c r="E28" s="65" t="str">
        <f>_xlfn.XLOOKUP(Courses[[#This Row],[Certificate Name]], Specialization[Specialization], Specialization[Link], "NaN")</f>
        <v>https://coursera.org/share/eb051d98829432162bdc78f34f1e9593</v>
      </c>
    </row>
    <row r="29" spans="1:5" ht="17" x14ac:dyDescent="0.2">
      <c r="A29" s="65" t="str">
        <f>_xlfn.XLOOKUP(Courses[[#This Row],[Course Name]], Specialization[Course], Specialization[Specialization], "NaN")</f>
        <v>IBM Data Analyst</v>
      </c>
      <c r="B29" s="90" t="s">
        <v>183</v>
      </c>
      <c r="C29" s="91">
        <v>44562</v>
      </c>
      <c r="D29" s="90">
        <v>86.67</v>
      </c>
      <c r="E29" s="65" t="str">
        <f>_xlfn.XLOOKUP(Courses[[#This Row],[Certificate Name]], Specialization[Specialization], Specialization[Link], "NaN")</f>
        <v>https://coursera.org/share/da07681340ea5f345cef21d04197f166</v>
      </c>
    </row>
    <row r="30" spans="1:5" ht="17" x14ac:dyDescent="0.2">
      <c r="A30" s="65" t="str">
        <f>_xlfn.XLOOKUP(Courses[[#This Row],[Course Name]], Specialization[Course], Specialization[Specialization], "NaN")</f>
        <v>Google Project Management</v>
      </c>
      <c r="B30" s="90" t="s">
        <v>181</v>
      </c>
      <c r="C30" s="91">
        <v>44518</v>
      </c>
      <c r="D30" s="90">
        <v>86.09</v>
      </c>
      <c r="E30" s="65" t="str">
        <f>_xlfn.XLOOKUP(Courses[[#This Row],[Certificate Name]], Specialization[Specialization], Specialization[Link], "NaN")</f>
        <v>https://coursera.org/share/5631a803ab6306376ad8bb953022b556</v>
      </c>
    </row>
    <row r="31" spans="1:5" ht="17" x14ac:dyDescent="0.2">
      <c r="A31" s="65" t="str">
        <f>_xlfn.XLOOKUP(Courses[[#This Row],[Course Name]], Specialization[Course], Specialization[Specialization], "NaN")</f>
        <v>IBM Data Analyst</v>
      </c>
      <c r="B31" s="90" t="s">
        <v>182</v>
      </c>
      <c r="C31" s="91">
        <v>44562</v>
      </c>
      <c r="D31" s="90">
        <v>85.83</v>
      </c>
      <c r="E31" s="65" t="str">
        <f>_xlfn.XLOOKUP(Courses[[#This Row],[Certificate Name]], Specialization[Specialization], Specialization[Link], "NaN")</f>
        <v>https://coursera.org/share/da07681340ea5f345cef21d04197f166</v>
      </c>
    </row>
    <row r="32" spans="1:5" ht="17" x14ac:dyDescent="0.2">
      <c r="A32" s="65" t="str">
        <f>_xlfn.XLOOKUP(Courses[[#This Row],[Course Name]], Specialization[Course], Specialization[Specialization], "NaN")</f>
        <v>IBM Data Science</v>
      </c>
      <c r="B32" s="90" t="s">
        <v>196</v>
      </c>
      <c r="C32" s="91">
        <v>44570</v>
      </c>
      <c r="D32" s="90">
        <v>85.83</v>
      </c>
      <c r="E32" s="65" t="str">
        <f>_xlfn.XLOOKUP(Courses[[#This Row],[Certificate Name]], Specialization[Specialization], Specialization[Link], "NaN")</f>
        <v>https://coursera.org/share/e229e6f9bf3781bc463f243f4d4306ab</v>
      </c>
    </row>
    <row r="33" spans="1:5" ht="17" x14ac:dyDescent="0.2">
      <c r="A33" s="65" t="str">
        <f>_xlfn.XLOOKUP(Courses[[#This Row],[Course Name]], Specialization[Course], Specialization[Specialization], "NaN")</f>
        <v>IBM Data Analyst</v>
      </c>
      <c r="B33" s="90" t="s">
        <v>186</v>
      </c>
      <c r="C33" s="91">
        <v>44517</v>
      </c>
      <c r="D33" s="90">
        <v>84.19</v>
      </c>
      <c r="E33" s="65" t="str">
        <f>_xlfn.XLOOKUP(Courses[[#This Row],[Certificate Name]], Specialization[Specialization], Specialization[Link], "NaN")</f>
        <v>https://coursera.org/share/da07681340ea5f345cef21d04197f166</v>
      </c>
    </row>
    <row r="34" spans="1:5" ht="17" x14ac:dyDescent="0.2">
      <c r="A34" s="65" t="str">
        <f>_xlfn.XLOOKUP(Courses[[#This Row],[Course Name]], Specialization[Course], Specialization[Specialization], "NaN")</f>
        <v>Google Data Analytics</v>
      </c>
      <c r="B34" s="90" t="s">
        <v>170</v>
      </c>
      <c r="C34" s="91">
        <v>44501</v>
      </c>
      <c r="D34" s="90">
        <v>83.91</v>
      </c>
      <c r="E34" s="65" t="str">
        <f>_xlfn.XLOOKUP(Courses[[#This Row],[Certificate Name]], Specialization[Specialization], Specialization[Link], "NaN")</f>
        <v>https://coursera.org/share/188441016b9730162e5549c0fd136a0b</v>
      </c>
    </row>
    <row r="35" spans="1:5" ht="17" x14ac:dyDescent="0.2">
      <c r="A35" s="65" t="str">
        <f>_xlfn.XLOOKUP(Courses[[#This Row],[Course Name]], Specialization[Course], Specialization[Specialization], "NaN")</f>
        <v>IBM Data Analyst</v>
      </c>
      <c r="B35" s="90" t="s">
        <v>187</v>
      </c>
      <c r="C35" s="91">
        <v>44515</v>
      </c>
      <c r="D35" s="90">
        <v>83.6</v>
      </c>
      <c r="E35" s="65" t="str">
        <f>_xlfn.XLOOKUP(Courses[[#This Row],[Certificate Name]], Specialization[Specialization], Specialization[Link], "NaN")</f>
        <v>https://coursera.org/share/da07681340ea5f345cef21d04197f166</v>
      </c>
    </row>
    <row r="36" spans="1:5" ht="17" x14ac:dyDescent="0.2">
      <c r="A36" s="65" t="str">
        <f>_xlfn.XLOOKUP(Courses[[#This Row],[Course Name]], Specialization[Course], Specialization[Specialization], "NaN")</f>
        <v>Getting started with Google Workspace</v>
      </c>
      <c r="B36" s="90" t="s">
        <v>245</v>
      </c>
      <c r="C36" s="91">
        <v>44814</v>
      </c>
      <c r="D36" s="90">
        <v>83.33</v>
      </c>
      <c r="E36" s="65" t="str">
        <f>_xlfn.XLOOKUP(Courses[[#This Row],[Certificate Name]], Specialization[Specialization], Specialization[Link], "NaN")</f>
        <v>https://coursera.org/share/eb051d98829432162bdc78f34f1e9593</v>
      </c>
    </row>
    <row r="37" spans="1:5" ht="17" x14ac:dyDescent="0.2">
      <c r="A37" s="65" t="str">
        <f>_xlfn.XLOOKUP(Courses[[#This Row],[Course Name]], Specialization[Course], Specialization[Specialization], "NaN")</f>
        <v>IBM Data Science</v>
      </c>
      <c r="B37" s="90" t="s">
        <v>198</v>
      </c>
      <c r="C37" s="91">
        <v>44522</v>
      </c>
      <c r="D37" s="90">
        <v>83.33</v>
      </c>
      <c r="E37" s="65" t="str">
        <f>_xlfn.XLOOKUP(Courses[[#This Row],[Certificate Name]], Specialization[Specialization], Specialization[Link], "NaN")</f>
        <v>https://coursera.org/share/e229e6f9bf3781bc463f243f4d4306ab</v>
      </c>
    </row>
    <row r="38" spans="1:5" ht="17" hidden="1" x14ac:dyDescent="0.2">
      <c r="A38" s="65" t="str">
        <f>_xlfn.XLOOKUP(Courses[[#This Row],[Course Name]], Specialization[Course], Specialization[Specialization], "NaN")</f>
        <v>Google Data Analytics</v>
      </c>
      <c r="B38" s="90" t="s">
        <v>171</v>
      </c>
      <c r="C38" s="91">
        <v>44501</v>
      </c>
      <c r="D38" s="90">
        <v>87.63</v>
      </c>
      <c r="E38" s="65" t="str">
        <f>_xlfn.XLOOKUP(Courses[[#This Row],[Certificate Name]], Specialization[Specialization], Specialization[Link], "NaN")</f>
        <v>https://coursera.org/share/188441016b9730162e5549c0fd136a0b</v>
      </c>
    </row>
    <row r="39" spans="1:5" ht="17" x14ac:dyDescent="0.2">
      <c r="A39" s="65" t="str">
        <f>_xlfn.XLOOKUP(Courses[[#This Row],[Course Name]], Specialization[Course], Specialization[Specialization], "NaN")</f>
        <v>IBM Data Science</v>
      </c>
      <c r="B39" s="90" t="s">
        <v>195</v>
      </c>
      <c r="C39" s="91">
        <v>44577</v>
      </c>
      <c r="D39" s="90">
        <v>83.17</v>
      </c>
      <c r="E39" s="65" t="str">
        <f>_xlfn.XLOOKUP(Courses[[#This Row],[Certificate Name]], Specialization[Specialization], Specialization[Link], "NaN")</f>
        <v>https://coursera.org/share/e229e6f9bf3781bc463f243f4d4306ab</v>
      </c>
    </row>
    <row r="40" spans="1:5" ht="17" hidden="1" x14ac:dyDescent="0.2">
      <c r="A40" s="65" t="str">
        <f>_xlfn.XLOOKUP(Courses[[#This Row],[Course Name]], Specialization[Course], Specialization[Specialization], "NaN")</f>
        <v>Google Data Analytics</v>
      </c>
      <c r="B40" s="90" t="s">
        <v>156</v>
      </c>
      <c r="C40" s="91">
        <v>44558</v>
      </c>
      <c r="D40" s="90">
        <v>100</v>
      </c>
      <c r="E40" s="65" t="str">
        <f>_xlfn.XLOOKUP(Courses[[#This Row],[Certificate Name]], Specialization[Specialization], Specialization[Link], "NaN")</f>
        <v>https://coursera.org/share/188441016b9730162e5549c0fd136a0b</v>
      </c>
    </row>
    <row r="41" spans="1:5" ht="17" x14ac:dyDescent="0.2">
      <c r="A41" s="65" t="str">
        <f>_xlfn.XLOOKUP(Courses[[#This Row],[Course Name]], Specialization[Course], Specialization[Specialization], "NaN")</f>
        <v>NaN</v>
      </c>
      <c r="B41" s="90" t="s">
        <v>202</v>
      </c>
      <c r="C41" s="91">
        <v>44680</v>
      </c>
      <c r="D41" s="90">
        <v>82.5</v>
      </c>
      <c r="E41" s="65" t="str">
        <f>_xlfn.XLOOKUP(Courses[[#This Row],[Certificate Name]], Specialization[Specialization], Specialization[Link], "NaN")</f>
        <v>NaN</v>
      </c>
    </row>
    <row r="42" spans="1:5" ht="17" x14ac:dyDescent="0.2">
      <c r="A42" s="65" t="str">
        <f>_xlfn.XLOOKUP(Courses[[#This Row],[Course Name]], Specialization[Course], Specialization[Specialization], "NaN")</f>
        <v>IBM Data Analyst</v>
      </c>
      <c r="B42" s="90" t="s">
        <v>185</v>
      </c>
      <c r="C42" s="91">
        <v>44560</v>
      </c>
      <c r="D42" s="90">
        <v>82</v>
      </c>
      <c r="E42" s="65" t="str">
        <f>_xlfn.XLOOKUP(Courses[[#This Row],[Certificate Name]], Specialization[Specialization], Specialization[Link], "NaN")</f>
        <v>https://coursera.org/share/da07681340ea5f345cef21d04197f166</v>
      </c>
    </row>
    <row r="43" spans="1:5" ht="17" hidden="1" x14ac:dyDescent="0.2">
      <c r="A43" s="65" t="str">
        <f>_xlfn.XLOOKUP(Courses[[#This Row],[Course Name]], Specialization[Course], Specialization[Specialization], "NaN")</f>
        <v>Google Project Management</v>
      </c>
      <c r="B43" s="90" t="s">
        <v>174</v>
      </c>
      <c r="C43" s="91">
        <v>44611</v>
      </c>
      <c r="D43" s="90">
        <v>94.13</v>
      </c>
      <c r="E43" s="65" t="str">
        <f>_xlfn.XLOOKUP(Courses[[#This Row],[Certificate Name]], Specialization[Specialization], Specialization[Link], "NaN")</f>
        <v>https://coursera.org/share/5631a803ab6306376ad8bb953022b556</v>
      </c>
    </row>
    <row r="44" spans="1:5" ht="17" x14ac:dyDescent="0.2">
      <c r="A44" s="65" t="str">
        <f>_xlfn.XLOOKUP(Courses[[#This Row],[Course Name]], Specialization[Course], Specialization[Specialization], "NaN")</f>
        <v>NaN</v>
      </c>
      <c r="B44" s="90" t="s">
        <v>246</v>
      </c>
      <c r="C44" s="91">
        <v>44752</v>
      </c>
      <c r="D44" s="90">
        <v>81.81</v>
      </c>
      <c r="E44" s="65" t="str">
        <f>_xlfn.XLOOKUP(Courses[[#This Row],[Certificate Name]], Specialization[Specialization], Specialization[Link], "NaN")</f>
        <v>NaN</v>
      </c>
    </row>
    <row r="45" spans="1:5" ht="17" x14ac:dyDescent="0.2">
      <c r="A45" s="65" t="str">
        <f>_xlfn.XLOOKUP(Courses[[#This Row],[Course Name]], Specialization[Course], Specialization[Specialization], "NaN")</f>
        <v>IBM Data Science</v>
      </c>
      <c r="B45" s="90" t="s">
        <v>191</v>
      </c>
      <c r="C45" s="91">
        <v>44608</v>
      </c>
      <c r="D45" s="90">
        <v>81.5</v>
      </c>
      <c r="E45" s="65" t="str">
        <f>_xlfn.XLOOKUP(Courses[[#This Row],[Certificate Name]], Specialization[Specialization], Specialization[Link], "NaN")</f>
        <v>https://coursera.org/share/e229e6f9bf3781bc463f243f4d4306ab</v>
      </c>
    </row>
    <row r="46" spans="1:5" ht="17" hidden="1" x14ac:dyDescent="0.2">
      <c r="A46" s="65" t="str">
        <f>_xlfn.XLOOKUP(Courses[[#This Row],[Course Name]], Specialization[Course], Specialization[Specialization], "NaN")</f>
        <v>NaN</v>
      </c>
      <c r="B46" s="90" t="s">
        <v>199</v>
      </c>
      <c r="C46" s="91">
        <v>44701</v>
      </c>
      <c r="D46" s="90">
        <v>85.38</v>
      </c>
      <c r="E46" s="65" t="str">
        <f>_xlfn.XLOOKUP(Courses[[#This Row],[Certificate Name]], Specialization[Specialization], Specialization[Link], "NaN")</f>
        <v>NaN</v>
      </c>
    </row>
    <row r="47" spans="1:5" ht="17" x14ac:dyDescent="0.2">
      <c r="A47" s="65" t="str">
        <f>_xlfn.XLOOKUP(Courses[[#This Row],[Course Name]], Specialization[Course], Specialization[Specialization], "NaN")</f>
        <v>NaN</v>
      </c>
      <c r="B47" s="90" t="s">
        <v>249</v>
      </c>
      <c r="C47" s="91">
        <v>44752</v>
      </c>
      <c r="D47" s="90">
        <v>79.92</v>
      </c>
      <c r="E47" s="65" t="str">
        <f>_xlfn.XLOOKUP(Courses[[#This Row],[Certificate Name]], Specialization[Specialization], Specialization[Link], "NaN")</f>
        <v>NaN</v>
      </c>
    </row>
    <row r="48" spans="1:5" ht="17" x14ac:dyDescent="0.2">
      <c r="A48" s="65" t="str">
        <f>_xlfn.XLOOKUP(Courses[[#This Row],[Course Name]], Specialization[Course], Specialization[Specialization], "NaN")</f>
        <v>Getting started with Google Workspace</v>
      </c>
      <c r="B48" s="90" t="s">
        <v>250</v>
      </c>
      <c r="C48" s="91">
        <v>44813</v>
      </c>
      <c r="D48" s="90">
        <v>76.67</v>
      </c>
      <c r="E48" s="65" t="str">
        <f>_xlfn.XLOOKUP(Courses[[#This Row],[Certificate Name]], Specialization[Specialization], Specialization[Link], "NaN")</f>
        <v>https://coursera.org/share/eb051d98829432162bdc78f34f1e9593</v>
      </c>
    </row>
    <row r="49" spans="1:5" ht="17" hidden="1" x14ac:dyDescent="0.2">
      <c r="A49" s="65" t="str">
        <f>_xlfn.XLOOKUP(Courses[[#This Row],[Course Name]], Specialization[Course], Specialization[Specialization], "NaN")</f>
        <v>NaN</v>
      </c>
      <c r="B49" s="90" t="s">
        <v>247</v>
      </c>
      <c r="C49" s="91">
        <v>44752</v>
      </c>
      <c r="D49" s="90">
        <v>41.67</v>
      </c>
      <c r="E49" s="65" t="str">
        <f>_xlfn.XLOOKUP(Courses[[#This Row],[Certificate Name]], Specialization[Specialization], Specialization[Link], "NaN")</f>
        <v>NaN</v>
      </c>
    </row>
    <row r="50" spans="1:5" ht="17" hidden="1" x14ac:dyDescent="0.2">
      <c r="A50" s="65" t="str">
        <f>_xlfn.XLOOKUP(Courses[[#This Row],[Course Name]], Specialization[Course], Specialization[Specialization], "NaN")</f>
        <v>Google Project Management</v>
      </c>
      <c r="B50" s="90" t="s">
        <v>173</v>
      </c>
      <c r="C50" s="91">
        <v>44624</v>
      </c>
      <c r="D50" s="90">
        <v>92.52</v>
      </c>
      <c r="E50" s="65" t="str">
        <f>_xlfn.XLOOKUP(Courses[[#This Row],[Certificate Name]], Specialization[Specialization], Specialization[Link], "NaN")</f>
        <v>https://coursera.org/share/5631a803ab6306376ad8bb953022b556</v>
      </c>
    </row>
    <row r="51" spans="1:5" ht="17" x14ac:dyDescent="0.2">
      <c r="A51" s="65" t="str">
        <f>_xlfn.XLOOKUP(Courses[[#This Row],[Course Name]], Specialization[Course], Specialization[Specialization], "NaN")</f>
        <v>NaN</v>
      </c>
      <c r="B51" s="90" t="s">
        <v>197</v>
      </c>
      <c r="C51" s="91">
        <v>44705</v>
      </c>
      <c r="D51" s="90">
        <v>50</v>
      </c>
      <c r="E51" s="65" t="str">
        <f>_xlfn.XLOOKUP(Courses[[#This Row],[Certificate Name]], Specialization[Specialization], Specialization[Link], "NaN")</f>
        <v>NaN</v>
      </c>
    </row>
    <row r="52" spans="1:5" ht="17" x14ac:dyDescent="0.2">
      <c r="A52" s="65" t="str">
        <f>_xlfn.XLOOKUP(Courses[[#This Row],[Course Name]], Specialization[Course], Specialization[Specialization], "NaN")</f>
        <v>NaN</v>
      </c>
      <c r="B52" s="90" t="s">
        <v>162</v>
      </c>
      <c r="C52" s="91">
        <v>44697</v>
      </c>
      <c r="D52" s="90">
        <v>39.630000000000003</v>
      </c>
      <c r="E52" s="65" t="str">
        <f>_xlfn.XLOOKUP(Courses[[#This Row],[Certificate Name]], Specialization[Specialization], Specialization[Link], "NaN")</f>
        <v>NaN</v>
      </c>
    </row>
    <row r="53" spans="1:5" ht="17" x14ac:dyDescent="0.2">
      <c r="A53" s="65" t="str">
        <f>_xlfn.XLOOKUP(Courses[[#This Row],[Course Name]], Specialization[Course], Specialization[Specialization], "NaN")</f>
        <v>NaN</v>
      </c>
      <c r="B53" s="90" t="s">
        <v>160</v>
      </c>
      <c r="C53" s="91">
        <v>44578</v>
      </c>
      <c r="D53" s="90">
        <v>36</v>
      </c>
      <c r="E53" s="65" t="str">
        <f>_xlfn.XLOOKUP(Courses[[#This Row],[Certificate Name]], Specialization[Specialization], Specialization[Link], "NaN")</f>
        <v>NaN</v>
      </c>
    </row>
    <row r="54" spans="1:5" ht="17" hidden="1" x14ac:dyDescent="0.2">
      <c r="A54" s="65" t="str">
        <f>_xlfn.XLOOKUP(Courses[[#This Row],[Course Name]], Specialization[Course], Specialization[Specialization], "NaN")</f>
        <v>NaN</v>
      </c>
      <c r="B54" s="90" t="s">
        <v>203</v>
      </c>
      <c r="C54" s="91">
        <v>44718</v>
      </c>
      <c r="D54" s="90">
        <v>86.08</v>
      </c>
      <c r="E54" s="65" t="str">
        <f>_xlfn.XLOOKUP(Courses[[#This Row],[Certificate Name]], Specialization[Specialization], Specialization[Link], "NaN")</f>
        <v>NaN</v>
      </c>
    </row>
    <row r="55" spans="1:5" ht="17" x14ac:dyDescent="0.2">
      <c r="A55" s="65" t="str">
        <f>_xlfn.XLOOKUP(Courses[[#This Row],[Course Name]], Specialization[Course], Specialization[Specialization], "NaN")</f>
        <v>Getting started with Google Workspace</v>
      </c>
      <c r="B55" s="90" t="s">
        <v>243</v>
      </c>
      <c r="C55" s="91">
        <v>44815</v>
      </c>
      <c r="D55" s="90">
        <v>25</v>
      </c>
      <c r="E55" s="65" t="str">
        <f>_xlfn.XLOOKUP(Courses[[#This Row],[Certificate Name]], Specialization[Specialization], Specialization[Link], "NaN")</f>
        <v>https://coursera.org/share/eb051d98829432162bdc78f34f1e9593</v>
      </c>
    </row>
    <row r="56" spans="1:5" ht="17" x14ac:dyDescent="0.2">
      <c r="A56" s="65" t="str">
        <f>_xlfn.XLOOKUP(Courses[[#This Row],[Course Name]], Specialization[Course], Specialization[Specialization], "NaN")</f>
        <v>NaN</v>
      </c>
      <c r="B56" s="90" t="s">
        <v>176</v>
      </c>
      <c r="C56" s="91">
        <v>44488</v>
      </c>
      <c r="D56" s="90">
        <v>16</v>
      </c>
      <c r="E56" s="65" t="str">
        <f>_xlfn.XLOOKUP(Courses[[#This Row],[Certificate Name]], Specialization[Specialization], Specialization[Link], "NaN")</f>
        <v>NaN</v>
      </c>
    </row>
    <row r="57" spans="1:5" ht="17" x14ac:dyDescent="0.2">
      <c r="A57" s="65" t="str">
        <f>_xlfn.XLOOKUP(Courses[[#This Row],[Course Name]], Specialization[Course], Specialization[Specialization], "NaN")</f>
        <v>NaN</v>
      </c>
      <c r="B57" s="90" t="s">
        <v>166</v>
      </c>
      <c r="C57" s="91">
        <v>44503</v>
      </c>
      <c r="D57" s="90">
        <v>9</v>
      </c>
      <c r="E57" s="65" t="str">
        <f>_xlfn.XLOOKUP(Courses[[#This Row],[Certificate Name]], Specialization[Specialization], Specialization[Link], "NaN")</f>
        <v>NaN</v>
      </c>
    </row>
    <row r="58" spans="1:5" ht="17" hidden="1" x14ac:dyDescent="0.2">
      <c r="A58" s="65" t="str">
        <f>_xlfn.XLOOKUP(Courses[[#This Row],[Course Name]], Specialization[Course], Specialization[Specialization], "NaN")</f>
        <v>NaN</v>
      </c>
      <c r="B58" s="90" t="s">
        <v>157</v>
      </c>
      <c r="C58" s="91">
        <v>44640</v>
      </c>
      <c r="D58" s="90">
        <v>94.48</v>
      </c>
      <c r="E58" s="65" t="str">
        <f>_xlfn.XLOOKUP(Courses[[#This Row],[Certificate Name]], Specialization[Specialization], Specialization[Link], "NaN")</f>
        <v>NaN</v>
      </c>
    </row>
    <row r="59" spans="1:5" ht="17" hidden="1" x14ac:dyDescent="0.2">
      <c r="A59" s="65" t="str">
        <f>_xlfn.XLOOKUP(Courses[[#This Row],[Course Name]], Specialization[Course], Specialization[Specialization], "NaN")</f>
        <v>NaN</v>
      </c>
      <c r="B59" s="90" t="s">
        <v>158</v>
      </c>
      <c r="C59" s="91">
        <v>44624</v>
      </c>
      <c r="D59" s="90">
        <v>14</v>
      </c>
      <c r="E59" s="65" t="str">
        <f>_xlfn.XLOOKUP(Courses[[#This Row],[Certificate Name]], Specialization[Specialization], Specialization[Link], "NaN")</f>
        <v>NaN</v>
      </c>
    </row>
    <row r="60" spans="1:5" ht="17" x14ac:dyDescent="0.2">
      <c r="A60" s="65" t="str">
        <f>_xlfn.XLOOKUP(Courses[[#This Row],[Course Name]], Specialization[Course], Specialization[Specialization], "NaN")</f>
        <v>NaN</v>
      </c>
      <c r="B60" s="90" t="s">
        <v>192</v>
      </c>
      <c r="C60" s="91">
        <v>44583</v>
      </c>
      <c r="D60" s="90">
        <v>8</v>
      </c>
      <c r="E60" s="65" t="str">
        <f>_xlfn.XLOOKUP(Courses[[#This Row],[Certificate Name]], Specialization[Specialization], Specialization[Link], "NaN")</f>
        <v>NaN</v>
      </c>
    </row>
    <row r="61" spans="1:5" ht="17" x14ac:dyDescent="0.2">
      <c r="A61" s="65" t="str">
        <f>_xlfn.XLOOKUP(Courses[[#This Row],[Course Name]], Specialization[Course], Specialization[Specialization], "NaN")</f>
        <v>NaN</v>
      </c>
      <c r="B61" s="90" t="s">
        <v>200</v>
      </c>
      <c r="C61" s="91">
        <v>44494</v>
      </c>
      <c r="D61" s="90">
        <v>5</v>
      </c>
      <c r="E61" s="65" t="str">
        <f>_xlfn.XLOOKUP(Courses[[#This Row],[Certificate Name]], Specialization[Specialization], Specialization[Link], "NaN")</f>
        <v>NaN</v>
      </c>
    </row>
    <row r="62" spans="1:5" ht="17" x14ac:dyDescent="0.2">
      <c r="A62" s="65" t="str">
        <f>_xlfn.XLOOKUP(Courses[[#This Row],[Course Name]], Specialization[Course], Specialization[Specialization], "NaN")</f>
        <v>NaN</v>
      </c>
      <c r="B62" s="90" t="s">
        <v>242</v>
      </c>
      <c r="C62" s="91">
        <v>44746</v>
      </c>
      <c r="D62" s="90">
        <v>0</v>
      </c>
      <c r="E62" s="65" t="str">
        <f>_xlfn.XLOOKUP(Courses[[#This Row],[Certificate Name]], Specialization[Specialization], Specialization[Link], "NaN")</f>
        <v>NaN</v>
      </c>
    </row>
    <row r="63" spans="1:5" ht="17" x14ac:dyDescent="0.2">
      <c r="A63" s="65" t="str">
        <f>_xlfn.XLOOKUP(Courses[[#This Row],[Course Name]], Specialization[Course], Specialization[Specialization], "NaN")</f>
        <v>NaN</v>
      </c>
      <c r="B63" s="90" t="s">
        <v>177</v>
      </c>
      <c r="C63" s="91">
        <v>44557</v>
      </c>
      <c r="D63" s="90">
        <v>0</v>
      </c>
      <c r="E63" s="65" t="str">
        <f>_xlfn.XLOOKUP(Courses[[#This Row],[Certificate Name]], Specialization[Specialization], Specialization[Link], "NaN")</f>
        <v>NaN</v>
      </c>
    </row>
    <row r="64" spans="1:5" ht="17" x14ac:dyDescent="0.2">
      <c r="A64" s="65" t="str">
        <f>_xlfn.XLOOKUP(Courses[[#This Row],[Course Name]], Specialization[Course], Specialization[Specialization], "NaN")</f>
        <v>NaN</v>
      </c>
      <c r="B64" s="90" t="s">
        <v>194</v>
      </c>
      <c r="C64" s="91">
        <v>44582</v>
      </c>
      <c r="D64" s="90">
        <v>0</v>
      </c>
      <c r="E64" s="65" t="str">
        <f>_xlfn.XLOOKUP(Courses[[#This Row],[Certificate Name]], Specialization[Specialization], Specialization[Link], "NaN")</f>
        <v>NaN</v>
      </c>
    </row>
    <row r="65" spans="1:5" ht="17" x14ac:dyDescent="0.2">
      <c r="A65" s="65" t="str">
        <f>_xlfn.XLOOKUP(Courses[[#This Row],[Course Name]], Specialization[Course], Specialization[Specialization], "NaN")</f>
        <v>NaN</v>
      </c>
      <c r="B65" s="90" t="s">
        <v>212</v>
      </c>
      <c r="C65" s="91">
        <v>44633</v>
      </c>
      <c r="D65" s="90">
        <v>0</v>
      </c>
      <c r="E65" s="65" t="str">
        <f>_xlfn.XLOOKUP(Courses[[#This Row],[Certificate Name]], Specialization[Specialization], Specialization[Link], "NaN")</f>
        <v>NaN</v>
      </c>
    </row>
    <row r="66" spans="1:5" ht="17" x14ac:dyDescent="0.2">
      <c r="A66" s="65" t="str">
        <f>_xlfn.XLOOKUP(Courses[[#This Row],[Course Name]], Specialization[Course], Specialization[Specialization], "NaN")</f>
        <v>NaN</v>
      </c>
      <c r="B66" s="90" t="s">
        <v>213</v>
      </c>
      <c r="C66" s="91">
        <v>44702</v>
      </c>
      <c r="D66" s="90">
        <v>0</v>
      </c>
      <c r="E66" s="65" t="str">
        <f>_xlfn.XLOOKUP(Courses[[#This Row],[Certificate Name]], Specialization[Specialization], Specialization[Link], "NaN")</f>
        <v>NaN</v>
      </c>
    </row>
    <row r="67" spans="1:5" ht="17" x14ac:dyDescent="0.2">
      <c r="A67" s="65" t="str">
        <f>_xlfn.XLOOKUP(Courses[[#This Row],[Course Name]], Specialization[Course], Specialization[Specialization], "NaN")</f>
        <v>NaN</v>
      </c>
      <c r="B67" s="90" t="s">
        <v>248</v>
      </c>
      <c r="C67" s="91">
        <v>44747</v>
      </c>
      <c r="D67" s="90">
        <v>0</v>
      </c>
      <c r="E67" s="65" t="str">
        <f>_xlfn.XLOOKUP(Courses[[#This Row],[Certificate Name]], Specialization[Specialization], Specialization[Link], "NaN")</f>
        <v>NaN</v>
      </c>
    </row>
    <row r="68" spans="1:5" ht="17" x14ac:dyDescent="0.2">
      <c r="A68" s="65" t="str">
        <f>_xlfn.XLOOKUP(Courses[[#This Row],[Course Name]], Specialization[Course], Specialization[Specialization], "NaN")</f>
        <v>NaN</v>
      </c>
      <c r="B68" s="90" t="s">
        <v>204</v>
      </c>
      <c r="C68" s="91">
        <v>44613</v>
      </c>
      <c r="D68" s="90">
        <v>0</v>
      </c>
      <c r="E68" s="65" t="str">
        <f>_xlfn.XLOOKUP(Courses[[#This Row],[Certificate Name]], Specialization[Specialization], Specialization[Link], "NaN")</f>
        <v>NaN</v>
      </c>
    </row>
    <row r="69" spans="1:5" ht="17" x14ac:dyDescent="0.2">
      <c r="A69" s="65" t="str">
        <f>_xlfn.XLOOKUP(Courses[[#This Row],[Course Name]], Specialization[Course], Specialization[Specialization], "NaN")</f>
        <v>NaN</v>
      </c>
      <c r="B69" s="90" t="s">
        <v>167</v>
      </c>
      <c r="C69" s="91">
        <v>44682</v>
      </c>
      <c r="D69" s="90">
        <v>0</v>
      </c>
      <c r="E69" s="65" t="str">
        <f>_xlfn.XLOOKUP(Courses[[#This Row],[Certificate Name]], Specialization[Specialization], Specialization[Link], "NaN")</f>
        <v>NaN</v>
      </c>
    </row>
    <row r="70" spans="1:5" ht="17" x14ac:dyDescent="0.2">
      <c r="A70" s="65" t="str">
        <f>_xlfn.XLOOKUP(Courses[[#This Row],[Course Name]], Specialization[Course], Specialization[Specialization], "NaN")</f>
        <v>NaN</v>
      </c>
      <c r="B70" s="90" t="s">
        <v>168</v>
      </c>
      <c r="C70" s="91">
        <v>44700</v>
      </c>
      <c r="D70" s="90">
        <v>0</v>
      </c>
      <c r="E70" s="65" t="str">
        <f>_xlfn.XLOOKUP(Courses[[#This Row],[Certificate Name]], Specialization[Specialization], Specialization[Link], "NaN")</f>
        <v>NaN</v>
      </c>
    </row>
    <row r="71" spans="1:5" ht="17" x14ac:dyDescent="0.2">
      <c r="A71" s="65" t="str">
        <f>_xlfn.XLOOKUP(Courses[[#This Row],[Course Name]], Specialization[Course], Specialization[Specialization], "NaN")</f>
        <v>NaN</v>
      </c>
      <c r="B71" s="90" t="s">
        <v>175</v>
      </c>
      <c r="C71" s="91">
        <v>44689</v>
      </c>
      <c r="D71" s="90">
        <v>0</v>
      </c>
      <c r="E71" s="65" t="str">
        <f>_xlfn.XLOOKUP(Courses[[#This Row],[Certificate Name]], Specialization[Specialization], Specialization[Link], "NaN")</f>
        <v>NaN</v>
      </c>
    </row>
    <row r="72" spans="1:5" ht="17" x14ac:dyDescent="0.2">
      <c r="A72" s="65" t="str">
        <f>_xlfn.XLOOKUP(Courses[[#This Row],[Course Name]], Specialization[Course], Specialization[Specialization], "NaN")</f>
        <v>NaN</v>
      </c>
      <c r="B72" s="90" t="s">
        <v>180</v>
      </c>
      <c r="C72" s="91">
        <v>44668</v>
      </c>
      <c r="D72" s="90">
        <v>0</v>
      </c>
      <c r="E72" s="65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zoomScale="80" zoomScaleNormal="80" workbookViewId="0">
      <selection activeCell="E39" sqref="E39:E46"/>
    </sheetView>
  </sheetViews>
  <sheetFormatPr baseColWidth="10" defaultColWidth="9.1640625" defaultRowHeight="15" x14ac:dyDescent="0.2"/>
  <cols>
    <col min="1" max="1" width="8.83203125" style="65" bestFit="1" customWidth="1"/>
    <col min="2" max="2" width="29.5" style="65" bestFit="1" customWidth="1"/>
    <col min="3" max="3" width="22.1640625" style="66" bestFit="1" customWidth="1"/>
    <col min="4" max="4" width="29.6640625" style="65" customWidth="1"/>
    <col min="5" max="5" width="65.6640625" style="65" bestFit="1" customWidth="1"/>
    <col min="6" max="16384" width="9.1640625" style="65"/>
  </cols>
  <sheetData>
    <row r="1" spans="1:5" x14ac:dyDescent="0.2">
      <c r="A1" s="65" t="s">
        <v>214</v>
      </c>
      <c r="B1" s="65" t="s">
        <v>215</v>
      </c>
      <c r="C1" s="65" t="s">
        <v>216</v>
      </c>
      <c r="D1" s="66" t="s">
        <v>217</v>
      </c>
      <c r="E1" s="65" t="s">
        <v>155</v>
      </c>
    </row>
    <row r="2" spans="1:5" ht="30" x14ac:dyDescent="0.2">
      <c r="A2" s="65">
        <v>1</v>
      </c>
      <c r="B2" s="65" t="s">
        <v>148</v>
      </c>
      <c r="C2" s="67" t="s">
        <v>182</v>
      </c>
      <c r="D2" s="68">
        <v>44577</v>
      </c>
      <c r="E2" s="69" t="s">
        <v>218</v>
      </c>
    </row>
    <row r="3" spans="1:5" ht="30" x14ac:dyDescent="0.2">
      <c r="A3" s="65">
        <v>2</v>
      </c>
      <c r="B3" s="65" t="s">
        <v>148</v>
      </c>
      <c r="C3" s="67" t="s">
        <v>184</v>
      </c>
      <c r="D3" s="68">
        <v>44577</v>
      </c>
      <c r="E3" s="65" t="str">
        <f>IF(Specialization[[#This Row],[Specialization]] = "IBM Data Analyst", E2, 0)</f>
        <v>https://coursera.org/share/da07681340ea5f345cef21d04197f166</v>
      </c>
    </row>
    <row r="4" spans="1:5" ht="30" x14ac:dyDescent="0.2">
      <c r="A4" s="65">
        <v>3</v>
      </c>
      <c r="B4" s="65" t="s">
        <v>148</v>
      </c>
      <c r="C4" s="67" t="s">
        <v>186</v>
      </c>
      <c r="D4" s="68">
        <v>44577</v>
      </c>
      <c r="E4" s="65" t="str">
        <f>IF(Specialization[[#This Row],[Specialization]] = "IBM Data Analyst", E3, 0)</f>
        <v>https://coursera.org/share/da07681340ea5f345cef21d04197f166</v>
      </c>
    </row>
    <row r="5" spans="1:5" ht="45" x14ac:dyDescent="0.2">
      <c r="A5" s="65">
        <v>4</v>
      </c>
      <c r="B5" s="65" t="s">
        <v>148</v>
      </c>
      <c r="C5" s="67" t="s">
        <v>188</v>
      </c>
      <c r="D5" s="68">
        <v>44577</v>
      </c>
      <c r="E5" s="65" t="str">
        <f>IF(Specialization[[#This Row],[Specialization]] = "IBM Data Analyst", E4, 0)</f>
        <v>https://coursera.org/share/da07681340ea5f345cef21d04197f166</v>
      </c>
    </row>
    <row r="6" spans="1:5" ht="30" x14ac:dyDescent="0.2">
      <c r="A6" s="65">
        <v>5</v>
      </c>
      <c r="B6" s="65" t="s">
        <v>148</v>
      </c>
      <c r="C6" s="67" t="s">
        <v>183</v>
      </c>
      <c r="D6" s="68">
        <v>44577</v>
      </c>
      <c r="E6" s="65" t="str">
        <f>IF(Specialization[[#This Row],[Specialization]] = "IBM Data Analyst", E5, 0)</f>
        <v>https://coursera.org/share/da07681340ea5f345cef21d04197f166</v>
      </c>
    </row>
    <row r="7" spans="1:5" ht="30" x14ac:dyDescent="0.2">
      <c r="A7" s="65">
        <v>6</v>
      </c>
      <c r="B7" s="65" t="s">
        <v>148</v>
      </c>
      <c r="C7" s="67" t="s">
        <v>190</v>
      </c>
      <c r="D7" s="68">
        <v>44577</v>
      </c>
      <c r="E7" s="65" t="str">
        <f>IF(Specialization[[#This Row],[Specialization]] = "IBM Data Analyst", E6, 0)</f>
        <v>https://coursera.org/share/da07681340ea5f345cef21d04197f166</v>
      </c>
    </row>
    <row r="8" spans="1:5" ht="30" x14ac:dyDescent="0.2">
      <c r="A8" s="65">
        <v>7</v>
      </c>
      <c r="B8" s="65" t="s">
        <v>148</v>
      </c>
      <c r="C8" s="67" t="s">
        <v>187</v>
      </c>
      <c r="D8" s="68">
        <v>44577</v>
      </c>
      <c r="E8" s="65" t="str">
        <f>IF(Specialization[[#This Row],[Specialization]] = "IBM Data Analyst", E7, 0)</f>
        <v>https://coursera.org/share/da07681340ea5f345cef21d04197f166</v>
      </c>
    </row>
    <row r="9" spans="1:5" ht="30" x14ac:dyDescent="0.2">
      <c r="A9" s="65">
        <v>8</v>
      </c>
      <c r="B9" s="65" t="s">
        <v>148</v>
      </c>
      <c r="C9" s="67" t="s">
        <v>185</v>
      </c>
      <c r="D9" s="68">
        <v>44577</v>
      </c>
      <c r="E9" s="65" t="str">
        <f>IF(Specialization[[#This Row],[Specialization]] = "IBM Data Analyst", E8, 0)</f>
        <v>https://coursera.org/share/da07681340ea5f345cef21d04197f166</v>
      </c>
    </row>
    <row r="10" spans="1:5" ht="30" x14ac:dyDescent="0.2">
      <c r="A10" s="65">
        <v>9</v>
      </c>
      <c r="B10" s="65" t="s">
        <v>148</v>
      </c>
      <c r="C10" s="67" t="s">
        <v>189</v>
      </c>
      <c r="D10" s="68">
        <v>44577</v>
      </c>
      <c r="E10" s="65" t="str">
        <f>IF(Specialization[[#This Row],[Specialization]] = "IBM Data Analyst", E9, 0)</f>
        <v>https://coursera.org/share/da07681340ea5f345cef21d04197f166</v>
      </c>
    </row>
    <row r="11" spans="1:5" ht="30" x14ac:dyDescent="0.2">
      <c r="A11" s="65">
        <f>A10+1</f>
        <v>10</v>
      </c>
      <c r="B11" s="65" t="s">
        <v>105</v>
      </c>
      <c r="C11" s="67" t="s">
        <v>179</v>
      </c>
      <c r="D11" s="68">
        <v>44695</v>
      </c>
      <c r="E11" s="69" t="s">
        <v>219</v>
      </c>
    </row>
    <row r="12" spans="1:5" ht="30" x14ac:dyDescent="0.2">
      <c r="A12" s="65">
        <f t="shared" ref="A12:A46" si="0">A11+1</f>
        <v>11</v>
      </c>
      <c r="B12" s="65" t="s">
        <v>105</v>
      </c>
      <c r="C12" s="67" t="s">
        <v>178</v>
      </c>
      <c r="D12" s="68">
        <v>44695</v>
      </c>
      <c r="E12" s="69" t="s">
        <v>220</v>
      </c>
    </row>
    <row r="13" spans="1:5" ht="30" x14ac:dyDescent="0.2">
      <c r="A13" s="65">
        <f t="shared" si="0"/>
        <v>12</v>
      </c>
      <c r="B13" s="65" t="s">
        <v>105</v>
      </c>
      <c r="C13" s="67" t="s">
        <v>173</v>
      </c>
      <c r="D13" s="68">
        <v>44695</v>
      </c>
      <c r="E13" s="69" t="s">
        <v>221</v>
      </c>
    </row>
    <row r="14" spans="1:5" ht="30" x14ac:dyDescent="0.2">
      <c r="A14" s="65">
        <f t="shared" si="0"/>
        <v>13</v>
      </c>
      <c r="B14" s="65" t="s">
        <v>105</v>
      </c>
      <c r="C14" s="67" t="s">
        <v>181</v>
      </c>
      <c r="D14" s="68">
        <v>44695</v>
      </c>
      <c r="E14" s="69" t="s">
        <v>222</v>
      </c>
    </row>
    <row r="15" spans="1:5" ht="30" x14ac:dyDescent="0.2">
      <c r="A15" s="65">
        <f t="shared" si="0"/>
        <v>14</v>
      </c>
      <c r="B15" s="65" t="s">
        <v>105</v>
      </c>
      <c r="C15" s="67" t="s">
        <v>174</v>
      </c>
      <c r="D15" s="68">
        <v>44695</v>
      </c>
      <c r="E15" s="69" t="s">
        <v>223</v>
      </c>
    </row>
    <row r="16" spans="1:5" ht="45" x14ac:dyDescent="0.2">
      <c r="A16" s="65">
        <f t="shared" si="0"/>
        <v>15</v>
      </c>
      <c r="B16" s="65" t="s">
        <v>105</v>
      </c>
      <c r="C16" s="67" t="s">
        <v>172</v>
      </c>
      <c r="D16" s="68">
        <v>44695</v>
      </c>
      <c r="E16" s="69" t="s">
        <v>224</v>
      </c>
    </row>
    <row r="17" spans="1:5" ht="30" x14ac:dyDescent="0.2">
      <c r="A17" s="65">
        <f t="shared" si="0"/>
        <v>16</v>
      </c>
      <c r="B17" s="65" t="s">
        <v>138</v>
      </c>
      <c r="C17" s="67" t="s">
        <v>182</v>
      </c>
      <c r="D17" s="70">
        <v>44687</v>
      </c>
      <c r="E17" s="69" t="s">
        <v>225</v>
      </c>
    </row>
    <row r="18" spans="1:5" ht="30" x14ac:dyDescent="0.2">
      <c r="A18" s="65">
        <f t="shared" si="0"/>
        <v>17</v>
      </c>
      <c r="B18" s="65" t="s">
        <v>138</v>
      </c>
      <c r="C18" s="67" t="s">
        <v>184</v>
      </c>
      <c r="D18" s="70">
        <v>44687</v>
      </c>
      <c r="E18" s="69" t="s">
        <v>225</v>
      </c>
    </row>
    <row r="19" spans="1:5" ht="30" x14ac:dyDescent="0.2">
      <c r="A19" s="65">
        <f t="shared" si="0"/>
        <v>18</v>
      </c>
      <c r="B19" s="65" t="s">
        <v>138</v>
      </c>
      <c r="C19" s="67" t="s">
        <v>195</v>
      </c>
      <c r="D19" s="70">
        <v>44687</v>
      </c>
      <c r="E19" s="69" t="s">
        <v>225</v>
      </c>
    </row>
    <row r="20" spans="1:5" ht="30" x14ac:dyDescent="0.2">
      <c r="A20" s="65">
        <f t="shared" si="0"/>
        <v>19</v>
      </c>
      <c r="B20" s="65" t="s">
        <v>138</v>
      </c>
      <c r="C20" s="67" t="s">
        <v>186</v>
      </c>
      <c r="D20" s="70">
        <v>44687</v>
      </c>
      <c r="E20" s="69" t="s">
        <v>225</v>
      </c>
    </row>
    <row r="21" spans="1:5" ht="30" x14ac:dyDescent="0.2">
      <c r="A21" s="65">
        <f t="shared" si="0"/>
        <v>20</v>
      </c>
      <c r="B21" s="65" t="s">
        <v>138</v>
      </c>
      <c r="C21" s="67" t="s">
        <v>193</v>
      </c>
      <c r="D21" s="70">
        <v>44687</v>
      </c>
      <c r="E21" s="69" t="s">
        <v>225</v>
      </c>
    </row>
    <row r="22" spans="1:5" x14ac:dyDescent="0.2">
      <c r="A22" s="65">
        <f t="shared" si="0"/>
        <v>21</v>
      </c>
      <c r="B22" s="65" t="s">
        <v>138</v>
      </c>
      <c r="C22" s="67" t="s">
        <v>196</v>
      </c>
      <c r="D22" s="70">
        <v>44687</v>
      </c>
      <c r="E22" s="69" t="s">
        <v>225</v>
      </c>
    </row>
    <row r="23" spans="1:5" ht="30" x14ac:dyDescent="0.2">
      <c r="A23" s="65">
        <f t="shared" si="0"/>
        <v>22</v>
      </c>
      <c r="B23" s="65" t="s">
        <v>138</v>
      </c>
      <c r="C23" s="67" t="s">
        <v>191</v>
      </c>
      <c r="D23" s="70">
        <v>44687</v>
      </c>
      <c r="E23" s="69" t="s">
        <v>225</v>
      </c>
    </row>
    <row r="24" spans="1:5" ht="30" x14ac:dyDescent="0.2">
      <c r="A24" s="65">
        <f t="shared" si="0"/>
        <v>23</v>
      </c>
      <c r="B24" s="65" t="s">
        <v>138</v>
      </c>
      <c r="C24" s="67" t="s">
        <v>187</v>
      </c>
      <c r="D24" s="70">
        <v>44687</v>
      </c>
      <c r="E24" s="69" t="s">
        <v>225</v>
      </c>
    </row>
    <row r="25" spans="1:5" ht="30" x14ac:dyDescent="0.2">
      <c r="A25" s="65">
        <f t="shared" si="0"/>
        <v>24</v>
      </c>
      <c r="B25" s="65" t="s">
        <v>138</v>
      </c>
      <c r="C25" s="67" t="s">
        <v>185</v>
      </c>
      <c r="D25" s="70">
        <v>44687</v>
      </c>
      <c r="E25" s="69" t="s">
        <v>225</v>
      </c>
    </row>
    <row r="26" spans="1:5" x14ac:dyDescent="0.2">
      <c r="A26" s="65">
        <f t="shared" si="0"/>
        <v>25</v>
      </c>
      <c r="B26" s="65" t="s">
        <v>138</v>
      </c>
      <c r="C26" s="67" t="s">
        <v>198</v>
      </c>
      <c r="D26" s="70">
        <v>44687</v>
      </c>
      <c r="E26" s="69" t="s">
        <v>225</v>
      </c>
    </row>
    <row r="27" spans="1:5" x14ac:dyDescent="0.2">
      <c r="A27" s="65">
        <f t="shared" si="0"/>
        <v>26</v>
      </c>
      <c r="B27" s="65" t="s">
        <v>226</v>
      </c>
      <c r="C27" s="67" t="s">
        <v>198</v>
      </c>
      <c r="D27" s="68">
        <v>44578</v>
      </c>
      <c r="E27" s="69" t="s">
        <v>227</v>
      </c>
    </row>
    <row r="28" spans="1:5" x14ac:dyDescent="0.2">
      <c r="A28" s="65">
        <f t="shared" si="0"/>
        <v>27</v>
      </c>
      <c r="B28" s="65" t="s">
        <v>226</v>
      </c>
      <c r="C28" s="67" t="s">
        <v>196</v>
      </c>
      <c r="D28" s="68">
        <v>44578</v>
      </c>
      <c r="E28" s="69" t="s">
        <v>228</v>
      </c>
    </row>
    <row r="29" spans="1:5" ht="30" x14ac:dyDescent="0.2">
      <c r="A29" s="65">
        <f t="shared" si="0"/>
        <v>28</v>
      </c>
      <c r="B29" s="65" t="s">
        <v>226</v>
      </c>
      <c r="C29" s="67" t="s">
        <v>195</v>
      </c>
      <c r="D29" s="68">
        <v>44578</v>
      </c>
      <c r="E29" s="69" t="s">
        <v>229</v>
      </c>
    </row>
    <row r="30" spans="1:5" ht="30" x14ac:dyDescent="0.2">
      <c r="A30" s="65">
        <f t="shared" si="0"/>
        <v>29</v>
      </c>
      <c r="B30" s="65" t="s">
        <v>226</v>
      </c>
      <c r="C30" s="67" t="s">
        <v>186</v>
      </c>
      <c r="D30" s="68">
        <v>44578</v>
      </c>
      <c r="E30" s="69" t="s">
        <v>230</v>
      </c>
    </row>
    <row r="31" spans="1:5" ht="30" x14ac:dyDescent="0.2">
      <c r="A31" s="65">
        <f t="shared" si="0"/>
        <v>30</v>
      </c>
      <c r="B31" s="65" t="s">
        <v>56</v>
      </c>
      <c r="C31" s="67" t="s">
        <v>170</v>
      </c>
      <c r="D31" s="68">
        <v>44559</v>
      </c>
      <c r="E31" s="69" t="s">
        <v>231</v>
      </c>
    </row>
    <row r="32" spans="1:5" ht="30" x14ac:dyDescent="0.2">
      <c r="A32" s="65">
        <f t="shared" si="0"/>
        <v>31</v>
      </c>
      <c r="B32" s="65" t="s">
        <v>56</v>
      </c>
      <c r="C32" s="67" t="s">
        <v>165</v>
      </c>
      <c r="D32" s="68">
        <v>44559</v>
      </c>
      <c r="E32" s="69" t="s">
        <v>231</v>
      </c>
    </row>
    <row r="33" spans="1:5" ht="30" x14ac:dyDescent="0.2">
      <c r="A33" s="65">
        <f t="shared" si="0"/>
        <v>32</v>
      </c>
      <c r="B33" s="65" t="s">
        <v>56</v>
      </c>
      <c r="C33" s="67" t="s">
        <v>161</v>
      </c>
      <c r="D33" s="68">
        <v>44559</v>
      </c>
      <c r="E33" s="69" t="s">
        <v>231</v>
      </c>
    </row>
    <row r="34" spans="1:5" ht="45" x14ac:dyDescent="0.2">
      <c r="A34" s="65">
        <f t="shared" si="0"/>
        <v>33</v>
      </c>
      <c r="B34" s="65" t="s">
        <v>56</v>
      </c>
      <c r="C34" s="67" t="s">
        <v>156</v>
      </c>
      <c r="D34" s="68">
        <v>44559</v>
      </c>
      <c r="E34" s="69" t="s">
        <v>231</v>
      </c>
    </row>
    <row r="35" spans="1:5" ht="30" x14ac:dyDescent="0.2">
      <c r="A35" s="65">
        <f t="shared" si="0"/>
        <v>34</v>
      </c>
      <c r="B35" s="65" t="s">
        <v>56</v>
      </c>
      <c r="C35" s="67" t="s">
        <v>163</v>
      </c>
      <c r="D35" s="68">
        <v>44559</v>
      </c>
      <c r="E35" s="69" t="s">
        <v>231</v>
      </c>
    </row>
    <row r="36" spans="1:5" ht="30" x14ac:dyDescent="0.2">
      <c r="A36" s="65">
        <f t="shared" si="0"/>
        <v>35</v>
      </c>
      <c r="B36" s="65" t="s">
        <v>56</v>
      </c>
      <c r="C36" s="67" t="s">
        <v>164</v>
      </c>
      <c r="D36" s="68">
        <v>44559</v>
      </c>
      <c r="E36" s="69" t="s">
        <v>231</v>
      </c>
    </row>
    <row r="37" spans="1:5" ht="30" x14ac:dyDescent="0.2">
      <c r="A37" s="65">
        <f t="shared" si="0"/>
        <v>36</v>
      </c>
      <c r="B37" s="65" t="s">
        <v>56</v>
      </c>
      <c r="C37" s="67" t="s">
        <v>171</v>
      </c>
      <c r="D37" s="68">
        <v>44559</v>
      </c>
      <c r="E37" s="69" t="s">
        <v>231</v>
      </c>
    </row>
    <row r="38" spans="1:5" ht="30" x14ac:dyDescent="0.2">
      <c r="A38" s="65">
        <f t="shared" si="0"/>
        <v>37</v>
      </c>
      <c r="B38" s="65" t="s">
        <v>56</v>
      </c>
      <c r="C38" s="67" t="s">
        <v>169</v>
      </c>
      <c r="D38" s="68">
        <v>44559</v>
      </c>
      <c r="E38" s="69" t="s">
        <v>231</v>
      </c>
    </row>
    <row r="39" spans="1:5" x14ac:dyDescent="0.2">
      <c r="A39" s="65">
        <f t="shared" si="0"/>
        <v>38</v>
      </c>
      <c r="B39" s="65" t="s">
        <v>254</v>
      </c>
      <c r="C39" s="65" t="s">
        <v>251</v>
      </c>
      <c r="D39" s="68">
        <v>44813</v>
      </c>
      <c r="E39" s="65" t="s">
        <v>255</v>
      </c>
    </row>
    <row r="40" spans="1:5" x14ac:dyDescent="0.2">
      <c r="A40" s="65">
        <f t="shared" si="0"/>
        <v>39</v>
      </c>
      <c r="B40" s="65" t="s">
        <v>254</v>
      </c>
      <c r="C40" s="65" t="s">
        <v>243</v>
      </c>
      <c r="D40" s="68">
        <v>44813</v>
      </c>
      <c r="E40" s="65" t="s">
        <v>256</v>
      </c>
    </row>
    <row r="41" spans="1:5" x14ac:dyDescent="0.2">
      <c r="A41" s="65">
        <f t="shared" si="0"/>
        <v>40</v>
      </c>
      <c r="B41" s="65" t="s">
        <v>254</v>
      </c>
      <c r="C41" s="65" t="s">
        <v>250</v>
      </c>
      <c r="D41" s="68">
        <v>44813</v>
      </c>
      <c r="E41" s="65" t="s">
        <v>257</v>
      </c>
    </row>
    <row r="42" spans="1:5" x14ac:dyDescent="0.2">
      <c r="A42" s="65">
        <f t="shared" si="0"/>
        <v>41</v>
      </c>
      <c r="B42" s="65" t="s">
        <v>254</v>
      </c>
      <c r="C42" s="65" t="s">
        <v>252</v>
      </c>
      <c r="D42" s="68">
        <v>44814</v>
      </c>
      <c r="E42" s="65" t="s">
        <v>258</v>
      </c>
    </row>
    <row r="43" spans="1:5" x14ac:dyDescent="0.2">
      <c r="A43" s="65">
        <f t="shared" si="0"/>
        <v>42</v>
      </c>
      <c r="B43" s="65" t="s">
        <v>254</v>
      </c>
      <c r="C43" s="65" t="s">
        <v>253</v>
      </c>
      <c r="D43" s="68">
        <v>44814</v>
      </c>
      <c r="E43" s="65" t="s">
        <v>259</v>
      </c>
    </row>
    <row r="44" spans="1:5" x14ac:dyDescent="0.2">
      <c r="A44" s="65">
        <f t="shared" si="0"/>
        <v>43</v>
      </c>
      <c r="B44" s="65" t="s">
        <v>254</v>
      </c>
      <c r="C44" s="65" t="s">
        <v>244</v>
      </c>
      <c r="D44" s="68">
        <v>44816</v>
      </c>
      <c r="E44" s="65" t="s">
        <v>260</v>
      </c>
    </row>
    <row r="45" spans="1:5" x14ac:dyDescent="0.2">
      <c r="A45" s="65">
        <f t="shared" si="0"/>
        <v>44</v>
      </c>
      <c r="B45" s="65" t="s">
        <v>254</v>
      </c>
      <c r="C45" s="65" t="s">
        <v>146</v>
      </c>
      <c r="D45" s="68">
        <v>44816</v>
      </c>
      <c r="E45" s="65" t="s">
        <v>261</v>
      </c>
    </row>
    <row r="46" spans="1:5" x14ac:dyDescent="0.2">
      <c r="A46" s="65">
        <f t="shared" si="0"/>
        <v>45</v>
      </c>
      <c r="B46" s="65" t="s">
        <v>254</v>
      </c>
      <c r="C46" s="65" t="s">
        <v>245</v>
      </c>
      <c r="D46" s="68">
        <v>44816</v>
      </c>
      <c r="E46" s="65" t="s">
        <v>262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27.83203125" bestFit="1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144</v>
      </c>
      <c r="E1" t="s">
        <v>145</v>
      </c>
      <c r="F1" t="s">
        <v>3</v>
      </c>
      <c r="G1" t="s">
        <v>123</v>
      </c>
      <c r="H1" t="s">
        <v>4</v>
      </c>
      <c r="I1" t="s">
        <v>5</v>
      </c>
      <c r="J1" t="s">
        <v>136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116</v>
      </c>
    </row>
    <row r="2" spans="1:24" x14ac:dyDescent="0.2">
      <c r="A2" t="s">
        <v>91</v>
      </c>
      <c r="B2" t="s">
        <v>46</v>
      </c>
      <c r="C2" t="s">
        <v>47</v>
      </c>
      <c r="D2" t="s">
        <v>47</v>
      </c>
      <c r="F2" t="s">
        <v>48</v>
      </c>
      <c r="G2" t="s">
        <v>124</v>
      </c>
      <c r="H2" s="19">
        <v>44409</v>
      </c>
      <c r="J2" s="19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92</v>
      </c>
    </row>
    <row r="3" spans="1:24" x14ac:dyDescent="0.2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124</v>
      </c>
      <c r="H3" s="19">
        <v>44409</v>
      </c>
      <c r="I3" s="19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124</v>
      </c>
      <c r="H4" s="19">
        <v>44409</v>
      </c>
      <c r="I4" s="19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124</v>
      </c>
      <c r="H5" s="19">
        <v>44409</v>
      </c>
      <c r="I5" s="19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124</v>
      </c>
      <c r="H6" s="19">
        <v>44409</v>
      </c>
      <c r="I6" s="19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124</v>
      </c>
      <c r="H7" s="19">
        <v>44409</v>
      </c>
      <c r="I7" s="19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124</v>
      </c>
      <c r="H8" s="19">
        <v>44409</v>
      </c>
      <c r="I8" s="19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18" t="s">
        <v>7</v>
      </c>
      <c r="B1" s="53">
        <v>1</v>
      </c>
    </row>
    <row r="3" spans="1:4" x14ac:dyDescent="0.2">
      <c r="A3" s="18" t="s">
        <v>122</v>
      </c>
      <c r="B3" s="18" t="s">
        <v>119</v>
      </c>
    </row>
    <row r="4" spans="1:4" x14ac:dyDescent="0.2">
      <c r="A4" s="18" t="s">
        <v>120</v>
      </c>
      <c r="B4" t="s">
        <v>124</v>
      </c>
      <c r="C4" t="s">
        <v>125</v>
      </c>
      <c r="D4" t="s">
        <v>121</v>
      </c>
    </row>
    <row r="5" spans="1:4" x14ac:dyDescent="0.2">
      <c r="A5" t="s">
        <v>72</v>
      </c>
      <c r="B5">
        <v>2</v>
      </c>
      <c r="D5">
        <v>2</v>
      </c>
    </row>
    <row r="6" spans="1:4" x14ac:dyDescent="0.2">
      <c r="A6" s="54" t="s">
        <v>80</v>
      </c>
      <c r="B6">
        <v>1</v>
      </c>
      <c r="D6">
        <v>1</v>
      </c>
    </row>
    <row r="7" spans="1:4" x14ac:dyDescent="0.2">
      <c r="A7" s="54" t="s">
        <v>70</v>
      </c>
      <c r="B7">
        <v>1</v>
      </c>
      <c r="D7">
        <v>1</v>
      </c>
    </row>
    <row r="8" spans="1:4" x14ac:dyDescent="0.2">
      <c r="A8" t="s">
        <v>58</v>
      </c>
      <c r="B8">
        <v>1</v>
      </c>
      <c r="C8">
        <v>4</v>
      </c>
      <c r="D8">
        <v>5</v>
      </c>
    </row>
    <row r="9" spans="1:4" x14ac:dyDescent="0.2">
      <c r="A9" s="54" t="s">
        <v>61</v>
      </c>
      <c r="C9">
        <v>1</v>
      </c>
      <c r="D9">
        <v>1</v>
      </c>
    </row>
    <row r="10" spans="1:4" x14ac:dyDescent="0.2">
      <c r="A10" s="54" t="s">
        <v>56</v>
      </c>
      <c r="C10">
        <v>1</v>
      </c>
      <c r="D10">
        <v>1</v>
      </c>
    </row>
    <row r="11" spans="1:4" x14ac:dyDescent="0.2">
      <c r="A11" s="54" t="s">
        <v>148</v>
      </c>
      <c r="C11">
        <v>1</v>
      </c>
      <c r="D11">
        <v>1</v>
      </c>
    </row>
    <row r="12" spans="1:4" x14ac:dyDescent="0.2">
      <c r="A12" s="54" t="s">
        <v>126</v>
      </c>
      <c r="C12">
        <v>1</v>
      </c>
      <c r="D12">
        <v>1</v>
      </c>
    </row>
    <row r="13" spans="1:4" x14ac:dyDescent="0.2">
      <c r="A13" s="54" t="s">
        <v>53</v>
      </c>
      <c r="B13">
        <v>1</v>
      </c>
      <c r="D13">
        <v>1</v>
      </c>
    </row>
    <row r="14" spans="1:4" x14ac:dyDescent="0.2">
      <c r="A14" t="s">
        <v>21</v>
      </c>
      <c r="B14">
        <v>2</v>
      </c>
      <c r="D14">
        <v>2</v>
      </c>
    </row>
    <row r="15" spans="1:4" x14ac:dyDescent="0.2">
      <c r="A15" s="54" t="s">
        <v>65</v>
      </c>
      <c r="B15">
        <v>1</v>
      </c>
      <c r="D15">
        <v>1</v>
      </c>
    </row>
    <row r="16" spans="1:4" x14ac:dyDescent="0.2">
      <c r="A16" s="54" t="s">
        <v>19</v>
      </c>
      <c r="B16">
        <v>1</v>
      </c>
      <c r="D16">
        <v>1</v>
      </c>
    </row>
    <row r="17" spans="1:4" x14ac:dyDescent="0.2">
      <c r="A17" t="s">
        <v>36</v>
      </c>
      <c r="B17">
        <v>4</v>
      </c>
      <c r="D17">
        <v>4</v>
      </c>
    </row>
    <row r="18" spans="1:4" x14ac:dyDescent="0.2">
      <c r="A18" s="54" t="s">
        <v>78</v>
      </c>
      <c r="B18">
        <v>1</v>
      </c>
      <c r="D18">
        <v>1</v>
      </c>
    </row>
    <row r="19" spans="1:4" x14ac:dyDescent="0.2">
      <c r="A19" s="54" t="s">
        <v>34</v>
      </c>
      <c r="B19">
        <v>1</v>
      </c>
      <c r="D19">
        <v>1</v>
      </c>
    </row>
    <row r="20" spans="1:4" x14ac:dyDescent="0.2">
      <c r="A20" s="54" t="s">
        <v>40</v>
      </c>
      <c r="B20">
        <v>1</v>
      </c>
      <c r="D20">
        <v>1</v>
      </c>
    </row>
    <row r="21" spans="1:4" x14ac:dyDescent="0.2">
      <c r="A21" s="54" t="s">
        <v>75</v>
      </c>
      <c r="B21">
        <v>1</v>
      </c>
      <c r="D21">
        <v>1</v>
      </c>
    </row>
    <row r="22" spans="1:4" x14ac:dyDescent="0.2">
      <c r="A22" t="s">
        <v>47</v>
      </c>
      <c r="B22">
        <v>6</v>
      </c>
      <c r="D22">
        <v>6</v>
      </c>
    </row>
    <row r="23" spans="1:4" x14ac:dyDescent="0.2">
      <c r="A23" s="54" t="s">
        <v>45</v>
      </c>
      <c r="B23">
        <v>1</v>
      </c>
      <c r="D23">
        <v>1</v>
      </c>
    </row>
    <row r="24" spans="1:4" x14ac:dyDescent="0.2">
      <c r="A24" s="54" t="s">
        <v>69</v>
      </c>
      <c r="B24">
        <v>1</v>
      </c>
      <c r="D24">
        <v>1</v>
      </c>
    </row>
    <row r="25" spans="1:4" x14ac:dyDescent="0.2">
      <c r="A25" s="54" t="s">
        <v>55</v>
      </c>
      <c r="B25">
        <v>1</v>
      </c>
      <c r="D25">
        <v>1</v>
      </c>
    </row>
    <row r="26" spans="1:4" x14ac:dyDescent="0.2">
      <c r="A26" s="54" t="s">
        <v>67</v>
      </c>
      <c r="B26">
        <v>1</v>
      </c>
      <c r="D26">
        <v>1</v>
      </c>
    </row>
    <row r="27" spans="1:4" x14ac:dyDescent="0.2">
      <c r="A27" s="54" t="s">
        <v>68</v>
      </c>
      <c r="B27">
        <v>1</v>
      </c>
      <c r="D27">
        <v>1</v>
      </c>
    </row>
    <row r="28" spans="1:4" x14ac:dyDescent="0.2">
      <c r="A28" s="54" t="s">
        <v>66</v>
      </c>
      <c r="B28">
        <v>1</v>
      </c>
      <c r="D28">
        <v>1</v>
      </c>
    </row>
    <row r="29" spans="1:4" x14ac:dyDescent="0.2">
      <c r="A29" t="s">
        <v>28</v>
      </c>
      <c r="B29">
        <v>1</v>
      </c>
      <c r="D29">
        <v>1</v>
      </c>
    </row>
    <row r="30" spans="1:4" x14ac:dyDescent="0.2">
      <c r="A30" s="54" t="s">
        <v>26</v>
      </c>
      <c r="B30">
        <v>1</v>
      </c>
      <c r="D30">
        <v>1</v>
      </c>
    </row>
    <row r="31" spans="1:4" x14ac:dyDescent="0.2">
      <c r="A31" t="s">
        <v>42</v>
      </c>
      <c r="B31">
        <v>1</v>
      </c>
      <c r="D31">
        <v>1</v>
      </c>
    </row>
    <row r="32" spans="1:4" x14ac:dyDescent="0.2">
      <c r="A32" s="54" t="s">
        <v>41</v>
      </c>
      <c r="B32">
        <v>1</v>
      </c>
      <c r="D32">
        <v>1</v>
      </c>
    </row>
    <row r="33" spans="1:4" x14ac:dyDescent="0.2">
      <c r="A33" t="s">
        <v>33</v>
      </c>
      <c r="B33">
        <v>1</v>
      </c>
      <c r="D33">
        <v>1</v>
      </c>
    </row>
    <row r="34" spans="1:4" x14ac:dyDescent="0.2">
      <c r="A34" s="54" t="s">
        <v>32</v>
      </c>
      <c r="B34">
        <v>1</v>
      </c>
      <c r="D34">
        <v>1</v>
      </c>
    </row>
    <row r="35" spans="1:4" x14ac:dyDescent="0.2">
      <c r="A35" t="s">
        <v>44</v>
      </c>
      <c r="B35">
        <v>1</v>
      </c>
      <c r="D35">
        <v>1</v>
      </c>
    </row>
    <row r="36" spans="1:4" x14ac:dyDescent="0.2">
      <c r="A36" s="54" t="s">
        <v>43</v>
      </c>
      <c r="B36">
        <v>1</v>
      </c>
      <c r="D36">
        <v>1</v>
      </c>
    </row>
    <row r="37" spans="1:4" x14ac:dyDescent="0.2">
      <c r="A37" t="s">
        <v>150</v>
      </c>
      <c r="B37">
        <v>1</v>
      </c>
      <c r="D37">
        <v>1</v>
      </c>
    </row>
    <row r="38" spans="1:4" x14ac:dyDescent="0.2">
      <c r="A38" s="54" t="s">
        <v>51</v>
      </c>
      <c r="B38">
        <v>1</v>
      </c>
      <c r="D38">
        <v>1</v>
      </c>
    </row>
    <row r="39" spans="1:4" x14ac:dyDescent="0.2">
      <c r="A39" t="s">
        <v>121</v>
      </c>
      <c r="B39">
        <v>20</v>
      </c>
      <c r="C39">
        <v>4</v>
      </c>
      <c r="D3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Dr. Cole B Hamilton</cp:lastModifiedBy>
  <dcterms:created xsi:type="dcterms:W3CDTF">2022-03-30T18:25:44Z</dcterms:created>
  <dcterms:modified xsi:type="dcterms:W3CDTF">2023-03-15T15:58:31Z</dcterms:modified>
</cp:coreProperties>
</file>