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ole/Library/CloudStorage/GoogleDrive-cole.b.hamilton@gmail.com/My Drive/Coraline/Resume Resources/Certifications/"/>
    </mc:Choice>
  </mc:AlternateContent>
  <xr:revisionPtr revIDLastSave="0" documentId="8_{C8208BD1-E94E-1649-8403-58F01302B7C6}" xr6:coauthVersionLast="47" xr6:coauthVersionMax="47" xr10:uidLastSave="{00000000-0000-0000-0000-000000000000}"/>
  <bookViews>
    <workbookView xWindow="120" yWindow="500" windowWidth="45900" windowHeight="2650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Certifications!$B$1:$V$50</definedName>
    <definedName name="Z_D93DE928_213C_42F0_8269_81D2DB45734D_.wvu.FilterData" localSheetId="0" hidden="1">Certifications!$B$1:$T$43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R2" i="1"/>
  <c r="N3" i="1"/>
  <c r="R3" i="1"/>
  <c r="U62" i="1"/>
  <c r="V62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5" i="1"/>
  <c r="R5" i="1"/>
  <c r="N4" i="1"/>
  <c r="R4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40" i="1"/>
  <c r="O39" i="1"/>
  <c r="O22" i="1"/>
  <c r="O20" i="1"/>
  <c r="O7" i="1"/>
  <c r="O6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9" i="1"/>
  <c r="R9" i="1"/>
  <c r="N7" i="1"/>
  <c r="N39" i="1"/>
  <c r="R7" i="1"/>
  <c r="R39" i="1"/>
  <c r="N6" i="1"/>
  <c r="R6" i="1"/>
  <c r="N40" i="1"/>
  <c r="R40" i="1"/>
  <c r="N38" i="1"/>
  <c r="R38" i="1"/>
  <c r="N10" i="1"/>
  <c r="R10" i="1"/>
  <c r="N31" i="1"/>
  <c r="N32" i="1"/>
  <c r="N29" i="1"/>
  <c r="N30" i="1"/>
  <c r="N26" i="1"/>
  <c r="N23" i="1"/>
  <c r="N15" i="1"/>
  <c r="N16" i="1"/>
  <c r="N17" i="1"/>
  <c r="N18" i="1"/>
  <c r="N41" i="1"/>
  <c r="N24" i="1"/>
  <c r="N28" i="1"/>
  <c r="N22" i="1"/>
  <c r="N20" i="1"/>
  <c r="N27" i="1"/>
  <c r="N25" i="1"/>
  <c r="N21" i="1"/>
  <c r="N34" i="1"/>
  <c r="N35" i="1"/>
  <c r="N14" i="1"/>
  <c r="N19" i="1"/>
  <c r="N13" i="1"/>
  <c r="N12" i="1"/>
  <c r="N11" i="1"/>
  <c r="N8" i="1"/>
  <c r="N36" i="1"/>
  <c r="N37" i="1"/>
  <c r="N33" i="1"/>
  <c r="R37" i="1"/>
  <c r="R41" i="1"/>
  <c r="R36" i="1"/>
  <c r="R35" i="1"/>
  <c r="R34" i="1"/>
  <c r="R8" i="1"/>
  <c r="R11" i="1"/>
  <c r="R12" i="1"/>
  <c r="R13" i="1"/>
  <c r="R14" i="1"/>
  <c r="R18" i="1"/>
  <c r="R17" i="1"/>
  <c r="R16" i="1"/>
  <c r="R15" i="1"/>
  <c r="R19" i="1"/>
  <c r="R20" i="1"/>
  <c r="R21" i="1"/>
  <c r="R22" i="1"/>
  <c r="R23" i="1"/>
  <c r="R24" i="1"/>
  <c r="I24" i="1"/>
  <c r="R25" i="1"/>
  <c r="I25" i="1"/>
  <c r="R26" i="1"/>
  <c r="R27" i="1"/>
  <c r="R28" i="1"/>
  <c r="I28" i="1"/>
  <c r="R30" i="1"/>
  <c r="R29" i="1"/>
  <c r="R31" i="1"/>
  <c r="I31" i="1"/>
  <c r="R32" i="1"/>
  <c r="R33" i="1"/>
</calcChain>
</file>

<file path=xl/sharedStrings.xml><?xml version="1.0" encoding="utf-8"?>
<sst xmlns="http://schemas.openxmlformats.org/spreadsheetml/2006/main" count="775" uniqueCount="319">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</sst>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  <numFmt numFmtId="166" formatCode="m/d/yy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16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 wrapText="1"/>
    </xf>
    <xf numFmtId="166" fontId="24" fillId="0" borderId="2" xfId="0" applyNumberFormat="1" applyFont="1" applyBorder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1" totalsRowShown="0" headerRowDxfId="54" dataDxfId="52" headerRowBorderDxfId="53" tableBorderDxfId="51">
  <autoFilter ref="B1:Y41" xr:uid="{00000000-0009-0000-0100-000001000000}"/>
  <sortState xmlns:xlrd2="http://schemas.microsoft.com/office/spreadsheetml/2017/richdata2" ref="B2:Y41">
    <sortCondition descending="1" ref="J1:J41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1:B58" totalsRowShown="0" headerRowDxfId="26" dataDxfId="24" headerRowBorderDxfId="25" tableBorderDxfId="23" totalsRowBorderDxfId="22">
  <autoFilter ref="B51:B58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1:C58" totalsRowShown="0" headerRowDxfId="20" dataDxfId="18" headerRowBorderDxfId="19" tableBorderDxfId="17" totalsRowBorderDxfId="16">
  <autoFilter ref="C51:C58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1:D59" totalsRowShown="0" headerRowBorderDxfId="14" tableBorderDxfId="13" totalsRowBorderDxfId="12">
  <autoFilter ref="D51:D59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1:V62" totalsRowCount="1" headerRowDxfId="10">
  <autoFilter ref="R51:V61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9" totalsRowDxfId="8"/>
    <tableColumn id="4" xr3:uid="{4E69CB7B-9B00-3549-A586-44A4CD6AD558}" name="Cost" totalsRowFunction="sum" dataDxfId="7" totalsRowDxfId="6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table" Target="../tables/table5.xm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table" Target="../tables/table2.xm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table" Target="../tables/table3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table" Target="../tables/table4.xm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9"/>
  <sheetViews>
    <sheetView showGridLines="0" tabSelected="1" zoomScale="130" zoomScaleNormal="130" workbookViewId="0">
      <pane xSplit="4" ySplit="1" topLeftCell="Q45" activePane="bottomRight" state="frozen"/>
      <selection pane="topRight" activeCell="E1" sqref="E1"/>
      <selection pane="bottomLeft" activeCell="A2" sqref="A2"/>
      <selection pane="bottomRight" activeCell="R56" sqref="R56:V56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style="19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3" t="s">
        <v>144</v>
      </c>
      <c r="F1" s="53" t="s">
        <v>145</v>
      </c>
      <c r="G1" s="22" t="s">
        <v>3</v>
      </c>
      <c r="H1" s="22" t="s">
        <v>123</v>
      </c>
      <c r="I1" s="23" t="s">
        <v>4</v>
      </c>
      <c r="J1" s="22" t="s">
        <v>5</v>
      </c>
      <c r="K1" s="22" t="s">
        <v>136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108" t="s">
        <v>155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116</v>
      </c>
    </row>
    <row r="2" spans="2:25" ht="52.5" customHeight="1" x14ac:dyDescent="0.2">
      <c r="B2" s="87" t="s">
        <v>269</v>
      </c>
      <c r="C2" s="88" t="s">
        <v>233</v>
      </c>
      <c r="D2" s="88" t="s">
        <v>313</v>
      </c>
      <c r="E2" s="88" t="s">
        <v>313</v>
      </c>
      <c r="F2" s="88" t="s">
        <v>315</v>
      </c>
      <c r="G2" s="35" t="s">
        <v>316</v>
      </c>
      <c r="H2" s="89" t="s">
        <v>124</v>
      </c>
      <c r="I2" s="111">
        <v>44866</v>
      </c>
      <c r="J2" s="111">
        <v>44893</v>
      </c>
      <c r="K2" s="112">
        <v>44893</v>
      </c>
      <c r="L2" s="111">
        <v>45989</v>
      </c>
      <c r="M2" s="92">
        <v>1</v>
      </c>
      <c r="N2" s="93">
        <f>--(Certification_Table[[#This Row],[% COMPLETE]]&gt;=1)</f>
        <v>1</v>
      </c>
      <c r="O2" s="57" t="s">
        <v>239</v>
      </c>
      <c r="P2" s="94">
        <v>277</v>
      </c>
      <c r="Q2" s="95">
        <v>1</v>
      </c>
      <c r="R2" s="94">
        <f>Q2*P2</f>
        <v>277</v>
      </c>
      <c r="S2" s="93" t="s">
        <v>39</v>
      </c>
      <c r="T2" s="106" t="s">
        <v>317</v>
      </c>
      <c r="U2" s="93"/>
      <c r="V2" s="88"/>
      <c r="W2" s="88"/>
      <c r="X2" s="93"/>
      <c r="Y2" s="93"/>
    </row>
    <row r="3" spans="2:25" ht="52.5" customHeight="1" x14ac:dyDescent="0.2">
      <c r="B3" s="87" t="s">
        <v>270</v>
      </c>
      <c r="C3" s="88" t="s">
        <v>233</v>
      </c>
      <c r="D3" s="88" t="s">
        <v>313</v>
      </c>
      <c r="E3" s="88" t="s">
        <v>313</v>
      </c>
      <c r="F3" s="88"/>
      <c r="G3" s="35" t="s">
        <v>314</v>
      </c>
      <c r="H3" s="89" t="s">
        <v>124</v>
      </c>
      <c r="I3" s="111">
        <v>44866</v>
      </c>
      <c r="J3" s="111">
        <v>44891</v>
      </c>
      <c r="K3" s="112">
        <v>44891</v>
      </c>
      <c r="L3" s="111">
        <v>45989</v>
      </c>
      <c r="M3" s="92">
        <v>1</v>
      </c>
      <c r="N3" s="93">
        <f>--(Certification_Table[[#This Row],[% COMPLETE]]&gt;=1)</f>
        <v>1</v>
      </c>
      <c r="O3" s="57" t="s">
        <v>239</v>
      </c>
      <c r="P3" s="94">
        <v>354</v>
      </c>
      <c r="Q3" s="95">
        <v>1</v>
      </c>
      <c r="R3" s="94">
        <f>Q3*P3</f>
        <v>354</v>
      </c>
      <c r="S3" s="93" t="s">
        <v>39</v>
      </c>
      <c r="T3" s="106" t="s">
        <v>318</v>
      </c>
      <c r="U3" s="93"/>
      <c r="V3" s="88"/>
      <c r="W3" s="88"/>
      <c r="X3" s="93"/>
      <c r="Y3" s="93"/>
    </row>
    <row r="4" spans="2:25" ht="52.5" customHeight="1" x14ac:dyDescent="0.2">
      <c r="B4" s="87" t="s">
        <v>234</v>
      </c>
      <c r="C4" s="88" t="s">
        <v>233</v>
      </c>
      <c r="D4" s="88" t="s">
        <v>58</v>
      </c>
      <c r="E4" s="88" t="s">
        <v>58</v>
      </c>
      <c r="F4" s="88" t="s">
        <v>238</v>
      </c>
      <c r="G4" s="35" t="s">
        <v>235</v>
      </c>
      <c r="H4" s="89" t="s">
        <v>124</v>
      </c>
      <c r="I4" s="90">
        <v>44811</v>
      </c>
      <c r="J4" s="90">
        <v>44812</v>
      </c>
      <c r="K4" s="91">
        <v>44812</v>
      </c>
      <c r="L4" s="90">
        <v>45908</v>
      </c>
      <c r="M4" s="92">
        <v>1</v>
      </c>
      <c r="N4" s="93">
        <f>--(Certification_Table[[#This Row],[% COMPLETE]]&gt;=1)</f>
        <v>1</v>
      </c>
      <c r="O4" s="57" t="s">
        <v>239</v>
      </c>
      <c r="P4" s="94">
        <v>108</v>
      </c>
      <c r="Q4" s="95">
        <v>1</v>
      </c>
      <c r="R4" s="94">
        <f>Q4*P4</f>
        <v>108</v>
      </c>
      <c r="S4" s="93" t="s">
        <v>50</v>
      </c>
      <c r="T4" s="106" t="s">
        <v>283</v>
      </c>
      <c r="U4" s="93"/>
      <c r="V4" s="88"/>
      <c r="W4" s="88"/>
      <c r="X4" s="93"/>
      <c r="Y4" s="93"/>
    </row>
    <row r="5" spans="2:25" ht="52.5" customHeight="1" x14ac:dyDescent="0.2">
      <c r="B5" s="87" t="s">
        <v>236</v>
      </c>
      <c r="C5" s="88" t="s">
        <v>233</v>
      </c>
      <c r="D5" s="88" t="s">
        <v>93</v>
      </c>
      <c r="E5" s="88" t="s">
        <v>93</v>
      </c>
      <c r="F5" s="88"/>
      <c r="G5" s="35" t="s">
        <v>237</v>
      </c>
      <c r="H5" s="89" t="s">
        <v>124</v>
      </c>
      <c r="I5" s="90">
        <v>44806</v>
      </c>
      <c r="J5" s="90">
        <v>44836</v>
      </c>
      <c r="K5" s="91">
        <v>44836</v>
      </c>
      <c r="L5" s="90"/>
      <c r="M5" s="92">
        <v>1</v>
      </c>
      <c r="N5" s="93">
        <f>--(Certification_Table[[#This Row],[% COMPLETE]]&gt;=1)</f>
        <v>1</v>
      </c>
      <c r="O5" s="57" t="s">
        <v>239</v>
      </c>
      <c r="P5" s="94">
        <v>168</v>
      </c>
      <c r="Q5" s="95">
        <v>1</v>
      </c>
      <c r="R5" s="94">
        <f>Q5*P5</f>
        <v>168</v>
      </c>
      <c r="S5" s="93" t="s">
        <v>50</v>
      </c>
      <c r="T5" s="106" t="s">
        <v>284</v>
      </c>
      <c r="U5" s="93"/>
      <c r="V5" s="88"/>
      <c r="W5" s="88"/>
      <c r="X5" s="93"/>
      <c r="Y5" s="93"/>
    </row>
    <row r="6" spans="2:25" ht="96" x14ac:dyDescent="0.2">
      <c r="B6" s="26" t="s">
        <v>105</v>
      </c>
      <c r="C6" s="27" t="s">
        <v>57</v>
      </c>
      <c r="D6" s="27" t="s">
        <v>93</v>
      </c>
      <c r="E6" s="43" t="s">
        <v>93</v>
      </c>
      <c r="F6" s="43"/>
      <c r="G6" s="34" t="s">
        <v>137</v>
      </c>
      <c r="H6" s="34" t="s">
        <v>125</v>
      </c>
      <c r="I6" s="29">
        <v>44501</v>
      </c>
      <c r="J6" s="29">
        <v>44693</v>
      </c>
      <c r="K6" s="29">
        <v>44652</v>
      </c>
      <c r="L6" s="29"/>
      <c r="M6" s="30">
        <v>1</v>
      </c>
      <c r="N6" s="3">
        <f>--(Certification_Table[[#This Row],[% COMPLETE]]&gt;=1)</f>
        <v>1</v>
      </c>
      <c r="O6" s="1" t="str">
        <f>_xlfn.XLOOKUP(Certification_Table[[#This Row],[My Certifications]], Specialization[Specialization], Specialization[Link], 0)</f>
        <v>https://coursera.org/share/5631a803ab6306376ad8bb953022b556</v>
      </c>
      <c r="P6" s="2">
        <v>300</v>
      </c>
      <c r="Q6" s="5">
        <v>1</v>
      </c>
      <c r="R6" s="2">
        <f t="shared" ref="R6:R41" si="0">Q6*P6</f>
        <v>300</v>
      </c>
      <c r="S6" s="3" t="s">
        <v>60</v>
      </c>
      <c r="T6" s="106" t="s">
        <v>285</v>
      </c>
      <c r="U6" s="3"/>
      <c r="V6" s="27"/>
      <c r="W6" s="27"/>
      <c r="X6" s="3"/>
      <c r="Y6" s="3"/>
    </row>
    <row r="7" spans="2:25" ht="96" x14ac:dyDescent="0.2">
      <c r="B7" s="51" t="s">
        <v>138</v>
      </c>
      <c r="C7" s="43" t="s">
        <v>64</v>
      </c>
      <c r="D7" s="43" t="s">
        <v>58</v>
      </c>
      <c r="E7" s="43" t="s">
        <v>131</v>
      </c>
      <c r="F7" s="43" t="s">
        <v>47</v>
      </c>
      <c r="G7" s="44" t="s">
        <v>139</v>
      </c>
      <c r="H7" s="44" t="s">
        <v>125</v>
      </c>
      <c r="I7" s="45">
        <v>44835</v>
      </c>
      <c r="J7" s="45">
        <v>44687</v>
      </c>
      <c r="K7" s="45">
        <v>44743</v>
      </c>
      <c r="L7" s="45"/>
      <c r="M7" s="46">
        <v>1</v>
      </c>
      <c r="N7" s="47">
        <f>--(Certification_Table[[#This Row],[% COMPLETE]]&gt;=1)</f>
        <v>1</v>
      </c>
      <c r="O7" s="48" t="str">
        <f>_xlfn.XLOOKUP(Certification_Table[[#This Row],[My Certifications]], Specialization[Specialization], Specialization[Link], 0)</f>
        <v>https://coursera.org/share/e229e6f9bf3781bc463f243f4d4306ab</v>
      </c>
      <c r="P7" s="49">
        <v>300</v>
      </c>
      <c r="Q7" s="50">
        <v>1</v>
      </c>
      <c r="R7" s="49">
        <f t="shared" si="0"/>
        <v>300</v>
      </c>
      <c r="S7" s="47" t="s">
        <v>60</v>
      </c>
      <c r="T7" s="106" t="s">
        <v>286</v>
      </c>
      <c r="U7" s="47"/>
      <c r="V7" s="43"/>
      <c r="W7" s="43"/>
      <c r="X7" s="47"/>
      <c r="Y7" s="47"/>
    </row>
    <row r="8" spans="2:25" ht="96" x14ac:dyDescent="0.2">
      <c r="B8" s="26" t="s">
        <v>81</v>
      </c>
      <c r="C8" s="27" t="s">
        <v>71</v>
      </c>
      <c r="D8" s="27" t="s">
        <v>72</v>
      </c>
      <c r="E8" s="43" t="s">
        <v>72</v>
      </c>
      <c r="F8" s="43"/>
      <c r="G8" s="31" t="s">
        <v>73</v>
      </c>
      <c r="H8" s="34" t="s">
        <v>124</v>
      </c>
      <c r="I8" s="29">
        <v>44618</v>
      </c>
      <c r="J8" s="29">
        <v>44660</v>
      </c>
      <c r="K8" s="29">
        <v>44682</v>
      </c>
      <c r="L8" s="29">
        <v>45025</v>
      </c>
      <c r="M8" s="30">
        <v>1</v>
      </c>
      <c r="N8" s="3">
        <f>--(Certification_Table[[#This Row],[% COMPLETE]]&gt;=1)</f>
        <v>1</v>
      </c>
      <c r="O8" s="1" t="s">
        <v>74</v>
      </c>
      <c r="P8" s="2">
        <v>270</v>
      </c>
      <c r="Q8" s="5">
        <v>1</v>
      </c>
      <c r="R8" s="2">
        <f t="shared" si="0"/>
        <v>270</v>
      </c>
      <c r="S8" s="3" t="s">
        <v>39</v>
      </c>
      <c r="T8" s="106" t="s">
        <v>287</v>
      </c>
      <c r="U8" s="3"/>
      <c r="V8" s="27"/>
      <c r="W8" s="27"/>
      <c r="X8" s="3"/>
      <c r="Y8" s="3"/>
    </row>
    <row r="9" spans="2:25" ht="112" x14ac:dyDescent="0.2">
      <c r="B9" s="26" t="s">
        <v>149</v>
      </c>
      <c r="C9" s="27" t="s">
        <v>27</v>
      </c>
      <c r="D9" s="27" t="s">
        <v>150</v>
      </c>
      <c r="E9" s="27" t="s">
        <v>52</v>
      </c>
      <c r="F9" s="27"/>
      <c r="G9" s="34" t="s">
        <v>29</v>
      </c>
      <c r="H9" s="34" t="s">
        <v>124</v>
      </c>
      <c r="I9" s="29">
        <v>44646</v>
      </c>
      <c r="J9" s="29">
        <v>44647</v>
      </c>
      <c r="K9" s="29">
        <v>44647</v>
      </c>
      <c r="L9" s="29"/>
      <c r="M9" s="30">
        <v>1</v>
      </c>
      <c r="N9" s="3">
        <f>--(Certification_Table[[#This Row],[% COMPLETE]]&gt;=1)</f>
        <v>1</v>
      </c>
      <c r="O9" s="1" t="s">
        <v>30</v>
      </c>
      <c r="P9" s="2">
        <v>99</v>
      </c>
      <c r="Q9" s="5">
        <v>1</v>
      </c>
      <c r="R9" s="2">
        <f t="shared" si="0"/>
        <v>99</v>
      </c>
      <c r="S9" s="3" t="s">
        <v>31</v>
      </c>
      <c r="T9" s="106" t="s">
        <v>288</v>
      </c>
      <c r="U9" s="3"/>
      <c r="V9" s="27"/>
      <c r="W9" s="27"/>
      <c r="X9" s="3"/>
      <c r="Y9" s="3"/>
    </row>
    <row r="10" spans="2:25" ht="96" x14ac:dyDescent="0.2">
      <c r="B10" s="26" t="s">
        <v>126</v>
      </c>
      <c r="C10" s="27" t="s">
        <v>127</v>
      </c>
      <c r="D10" s="43" t="s">
        <v>58</v>
      </c>
      <c r="E10" s="43" t="s">
        <v>54</v>
      </c>
      <c r="F10" s="43" t="s">
        <v>47</v>
      </c>
      <c r="G10" s="35" t="s">
        <v>128</v>
      </c>
      <c r="H10" s="56" t="s">
        <v>125</v>
      </c>
      <c r="I10" s="29">
        <v>44634</v>
      </c>
      <c r="J10" s="29">
        <v>44645</v>
      </c>
      <c r="K10" s="29">
        <v>44645</v>
      </c>
      <c r="L10" s="29"/>
      <c r="M10" s="30">
        <v>1</v>
      </c>
      <c r="N10" s="3">
        <f>--(Certification_Table[[#This Row],[% COMPLETE]]&gt;=1)</f>
        <v>1</v>
      </c>
      <c r="O10" s="57" t="s">
        <v>128</v>
      </c>
      <c r="P10" s="2">
        <v>6000</v>
      </c>
      <c r="Q10" s="5">
        <v>1</v>
      </c>
      <c r="R10" s="2">
        <f t="shared" si="0"/>
        <v>6000</v>
      </c>
      <c r="S10" s="3" t="s">
        <v>24</v>
      </c>
      <c r="T10" s="106" t="s">
        <v>289</v>
      </c>
      <c r="U10" s="3"/>
      <c r="V10" s="27"/>
      <c r="W10" s="3"/>
      <c r="X10" s="3"/>
      <c r="Y10" s="58"/>
    </row>
    <row r="11" spans="2:25" ht="33" customHeight="1" x14ac:dyDescent="0.2">
      <c r="B11" s="26" t="s">
        <v>80</v>
      </c>
      <c r="C11" s="27" t="s">
        <v>35</v>
      </c>
      <c r="D11" s="27" t="s">
        <v>72</v>
      </c>
      <c r="E11" s="43" t="s">
        <v>72</v>
      </c>
      <c r="F11" s="43"/>
      <c r="G11" s="31" t="s">
        <v>37</v>
      </c>
      <c r="H11" s="34" t="s">
        <v>124</v>
      </c>
      <c r="I11" s="29">
        <v>44593</v>
      </c>
      <c r="J11" s="29">
        <v>44634</v>
      </c>
      <c r="K11" s="29"/>
      <c r="L11" s="29"/>
      <c r="M11" s="30">
        <v>1</v>
      </c>
      <c r="N11" s="3">
        <f>--(Certification_Table[[#This Row],[% COMPLETE]]&gt;=1)</f>
        <v>1</v>
      </c>
      <c r="O11" s="1" t="s">
        <v>38</v>
      </c>
      <c r="P11" s="2">
        <v>270</v>
      </c>
      <c r="Q11" s="5">
        <v>1</v>
      </c>
      <c r="R11" s="2">
        <f t="shared" si="0"/>
        <v>270</v>
      </c>
      <c r="S11" s="3" t="s">
        <v>39</v>
      </c>
      <c r="T11" s="106" t="s">
        <v>290</v>
      </c>
      <c r="U11" s="3"/>
      <c r="V11" s="27"/>
      <c r="W11" s="27"/>
      <c r="X11" s="3"/>
      <c r="Y11" s="3"/>
    </row>
    <row r="12" spans="2:25" ht="33" customHeight="1" x14ac:dyDescent="0.2">
      <c r="B12" s="26" t="s">
        <v>78</v>
      </c>
      <c r="C12" s="27" t="s">
        <v>76</v>
      </c>
      <c r="D12" s="27" t="s">
        <v>36</v>
      </c>
      <c r="E12" s="43" t="s">
        <v>36</v>
      </c>
      <c r="F12" s="43"/>
      <c r="G12" s="31" t="s">
        <v>79</v>
      </c>
      <c r="H12" s="34" t="s">
        <v>124</v>
      </c>
      <c r="I12" s="29">
        <v>44614</v>
      </c>
      <c r="J12" s="29">
        <v>44615</v>
      </c>
      <c r="K12" s="29"/>
      <c r="L12" s="29"/>
      <c r="M12" s="30">
        <v>1</v>
      </c>
      <c r="N12" s="3">
        <f>--(Certification_Table[[#This Row],[% COMPLETE]]&gt;=1)</f>
        <v>1</v>
      </c>
      <c r="O12" s="31" t="s">
        <v>79</v>
      </c>
      <c r="P12" s="2">
        <v>100</v>
      </c>
      <c r="Q12" s="5">
        <v>1</v>
      </c>
      <c r="R12" s="2">
        <f t="shared" si="0"/>
        <v>100</v>
      </c>
      <c r="S12" s="3" t="s">
        <v>60</v>
      </c>
      <c r="T12" s="106" t="s">
        <v>291</v>
      </c>
      <c r="U12" s="3"/>
      <c r="V12" s="27"/>
      <c r="W12" s="27"/>
      <c r="X12" s="3"/>
      <c r="Y12" s="3"/>
    </row>
    <row r="13" spans="2:25" ht="33" customHeight="1" x14ac:dyDescent="0.2">
      <c r="B13" s="26" t="s">
        <v>75</v>
      </c>
      <c r="C13" s="27" t="s">
        <v>76</v>
      </c>
      <c r="D13" s="27" t="s">
        <v>36</v>
      </c>
      <c r="E13" s="43" t="s">
        <v>36</v>
      </c>
      <c r="F13" s="43"/>
      <c r="G13" s="31" t="s">
        <v>77</v>
      </c>
      <c r="H13" s="34" t="s">
        <v>124</v>
      </c>
      <c r="I13" s="29">
        <v>44613</v>
      </c>
      <c r="J13" s="29">
        <v>44614</v>
      </c>
      <c r="K13" s="29"/>
      <c r="L13" s="29"/>
      <c r="M13" s="30">
        <v>1</v>
      </c>
      <c r="N13" s="3">
        <f>--(Certification_Table[[#This Row],[% COMPLETE]]&gt;=1)</f>
        <v>1</v>
      </c>
      <c r="O13" s="31" t="s">
        <v>77</v>
      </c>
      <c r="P13" s="2">
        <v>100</v>
      </c>
      <c r="Q13" s="5">
        <v>1</v>
      </c>
      <c r="R13" s="2">
        <f t="shared" si="0"/>
        <v>100</v>
      </c>
      <c r="S13" s="3" t="s">
        <v>60</v>
      </c>
      <c r="T13" s="106" t="s">
        <v>292</v>
      </c>
      <c r="U13" s="3"/>
      <c r="V13" s="27"/>
      <c r="W13" s="27"/>
      <c r="X13" s="3"/>
      <c r="Y13" s="3"/>
    </row>
    <row r="14" spans="2:25" ht="33" customHeight="1" x14ac:dyDescent="0.2">
      <c r="B14" s="26" t="s">
        <v>70</v>
      </c>
      <c r="C14" s="27" t="s">
        <v>71</v>
      </c>
      <c r="D14" s="27" t="s">
        <v>72</v>
      </c>
      <c r="E14" s="43" t="s">
        <v>72</v>
      </c>
      <c r="F14" s="43"/>
      <c r="G14" s="31" t="s">
        <v>73</v>
      </c>
      <c r="H14" s="34" t="s">
        <v>124</v>
      </c>
      <c r="I14" s="29">
        <v>44571</v>
      </c>
      <c r="J14" s="29">
        <v>44611</v>
      </c>
      <c r="K14" s="29"/>
      <c r="L14" s="29">
        <v>44976</v>
      </c>
      <c r="M14" s="30">
        <v>1</v>
      </c>
      <c r="N14" s="3">
        <f>--(Certification_Table[[#This Row],[% COMPLETE]]&gt;=1)</f>
        <v>1</v>
      </c>
      <c r="O14" s="1" t="s">
        <v>74</v>
      </c>
      <c r="P14" s="2">
        <v>270</v>
      </c>
      <c r="Q14" s="5">
        <v>1</v>
      </c>
      <c r="R14" s="2">
        <f t="shared" si="0"/>
        <v>270</v>
      </c>
      <c r="S14" s="3" t="s">
        <v>39</v>
      </c>
      <c r="T14" s="106" t="s">
        <v>293</v>
      </c>
      <c r="U14" s="3"/>
      <c r="V14" s="27"/>
      <c r="W14" s="27"/>
      <c r="X14" s="3"/>
      <c r="Y14" s="3"/>
    </row>
    <row r="15" spans="2:25" ht="33" customHeight="1" x14ac:dyDescent="0.2">
      <c r="B15" s="26" t="s">
        <v>66</v>
      </c>
      <c r="C15" s="27" t="s">
        <v>46</v>
      </c>
      <c r="D15" s="27" t="s">
        <v>47</v>
      </c>
      <c r="E15" s="43" t="s">
        <v>47</v>
      </c>
      <c r="F15" s="43"/>
      <c r="G15" s="31" t="s">
        <v>48</v>
      </c>
      <c r="H15" s="28" t="s">
        <v>124</v>
      </c>
      <c r="I15" s="29">
        <v>44409</v>
      </c>
      <c r="J15" s="29">
        <v>44598</v>
      </c>
      <c r="K15" s="29"/>
      <c r="L15" s="29"/>
      <c r="M15" s="30">
        <v>1</v>
      </c>
      <c r="N15" s="3">
        <f>--(Certification_Table[[#This Row],[% COMPLETE]]&gt;=1)</f>
        <v>1</v>
      </c>
      <c r="O15" s="16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106" t="s">
        <v>294</v>
      </c>
      <c r="U15" s="3"/>
      <c r="V15" s="27"/>
      <c r="W15" s="27"/>
      <c r="X15" s="3"/>
      <c r="Y15" s="3"/>
    </row>
    <row r="16" spans="2:25" ht="33" customHeight="1" x14ac:dyDescent="0.2">
      <c r="B16" s="26" t="s">
        <v>67</v>
      </c>
      <c r="C16" s="27" t="s">
        <v>46</v>
      </c>
      <c r="D16" s="27" t="s">
        <v>47</v>
      </c>
      <c r="E16" s="43" t="s">
        <v>47</v>
      </c>
      <c r="F16" s="43"/>
      <c r="G16" s="33" t="s">
        <v>48</v>
      </c>
      <c r="H16" s="28" t="s">
        <v>124</v>
      </c>
      <c r="I16" s="29">
        <v>44409</v>
      </c>
      <c r="J16" s="29">
        <v>44598</v>
      </c>
      <c r="K16" s="29"/>
      <c r="L16" s="29"/>
      <c r="M16" s="30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106" t="s">
        <v>295</v>
      </c>
      <c r="U16" s="3"/>
      <c r="V16" s="27"/>
      <c r="W16" s="27"/>
      <c r="X16" s="3"/>
      <c r="Y16" s="3"/>
    </row>
    <row r="17" spans="2:25" ht="112" x14ac:dyDescent="0.2">
      <c r="B17" s="26" t="s">
        <v>68</v>
      </c>
      <c r="C17" s="27" t="s">
        <v>46</v>
      </c>
      <c r="D17" s="27" t="s">
        <v>47</v>
      </c>
      <c r="E17" s="43" t="s">
        <v>47</v>
      </c>
      <c r="F17" s="43"/>
      <c r="G17" s="33" t="s">
        <v>48</v>
      </c>
      <c r="H17" s="28" t="s">
        <v>124</v>
      </c>
      <c r="I17" s="29">
        <v>44409</v>
      </c>
      <c r="J17" s="29">
        <v>44598</v>
      </c>
      <c r="K17" s="29"/>
      <c r="L17" s="29"/>
      <c r="M17" s="30">
        <v>1</v>
      </c>
      <c r="N17" s="3">
        <f>--(Certification_Table[[#This Row],[% COMPLETE]]&gt;=1)</f>
        <v>1</v>
      </c>
      <c r="O17" s="1" t="s">
        <v>49</v>
      </c>
      <c r="P17" s="2">
        <v>0</v>
      </c>
      <c r="Q17" s="5">
        <v>1</v>
      </c>
      <c r="R17" s="2">
        <f t="shared" si="0"/>
        <v>0</v>
      </c>
      <c r="S17" s="3" t="s">
        <v>50</v>
      </c>
      <c r="T17" s="106" t="s">
        <v>296</v>
      </c>
      <c r="U17" s="3"/>
      <c r="V17" s="27"/>
      <c r="W17" s="27"/>
      <c r="X17" s="3"/>
      <c r="Y17" s="3"/>
    </row>
    <row r="18" spans="2:25" ht="112" x14ac:dyDescent="0.2">
      <c r="B18" s="26" t="s">
        <v>69</v>
      </c>
      <c r="C18" s="27" t="s">
        <v>46</v>
      </c>
      <c r="D18" s="27" t="s">
        <v>47</v>
      </c>
      <c r="E18" s="43" t="s">
        <v>47</v>
      </c>
      <c r="F18" s="43"/>
      <c r="G18" s="33" t="s">
        <v>48</v>
      </c>
      <c r="H18" s="28" t="s">
        <v>124</v>
      </c>
      <c r="I18" s="29">
        <v>44409</v>
      </c>
      <c r="J18" s="29">
        <v>44598</v>
      </c>
      <c r="K18" s="29"/>
      <c r="L18" s="29"/>
      <c r="M18" s="30">
        <v>1</v>
      </c>
      <c r="N18" s="3">
        <f>--(Certification_Table[[#This Row],[% COMPLETE]]&gt;=1)</f>
        <v>1</v>
      </c>
      <c r="O18" s="1" t="s">
        <v>49</v>
      </c>
      <c r="P18" s="2">
        <v>0</v>
      </c>
      <c r="Q18" s="5">
        <v>1</v>
      </c>
      <c r="R18" s="2">
        <f t="shared" si="0"/>
        <v>0</v>
      </c>
      <c r="S18" s="3" t="s">
        <v>50</v>
      </c>
      <c r="T18" s="106" t="s">
        <v>297</v>
      </c>
      <c r="U18" s="3"/>
      <c r="V18" s="27"/>
      <c r="W18" s="27"/>
      <c r="X18" s="3"/>
      <c r="Y18" s="3"/>
    </row>
    <row r="19" spans="2:25" ht="96" x14ac:dyDescent="0.2">
      <c r="B19" s="26" t="s">
        <v>65</v>
      </c>
      <c r="C19" s="27" t="s">
        <v>20</v>
      </c>
      <c r="D19" s="27" t="s">
        <v>21</v>
      </c>
      <c r="E19" s="43" t="s">
        <v>142</v>
      </c>
      <c r="F19" s="43"/>
      <c r="G19" s="28" t="s">
        <v>22</v>
      </c>
      <c r="H19" s="28" t="s">
        <v>124</v>
      </c>
      <c r="I19" s="29">
        <v>44577</v>
      </c>
      <c r="J19" s="29">
        <v>44592</v>
      </c>
      <c r="K19" s="29"/>
      <c r="L19" s="29">
        <v>45808</v>
      </c>
      <c r="M19" s="30">
        <v>1</v>
      </c>
      <c r="N19" s="3">
        <f>--(Certification_Table[[#This Row],[% COMPLETE]]&gt;=1)</f>
        <v>1</v>
      </c>
      <c r="O19" s="1" t="s">
        <v>23</v>
      </c>
      <c r="P19" s="2">
        <v>300</v>
      </c>
      <c r="Q19" s="5">
        <v>1</v>
      </c>
      <c r="R19" s="2">
        <f t="shared" si="0"/>
        <v>300</v>
      </c>
      <c r="S19" s="3" t="s">
        <v>39</v>
      </c>
      <c r="T19" s="106" t="s">
        <v>298</v>
      </c>
      <c r="U19" s="3"/>
      <c r="V19" s="27"/>
      <c r="W19" s="27"/>
      <c r="X19" s="3"/>
      <c r="Y19" s="3"/>
    </row>
    <row r="20" spans="2:25" ht="33" customHeight="1" x14ac:dyDescent="0.2">
      <c r="B20" s="51" t="s">
        <v>148</v>
      </c>
      <c r="C20" s="27" t="s">
        <v>64</v>
      </c>
      <c r="D20" s="27" t="s">
        <v>58</v>
      </c>
      <c r="E20" s="43" t="s">
        <v>131</v>
      </c>
      <c r="F20" s="43"/>
      <c r="G20" s="31" t="s">
        <v>59</v>
      </c>
      <c r="H20" s="34" t="s">
        <v>125</v>
      </c>
      <c r="I20" s="29">
        <v>44470</v>
      </c>
      <c r="J20" s="29">
        <v>44577</v>
      </c>
      <c r="K20" s="29"/>
      <c r="L20" s="29"/>
      <c r="M20" s="30">
        <v>1</v>
      </c>
      <c r="N20" s="3">
        <f>--(Certification_Table[[#This Row],[% COMPLETE]]&gt;=1)</f>
        <v>1</v>
      </c>
      <c r="O20" s="32" t="str">
        <f>_xlfn.XLOOKUP(Certification_Table[[#This Row],[My Certifications]], Specialization[Specialization], Specialization[Link], 0)</f>
        <v>https://coursera.org/share/da07681340ea5f345cef21d04197f166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106" t="s">
        <v>299</v>
      </c>
      <c r="U20" s="3"/>
      <c r="V20" s="27"/>
      <c r="W20" s="27"/>
      <c r="X20" s="3"/>
      <c r="Y20" s="3"/>
    </row>
    <row r="21" spans="2:25" ht="112" x14ac:dyDescent="0.2">
      <c r="B21" s="26" t="s">
        <v>61</v>
      </c>
      <c r="C21" s="27" t="s">
        <v>130</v>
      </c>
      <c r="D21" s="43" t="s">
        <v>58</v>
      </c>
      <c r="E21" s="43" t="s">
        <v>147</v>
      </c>
      <c r="F21" s="43"/>
      <c r="G21" s="35" t="s">
        <v>117</v>
      </c>
      <c r="H21" s="35" t="s">
        <v>125</v>
      </c>
      <c r="I21" s="29">
        <v>44501</v>
      </c>
      <c r="J21" s="29">
        <v>44571</v>
      </c>
      <c r="K21" s="29"/>
      <c r="L21" s="29"/>
      <c r="M21" s="30">
        <v>1</v>
      </c>
      <c r="N21" s="3">
        <f>--(Certification_Table[[#This Row],[% COMPLETE]]&gt;=1)</f>
        <v>1</v>
      </c>
      <c r="O21" s="65" t="s">
        <v>62</v>
      </c>
      <c r="P21" s="2">
        <v>1500</v>
      </c>
      <c r="Q21" s="5">
        <v>1</v>
      </c>
      <c r="R21" s="2">
        <f t="shared" si="0"/>
        <v>1500</v>
      </c>
      <c r="S21" s="3" t="s">
        <v>63</v>
      </c>
      <c r="T21" s="106" t="s">
        <v>300</v>
      </c>
      <c r="U21" s="3"/>
      <c r="V21" s="27"/>
      <c r="W21" s="27"/>
      <c r="X21" s="3"/>
      <c r="Y21" s="3"/>
    </row>
    <row r="22" spans="2:25" ht="96" x14ac:dyDescent="0.2">
      <c r="B22" s="26" t="s">
        <v>56</v>
      </c>
      <c r="C22" s="27" t="s">
        <v>57</v>
      </c>
      <c r="D22" s="27" t="s">
        <v>58</v>
      </c>
      <c r="E22" s="43" t="s">
        <v>147</v>
      </c>
      <c r="F22" s="43" t="s">
        <v>146</v>
      </c>
      <c r="G22" s="31" t="s">
        <v>59</v>
      </c>
      <c r="H22" s="34" t="s">
        <v>125</v>
      </c>
      <c r="I22" s="29">
        <v>44470</v>
      </c>
      <c r="J22" s="29">
        <v>44559</v>
      </c>
      <c r="K22" s="29"/>
      <c r="L22" s="29"/>
      <c r="M22" s="30">
        <v>1</v>
      </c>
      <c r="N22" s="3">
        <f>--(Certification_Table[[#This Row],[% COMPLETE]]&gt;=1)</f>
        <v>1</v>
      </c>
      <c r="O22" s="1" t="str">
        <f>_xlfn.XLOOKUP(Certification_Table[[#This Row],[My Certifications]], Specialization[Specialization], Specialization[Link], 0)</f>
        <v>https://coursera.org/share/188441016b9730162e5549c0fd136a0b</v>
      </c>
      <c r="P22" s="2">
        <v>300</v>
      </c>
      <c r="Q22" s="5">
        <v>1</v>
      </c>
      <c r="R22" s="2">
        <f t="shared" si="0"/>
        <v>300</v>
      </c>
      <c r="S22" s="3" t="s">
        <v>60</v>
      </c>
      <c r="T22" s="106" t="s">
        <v>282</v>
      </c>
      <c r="U22" s="3"/>
      <c r="V22" s="27"/>
      <c r="W22" s="27"/>
      <c r="X22" s="3"/>
      <c r="Y22" s="3"/>
    </row>
    <row r="23" spans="2:25" ht="112" x14ac:dyDescent="0.2">
      <c r="B23" s="26" t="s">
        <v>55</v>
      </c>
      <c r="C23" s="27" t="s">
        <v>46</v>
      </c>
      <c r="D23" s="27" t="s">
        <v>47</v>
      </c>
      <c r="E23" s="43" t="s">
        <v>47</v>
      </c>
      <c r="F23" s="43"/>
      <c r="G23" s="33" t="s">
        <v>48</v>
      </c>
      <c r="H23" s="28" t="s">
        <v>124</v>
      </c>
      <c r="I23" s="29">
        <v>44409</v>
      </c>
      <c r="J23" s="29">
        <v>44496</v>
      </c>
      <c r="K23" s="29"/>
      <c r="L23" s="29"/>
      <c r="M23" s="30">
        <v>1</v>
      </c>
      <c r="N23" s="3">
        <f>--(Certification_Table[[#This Row],[% COMPLETE]]&gt;=1)</f>
        <v>1</v>
      </c>
      <c r="O23" s="1" t="s">
        <v>49</v>
      </c>
      <c r="P23" s="2">
        <v>0</v>
      </c>
      <c r="Q23" s="5">
        <v>1</v>
      </c>
      <c r="R23" s="2">
        <f t="shared" si="0"/>
        <v>0</v>
      </c>
      <c r="S23" s="3" t="s">
        <v>50</v>
      </c>
      <c r="T23" s="106" t="s">
        <v>301</v>
      </c>
      <c r="U23" s="3"/>
      <c r="V23" s="27"/>
      <c r="W23" s="27"/>
      <c r="X23" s="3"/>
      <c r="Y23" s="3"/>
    </row>
    <row r="24" spans="2:25" ht="33" customHeight="1" x14ac:dyDescent="0.2">
      <c r="B24" s="26" t="s">
        <v>53</v>
      </c>
      <c r="C24" s="27" t="s">
        <v>27</v>
      </c>
      <c r="D24" s="43" t="s">
        <v>58</v>
      </c>
      <c r="E24" s="43" t="s">
        <v>54</v>
      </c>
      <c r="F24" s="43"/>
      <c r="G24" s="31" t="s">
        <v>29</v>
      </c>
      <c r="H24" s="28" t="s">
        <v>124</v>
      </c>
      <c r="I24" s="29">
        <f>J24-45</f>
        <v>44448</v>
      </c>
      <c r="J24" s="29">
        <v>44493</v>
      </c>
      <c r="K24" s="29"/>
      <c r="L24" s="29">
        <v>45224</v>
      </c>
      <c r="M24" s="30">
        <v>1</v>
      </c>
      <c r="N24" s="3">
        <f>--(Certification_Table[[#This Row],[% COMPLETE]]&gt;=1)</f>
        <v>1</v>
      </c>
      <c r="O24" s="1" t="s">
        <v>30</v>
      </c>
      <c r="P24" s="2">
        <v>160</v>
      </c>
      <c r="Q24" s="5">
        <v>3</v>
      </c>
      <c r="R24" s="2">
        <f t="shared" si="0"/>
        <v>480</v>
      </c>
      <c r="S24" s="3" t="s">
        <v>31</v>
      </c>
      <c r="T24" s="106" t="s">
        <v>302</v>
      </c>
      <c r="U24" s="3"/>
      <c r="V24" s="27"/>
      <c r="W24" s="27"/>
      <c r="X24" s="3"/>
      <c r="Y24" s="3"/>
    </row>
    <row r="25" spans="2:25" ht="33" customHeight="1" x14ac:dyDescent="0.2">
      <c r="B25" s="26" t="s">
        <v>51</v>
      </c>
      <c r="C25" s="27" t="s">
        <v>27</v>
      </c>
      <c r="D25" s="27" t="s">
        <v>150</v>
      </c>
      <c r="E25" s="43" t="s">
        <v>52</v>
      </c>
      <c r="F25" s="43"/>
      <c r="G25" s="31" t="s">
        <v>29</v>
      </c>
      <c r="H25" s="34" t="s">
        <v>124</v>
      </c>
      <c r="I25" s="29">
        <f>J25-7</f>
        <v>44480</v>
      </c>
      <c r="J25" s="29">
        <v>44487</v>
      </c>
      <c r="K25" s="29"/>
      <c r="L25" s="29"/>
      <c r="M25" s="30">
        <v>1</v>
      </c>
      <c r="N25" s="3">
        <f>--(Certification_Table[[#This Row],[% COMPLETE]]&gt;=1)</f>
        <v>1</v>
      </c>
      <c r="O25" s="1" t="s">
        <v>30</v>
      </c>
      <c r="P25" s="2">
        <v>99</v>
      </c>
      <c r="Q25" s="5">
        <v>1</v>
      </c>
      <c r="R25" s="2">
        <f t="shared" si="0"/>
        <v>99</v>
      </c>
      <c r="S25" s="3" t="s">
        <v>31</v>
      </c>
      <c r="T25" s="106" t="s">
        <v>303</v>
      </c>
      <c r="U25" s="3"/>
      <c r="V25" s="27"/>
      <c r="W25" s="27"/>
      <c r="X25" s="3"/>
      <c r="Y25" s="3"/>
    </row>
    <row r="26" spans="2:25" ht="33" customHeight="1" x14ac:dyDescent="0.2">
      <c r="B26" s="26" t="s">
        <v>45</v>
      </c>
      <c r="C26" s="27" t="s">
        <v>46</v>
      </c>
      <c r="D26" s="27" t="s">
        <v>47</v>
      </c>
      <c r="E26" s="43" t="s">
        <v>47</v>
      </c>
      <c r="F26" s="43"/>
      <c r="G26" s="33" t="s">
        <v>48</v>
      </c>
      <c r="H26" s="28" t="s">
        <v>124</v>
      </c>
      <c r="I26" s="29">
        <v>44409</v>
      </c>
      <c r="J26" s="29">
        <v>44486</v>
      </c>
      <c r="K26" s="29"/>
      <c r="L26" s="29"/>
      <c r="M26" s="30">
        <v>1</v>
      </c>
      <c r="N26" s="3">
        <f>--(Certification_Table[[#This Row],[% COMPLETE]]&gt;=1)</f>
        <v>1</v>
      </c>
      <c r="O26" s="1" t="s">
        <v>49</v>
      </c>
      <c r="P26" s="2">
        <v>0</v>
      </c>
      <c r="Q26" s="5">
        <v>1</v>
      </c>
      <c r="R26" s="2">
        <f t="shared" si="0"/>
        <v>0</v>
      </c>
      <c r="S26" s="3" t="s">
        <v>50</v>
      </c>
      <c r="T26" s="106" t="s">
        <v>304</v>
      </c>
      <c r="U26" s="3"/>
      <c r="V26" s="27"/>
      <c r="W26" s="27"/>
      <c r="X26" s="3"/>
      <c r="Y26" s="3"/>
    </row>
    <row r="27" spans="2:25" ht="33" customHeight="1" x14ac:dyDescent="0.2">
      <c r="B27" s="26" t="s">
        <v>43</v>
      </c>
      <c r="C27" s="27" t="s">
        <v>27</v>
      </c>
      <c r="D27" s="27" t="s">
        <v>44</v>
      </c>
      <c r="E27" s="43" t="s">
        <v>44</v>
      </c>
      <c r="F27" s="43"/>
      <c r="G27" s="31" t="s">
        <v>29</v>
      </c>
      <c r="H27" s="34" t="s">
        <v>124</v>
      </c>
      <c r="I27" s="29">
        <v>44476</v>
      </c>
      <c r="J27" s="29">
        <v>44476</v>
      </c>
      <c r="K27" s="29"/>
      <c r="L27" s="29">
        <v>45206</v>
      </c>
      <c r="M27" s="30">
        <v>1</v>
      </c>
      <c r="N27" s="3">
        <f>--(Certification_Table[[#This Row],[% COMPLETE]]&gt;=1)</f>
        <v>1</v>
      </c>
      <c r="O27" s="1" t="s">
        <v>30</v>
      </c>
      <c r="P27" s="2">
        <v>800</v>
      </c>
      <c r="Q27" s="5">
        <v>1</v>
      </c>
      <c r="R27" s="2">
        <f t="shared" si="0"/>
        <v>800</v>
      </c>
      <c r="S27" s="3" t="s">
        <v>31</v>
      </c>
      <c r="T27" s="106" t="s">
        <v>305</v>
      </c>
      <c r="U27" s="3"/>
      <c r="V27" s="27"/>
      <c r="W27" s="27"/>
      <c r="X27" s="3"/>
      <c r="Y27" s="3"/>
    </row>
    <row r="28" spans="2:25" ht="33" customHeight="1" x14ac:dyDescent="0.2">
      <c r="B28" s="26" t="s">
        <v>41</v>
      </c>
      <c r="C28" s="27" t="s">
        <v>27</v>
      </c>
      <c r="D28" s="27" t="s">
        <v>42</v>
      </c>
      <c r="E28" s="43" t="s">
        <v>42</v>
      </c>
      <c r="F28" s="43"/>
      <c r="G28" s="31" t="s">
        <v>29</v>
      </c>
      <c r="H28" s="28" t="s">
        <v>124</v>
      </c>
      <c r="I28" s="29">
        <f>J28-7</f>
        <v>44466</v>
      </c>
      <c r="J28" s="29">
        <v>44473</v>
      </c>
      <c r="K28" s="29"/>
      <c r="L28" s="29"/>
      <c r="M28" s="30">
        <v>1</v>
      </c>
      <c r="N28" s="3">
        <f>--(Certification_Table[[#This Row],[% COMPLETE]]&gt;=1)</f>
        <v>1</v>
      </c>
      <c r="O28" s="1" t="s">
        <v>30</v>
      </c>
      <c r="P28" s="2">
        <v>99</v>
      </c>
      <c r="Q28" s="5">
        <v>1</v>
      </c>
      <c r="R28" s="2">
        <f t="shared" si="0"/>
        <v>99</v>
      </c>
      <c r="S28" s="3" t="s">
        <v>31</v>
      </c>
      <c r="T28" s="106" t="s">
        <v>306</v>
      </c>
      <c r="U28" s="3"/>
      <c r="V28" s="27"/>
      <c r="W28" s="27"/>
      <c r="X28" s="3"/>
      <c r="Y28" s="3"/>
    </row>
    <row r="29" spans="2:25" ht="128" x14ac:dyDescent="0.2">
      <c r="B29" s="26" t="s">
        <v>34</v>
      </c>
      <c r="C29" s="27" t="s">
        <v>35</v>
      </c>
      <c r="D29" s="27" t="s">
        <v>36</v>
      </c>
      <c r="E29" s="43" t="s">
        <v>36</v>
      </c>
      <c r="F29" s="43"/>
      <c r="G29" s="28" t="s">
        <v>37</v>
      </c>
      <c r="H29" s="28" t="s">
        <v>124</v>
      </c>
      <c r="I29" s="29">
        <v>44409</v>
      </c>
      <c r="J29" s="29">
        <v>44472</v>
      </c>
      <c r="K29" s="29"/>
      <c r="L29" s="29"/>
      <c r="M29" s="30">
        <v>1</v>
      </c>
      <c r="N29" s="3">
        <f>--(Certification_Table[[#This Row],[% COMPLETE]]&gt;=1)</f>
        <v>1</v>
      </c>
      <c r="O29" s="1" t="s">
        <v>38</v>
      </c>
      <c r="P29" s="2">
        <v>199</v>
      </c>
      <c r="Q29" s="5">
        <v>1</v>
      </c>
      <c r="R29" s="2">
        <f t="shared" si="0"/>
        <v>199</v>
      </c>
      <c r="S29" s="3" t="s">
        <v>39</v>
      </c>
      <c r="T29" s="106" t="s">
        <v>307</v>
      </c>
      <c r="U29" s="3"/>
      <c r="V29" s="27"/>
      <c r="W29" s="27"/>
      <c r="X29" s="3"/>
      <c r="Y29" s="3"/>
    </row>
    <row r="30" spans="2:25" ht="128" x14ac:dyDescent="0.2">
      <c r="B30" s="26" t="s">
        <v>40</v>
      </c>
      <c r="C30" s="27" t="s">
        <v>35</v>
      </c>
      <c r="D30" s="27" t="s">
        <v>36</v>
      </c>
      <c r="E30" s="43" t="s">
        <v>36</v>
      </c>
      <c r="F30" s="43"/>
      <c r="G30" s="31" t="s">
        <v>37</v>
      </c>
      <c r="H30" s="28" t="s">
        <v>124</v>
      </c>
      <c r="I30" s="29">
        <v>44409</v>
      </c>
      <c r="J30" s="29">
        <v>44472</v>
      </c>
      <c r="K30" s="29"/>
      <c r="L30" s="29"/>
      <c r="M30" s="30">
        <v>1</v>
      </c>
      <c r="N30" s="3">
        <f>--(Certification_Table[[#This Row],[% COMPLETE]]&gt;=1)</f>
        <v>1</v>
      </c>
      <c r="O30" s="32" t="s">
        <v>38</v>
      </c>
      <c r="P30" s="2">
        <v>500</v>
      </c>
      <c r="Q30" s="5">
        <v>1</v>
      </c>
      <c r="R30" s="2">
        <f t="shared" si="0"/>
        <v>500</v>
      </c>
      <c r="S30" s="3" t="s">
        <v>39</v>
      </c>
      <c r="T30" s="106" t="s">
        <v>308</v>
      </c>
      <c r="U30" s="3"/>
      <c r="V30" s="27"/>
      <c r="W30" s="27"/>
      <c r="X30" s="3"/>
      <c r="Y30" s="3"/>
    </row>
    <row r="31" spans="2:25" ht="33" customHeight="1" x14ac:dyDescent="0.2">
      <c r="B31" s="26" t="s">
        <v>32</v>
      </c>
      <c r="C31" s="27" t="s">
        <v>27</v>
      </c>
      <c r="D31" s="27" t="s">
        <v>33</v>
      </c>
      <c r="E31" s="43" t="s">
        <v>33</v>
      </c>
      <c r="F31" s="43"/>
      <c r="G31" s="31" t="s">
        <v>29</v>
      </c>
      <c r="H31" s="28" t="s">
        <v>124</v>
      </c>
      <c r="I31" s="29">
        <f>J31-45</f>
        <v>44407</v>
      </c>
      <c r="J31" s="29">
        <v>44452</v>
      </c>
      <c r="K31" s="29"/>
      <c r="L31" s="29">
        <v>45182</v>
      </c>
      <c r="M31" s="30">
        <v>1</v>
      </c>
      <c r="N31" s="3">
        <f>--(Certification_Table[[#This Row],[% COMPLETE]]&gt;=1)</f>
        <v>1</v>
      </c>
      <c r="O31" s="1" t="s">
        <v>30</v>
      </c>
      <c r="P31" s="2">
        <v>160</v>
      </c>
      <c r="Q31" s="5">
        <v>3</v>
      </c>
      <c r="R31" s="2">
        <f t="shared" si="0"/>
        <v>480</v>
      </c>
      <c r="S31" s="3" t="s">
        <v>31</v>
      </c>
      <c r="T31" s="106" t="s">
        <v>309</v>
      </c>
      <c r="U31" s="3"/>
      <c r="V31" s="27"/>
      <c r="W31" s="27"/>
      <c r="X31" s="3"/>
      <c r="Y31" s="3"/>
    </row>
    <row r="32" spans="2:25" ht="33" customHeight="1" x14ac:dyDescent="0.2">
      <c r="B32" s="26" t="s">
        <v>26</v>
      </c>
      <c r="C32" s="27" t="s">
        <v>27</v>
      </c>
      <c r="D32" s="27" t="s">
        <v>28</v>
      </c>
      <c r="E32" s="43" t="s">
        <v>143</v>
      </c>
      <c r="F32" s="43"/>
      <c r="G32" s="31" t="s">
        <v>29</v>
      </c>
      <c r="H32" s="28" t="s">
        <v>124</v>
      </c>
      <c r="I32" s="29">
        <v>44409</v>
      </c>
      <c r="J32" s="29">
        <v>44429</v>
      </c>
      <c r="K32" s="29"/>
      <c r="L32" s="29"/>
      <c r="M32" s="30">
        <v>1</v>
      </c>
      <c r="N32" s="3">
        <f>--(Certification_Table[[#This Row],[% COMPLETE]]&gt;=1)</f>
        <v>1</v>
      </c>
      <c r="O32" s="17" t="s">
        <v>30</v>
      </c>
      <c r="P32" s="2">
        <v>99</v>
      </c>
      <c r="Q32" s="5">
        <v>1</v>
      </c>
      <c r="R32" s="2">
        <f t="shared" si="0"/>
        <v>99</v>
      </c>
      <c r="S32" s="3" t="s">
        <v>31</v>
      </c>
      <c r="T32" s="106" t="s">
        <v>310</v>
      </c>
      <c r="U32" s="3"/>
      <c r="V32" s="27"/>
      <c r="W32" s="27"/>
      <c r="X32" s="3"/>
      <c r="Y32" s="3"/>
    </row>
    <row r="33" spans="2:25" ht="33" customHeight="1" x14ac:dyDescent="0.2">
      <c r="B33" s="26" t="s">
        <v>19</v>
      </c>
      <c r="C33" s="27" t="s">
        <v>20</v>
      </c>
      <c r="D33" s="27" t="s">
        <v>21</v>
      </c>
      <c r="E33" s="43" t="s">
        <v>142</v>
      </c>
      <c r="F33" s="43"/>
      <c r="G33" s="28" t="s">
        <v>22</v>
      </c>
      <c r="H33" s="28" t="s">
        <v>124</v>
      </c>
      <c r="I33" s="29">
        <v>44256</v>
      </c>
      <c r="J33" s="29">
        <v>44375</v>
      </c>
      <c r="K33" s="29"/>
      <c r="L33" s="29">
        <v>45808</v>
      </c>
      <c r="M33" s="30">
        <v>1</v>
      </c>
      <c r="N33" s="3">
        <f>--(Certification_Table[[#This Row],[% COMPLETE]]&gt;=1)</f>
        <v>1</v>
      </c>
      <c r="O33" s="1" t="s">
        <v>23</v>
      </c>
      <c r="P33" s="2">
        <v>4000</v>
      </c>
      <c r="Q33" s="5">
        <v>1</v>
      </c>
      <c r="R33" s="2">
        <f t="shared" si="0"/>
        <v>4000</v>
      </c>
      <c r="S33" s="3" t="s">
        <v>24</v>
      </c>
      <c r="T33" s="106" t="s">
        <v>311</v>
      </c>
      <c r="U33" s="4" t="s">
        <v>25</v>
      </c>
      <c r="V33" s="27"/>
      <c r="W33" s="27"/>
      <c r="X33" s="3"/>
      <c r="Y33" s="3"/>
    </row>
    <row r="34" spans="2:25" ht="33" customHeight="1" x14ac:dyDescent="0.2">
      <c r="B34" s="26" t="s">
        <v>83</v>
      </c>
      <c r="C34" s="27" t="s">
        <v>71</v>
      </c>
      <c r="D34" s="27" t="s">
        <v>72</v>
      </c>
      <c r="E34" s="43" t="s">
        <v>72</v>
      </c>
      <c r="F34" s="43"/>
      <c r="G34" s="31" t="s">
        <v>73</v>
      </c>
      <c r="H34" s="34" t="s">
        <v>124</v>
      </c>
      <c r="I34" s="29">
        <v>44531</v>
      </c>
      <c r="J34" s="29"/>
      <c r="K34" s="29">
        <v>44774</v>
      </c>
      <c r="L34" s="29"/>
      <c r="M34" s="30">
        <v>0</v>
      </c>
      <c r="N34" s="3">
        <f>--(Certification_Table[[#This Row],[% COMPLETE]]&gt;=1)</f>
        <v>0</v>
      </c>
      <c r="O34" s="1" t="s">
        <v>74</v>
      </c>
      <c r="P34" s="2">
        <v>300</v>
      </c>
      <c r="Q34" s="5">
        <v>2</v>
      </c>
      <c r="R34" s="2">
        <f t="shared" si="0"/>
        <v>600</v>
      </c>
      <c r="S34" s="3" t="s">
        <v>39</v>
      </c>
      <c r="T34" s="103"/>
      <c r="U34" s="3"/>
      <c r="V34" s="27"/>
      <c r="W34" s="27" t="s">
        <v>82</v>
      </c>
      <c r="X34" s="36" t="s">
        <v>84</v>
      </c>
      <c r="Y34" s="36" t="s">
        <v>85</v>
      </c>
    </row>
    <row r="35" spans="2:25" ht="33" customHeight="1" x14ac:dyDescent="0.2">
      <c r="B35" s="37" t="s">
        <v>83</v>
      </c>
      <c r="C35" s="38" t="s">
        <v>71</v>
      </c>
      <c r="D35" s="38" t="s">
        <v>72</v>
      </c>
      <c r="E35" s="52" t="s">
        <v>72</v>
      </c>
      <c r="F35" s="52"/>
      <c r="G35" s="39" t="s">
        <v>73</v>
      </c>
      <c r="H35" s="40" t="s">
        <v>124</v>
      </c>
      <c r="I35" s="41">
        <v>44531</v>
      </c>
      <c r="J35" s="41"/>
      <c r="K35" s="41"/>
      <c r="L35" s="41"/>
      <c r="M35" s="42">
        <v>0</v>
      </c>
      <c r="N35" s="3">
        <f>--(Certification_Table[[#This Row],[% COMPLETE]]&gt;=1)</f>
        <v>0</v>
      </c>
      <c r="O35" s="64" t="s">
        <v>86</v>
      </c>
      <c r="P35" s="14">
        <v>2000</v>
      </c>
      <c r="Q35" s="15">
        <v>1</v>
      </c>
      <c r="R35" s="14">
        <f t="shared" si="0"/>
        <v>2000</v>
      </c>
      <c r="S35" s="12" t="s">
        <v>39</v>
      </c>
      <c r="T35" s="105"/>
      <c r="U35" s="12"/>
      <c r="V35" s="38"/>
      <c r="W35" s="38"/>
      <c r="X35" s="64"/>
      <c r="Y35" s="64" t="s">
        <v>87</v>
      </c>
    </row>
    <row r="36" spans="2:25" ht="80" x14ac:dyDescent="0.2">
      <c r="B36" s="37" t="s">
        <v>88</v>
      </c>
      <c r="C36" s="38" t="s">
        <v>89</v>
      </c>
      <c r="D36" s="38" t="s">
        <v>72</v>
      </c>
      <c r="E36" s="52" t="s">
        <v>72</v>
      </c>
      <c r="F36" s="52"/>
      <c r="G36" s="39" t="s">
        <v>90</v>
      </c>
      <c r="H36" s="40" t="s">
        <v>124</v>
      </c>
      <c r="I36" s="41">
        <v>44618</v>
      </c>
      <c r="J36" s="41"/>
      <c r="K36" s="41">
        <v>44666</v>
      </c>
      <c r="L36" s="41"/>
      <c r="M36" s="42">
        <v>0</v>
      </c>
      <c r="N36" s="12">
        <f>--(Certification_Table[[#This Row],[% COMPLETE]]&gt;=1)</f>
        <v>0</v>
      </c>
      <c r="O36" s="63" t="s">
        <v>90</v>
      </c>
      <c r="P36" s="14">
        <v>500</v>
      </c>
      <c r="Q36" s="15">
        <v>1</v>
      </c>
      <c r="R36" s="14">
        <f t="shared" si="0"/>
        <v>500</v>
      </c>
      <c r="S36" s="12" t="s">
        <v>39</v>
      </c>
      <c r="T36" s="105"/>
      <c r="U36" s="12"/>
      <c r="V36" s="38"/>
      <c r="W36" s="38" t="s">
        <v>82</v>
      </c>
      <c r="X36" s="12"/>
      <c r="Y36" s="12"/>
    </row>
    <row r="37" spans="2:25" ht="96" x14ac:dyDescent="0.2">
      <c r="B37" s="37" t="s">
        <v>94</v>
      </c>
      <c r="C37" s="38" t="s">
        <v>71</v>
      </c>
      <c r="D37" s="38" t="s">
        <v>93</v>
      </c>
      <c r="E37" s="52" t="s">
        <v>93</v>
      </c>
      <c r="F37" s="52"/>
      <c r="G37" s="39" t="s">
        <v>73</v>
      </c>
      <c r="H37" s="40" t="s">
        <v>124</v>
      </c>
      <c r="I37" s="41">
        <v>44531</v>
      </c>
      <c r="J37" s="41">
        <v>44838</v>
      </c>
      <c r="K37" s="41">
        <v>44896</v>
      </c>
      <c r="L37" s="41">
        <v>45935</v>
      </c>
      <c r="M37" s="42">
        <v>1</v>
      </c>
      <c r="N37" s="12">
        <f>--(Certification_Table[[#This Row],[% COMPLETE]]&gt;=1)</f>
        <v>1</v>
      </c>
      <c r="O37" s="13" t="s">
        <v>74</v>
      </c>
      <c r="P37" s="14">
        <v>300</v>
      </c>
      <c r="Q37" s="15">
        <v>1</v>
      </c>
      <c r="R37" s="14">
        <f t="shared" si="0"/>
        <v>300</v>
      </c>
      <c r="S37" s="12" t="s">
        <v>39</v>
      </c>
      <c r="T37" s="107" t="s">
        <v>312</v>
      </c>
      <c r="U37" s="12"/>
      <c r="V37" s="38"/>
      <c r="W37" s="38" t="s">
        <v>95</v>
      </c>
      <c r="X37" s="12"/>
      <c r="Y37" s="12"/>
    </row>
    <row r="38" spans="2:25" ht="32" x14ac:dyDescent="0.2">
      <c r="B38" s="37" t="s">
        <v>263</v>
      </c>
      <c r="C38" s="38" t="s">
        <v>129</v>
      </c>
      <c r="D38" s="52" t="s">
        <v>58</v>
      </c>
      <c r="E38" s="52" t="s">
        <v>131</v>
      </c>
      <c r="F38" s="52"/>
      <c r="G38" s="40" t="s">
        <v>132</v>
      </c>
      <c r="H38" s="40" t="s">
        <v>133</v>
      </c>
      <c r="I38" s="41">
        <v>44571</v>
      </c>
      <c r="J38" s="41"/>
      <c r="K38" s="41">
        <v>45047</v>
      </c>
      <c r="L38" s="41"/>
      <c r="M38" s="42">
        <v>0</v>
      </c>
      <c r="N38" s="12">
        <f>--(Certification_Table[[#This Row],[% COMPLETE]]&gt;=1)</f>
        <v>0</v>
      </c>
      <c r="O38" s="13"/>
      <c r="P38" s="14">
        <v>750</v>
      </c>
      <c r="Q38" s="15">
        <v>2</v>
      </c>
      <c r="R38" s="14">
        <f t="shared" si="0"/>
        <v>1500</v>
      </c>
      <c r="S38" s="12" t="s">
        <v>39</v>
      </c>
      <c r="T38" s="105"/>
      <c r="U38" s="12"/>
      <c r="V38" s="38"/>
      <c r="W38" s="38"/>
      <c r="X38" s="12"/>
      <c r="Y38" s="12"/>
    </row>
    <row r="39" spans="2:25" ht="144" x14ac:dyDescent="0.2">
      <c r="B39" s="51" t="s">
        <v>140</v>
      </c>
      <c r="C39" s="43" t="s">
        <v>64</v>
      </c>
      <c r="D39" s="43" t="s">
        <v>58</v>
      </c>
      <c r="E39" s="43" t="s">
        <v>147</v>
      </c>
      <c r="F39" s="43" t="s">
        <v>47</v>
      </c>
      <c r="G39" s="35" t="s">
        <v>141</v>
      </c>
      <c r="H39" s="44" t="s">
        <v>125</v>
      </c>
      <c r="I39" s="45">
        <v>44844</v>
      </c>
      <c r="J39" s="45"/>
      <c r="K39" s="62">
        <v>44896</v>
      </c>
      <c r="L39" s="45"/>
      <c r="M39" s="46">
        <v>0</v>
      </c>
      <c r="N39" s="47">
        <f>--(Certification_Table[[#This Row],[% COMPLETE]]&gt;=1)</f>
        <v>0</v>
      </c>
      <c r="O39" s="48">
        <f>_xlfn.XLOOKUP(Certification_Table[[#This Row],[My Certifications]], Specialization[Specialization], Specialization[Link], 0)</f>
        <v>0</v>
      </c>
      <c r="P39" s="49">
        <v>300</v>
      </c>
      <c r="Q39" s="50">
        <v>1</v>
      </c>
      <c r="R39" s="49">
        <f t="shared" si="0"/>
        <v>300</v>
      </c>
      <c r="S39" s="47" t="s">
        <v>60</v>
      </c>
      <c r="T39" s="104"/>
      <c r="U39" s="47"/>
      <c r="V39" s="43"/>
      <c r="W39" s="43"/>
      <c r="X39" s="47"/>
      <c r="Y39" s="47"/>
    </row>
    <row r="40" spans="2:25" ht="64" x14ac:dyDescent="0.2">
      <c r="B40" s="26" t="s">
        <v>134</v>
      </c>
      <c r="C40" s="27" t="s">
        <v>57</v>
      </c>
      <c r="D40" s="43" t="s">
        <v>58</v>
      </c>
      <c r="E40" s="43" t="s">
        <v>131</v>
      </c>
      <c r="F40" s="43"/>
      <c r="G40" s="34" t="s">
        <v>135</v>
      </c>
      <c r="H40" s="34" t="s">
        <v>125</v>
      </c>
      <c r="I40" s="29">
        <v>44531</v>
      </c>
      <c r="J40" s="29"/>
      <c r="K40" s="41">
        <v>44713</v>
      </c>
      <c r="L40" s="29"/>
      <c r="M40" s="30">
        <v>0.25</v>
      </c>
      <c r="N40" s="3">
        <f>--(Certification_Table[[#This Row],[% COMPLETE]]&gt;=1)</f>
        <v>0</v>
      </c>
      <c r="O40" s="1">
        <f>_xlfn.XLOOKUP(Certification_Table[[#This Row],[My Certifications]], Specialization[Specialization], Specialization[Link], 0)</f>
        <v>0</v>
      </c>
      <c r="P40" s="2">
        <v>300</v>
      </c>
      <c r="Q40" s="5">
        <v>1</v>
      </c>
      <c r="R40" s="2">
        <f t="shared" si="0"/>
        <v>300</v>
      </c>
      <c r="S40" s="3" t="s">
        <v>60</v>
      </c>
      <c r="T40" s="103"/>
      <c r="U40" s="3"/>
      <c r="V40" s="27"/>
      <c r="W40" s="27"/>
      <c r="X40" s="3"/>
      <c r="Y40" s="3"/>
    </row>
    <row r="41" spans="2:25" ht="33" customHeight="1" x14ac:dyDescent="0.2">
      <c r="B41" s="37" t="s">
        <v>91</v>
      </c>
      <c r="C41" s="38" t="s">
        <v>46</v>
      </c>
      <c r="D41" s="38" t="s">
        <v>47</v>
      </c>
      <c r="E41" s="52" t="s">
        <v>47</v>
      </c>
      <c r="F41" s="52"/>
      <c r="G41" s="59" t="s">
        <v>48</v>
      </c>
      <c r="H41" s="60" t="s">
        <v>124</v>
      </c>
      <c r="I41" s="41">
        <v>44409</v>
      </c>
      <c r="J41" s="41"/>
      <c r="K41" s="61">
        <v>44774</v>
      </c>
      <c r="L41" s="41"/>
      <c r="M41" s="42">
        <v>0.75</v>
      </c>
      <c r="N41" s="12">
        <f>--(Certification_Table[[#This Row],[% COMPLETE]]&gt;=1)</f>
        <v>0</v>
      </c>
      <c r="O41" s="13" t="s">
        <v>49</v>
      </c>
      <c r="P41" s="14">
        <v>49</v>
      </c>
      <c r="Q41" s="15">
        <v>1</v>
      </c>
      <c r="R41" s="14">
        <f t="shared" si="0"/>
        <v>49</v>
      </c>
      <c r="S41" s="12" t="s">
        <v>50</v>
      </c>
      <c r="T41" s="105"/>
      <c r="U41" s="12"/>
      <c r="V41" s="38"/>
      <c r="W41" s="38" t="s">
        <v>92</v>
      </c>
      <c r="X41" s="12"/>
      <c r="Y41" s="12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109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109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7"/>
      <c r="R44" s="6"/>
      <c r="S44" s="6"/>
      <c r="T44" s="109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109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109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109"/>
      <c r="U47" s="6"/>
      <c r="V47" s="6"/>
    </row>
    <row r="48" spans="2:25" ht="33" customHeight="1" x14ac:dyDescent="0.2">
      <c r="B48" s="6"/>
      <c r="C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109"/>
      <c r="U48" s="6"/>
      <c r="V48" s="6"/>
    </row>
    <row r="49" spans="2:22" ht="33" customHeight="1" x14ac:dyDescent="0.2">
      <c r="B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109"/>
      <c r="U49" s="6"/>
      <c r="V49" s="6"/>
    </row>
    <row r="50" spans="2:22" ht="33" customHeight="1" x14ac:dyDescent="0.2">
      <c r="B50" s="6"/>
      <c r="D50" s="6"/>
      <c r="E50" s="6"/>
      <c r="F50" s="6"/>
      <c r="G50" s="9"/>
      <c r="H50" s="6"/>
      <c r="I50" s="6"/>
      <c r="J50" s="6"/>
      <c r="K50" s="6"/>
      <c r="L50" s="6"/>
      <c r="M50" s="7"/>
      <c r="N50" s="8"/>
      <c r="O50" s="7"/>
      <c r="P50" s="6"/>
      <c r="Q50" s="7"/>
      <c r="R50" s="6"/>
      <c r="S50" s="6"/>
      <c r="T50" s="109"/>
      <c r="U50" s="6"/>
      <c r="V50" s="6"/>
    </row>
    <row r="51" spans="2:22" ht="33" customHeight="1" x14ac:dyDescent="0.2">
      <c r="B51" s="81" t="s">
        <v>96</v>
      </c>
      <c r="C51" s="82" t="s">
        <v>118</v>
      </c>
      <c r="D51" s="83" t="s">
        <v>97</v>
      </c>
      <c r="E51" s="73"/>
      <c r="F51" s="74"/>
      <c r="J51" s="6"/>
      <c r="K51" s="6"/>
      <c r="L51" s="7"/>
      <c r="M51" s="8"/>
      <c r="N51" s="7"/>
      <c r="O51" s="6"/>
      <c r="P51" s="7"/>
      <c r="Q51" s="6"/>
      <c r="R51" s="100" t="s">
        <v>264</v>
      </c>
      <c r="S51" s="100" t="s">
        <v>1</v>
      </c>
      <c r="T51" s="110" t="s">
        <v>265</v>
      </c>
      <c r="U51" s="100" t="s">
        <v>274</v>
      </c>
      <c r="V51" s="100" t="s">
        <v>275</v>
      </c>
    </row>
    <row r="52" spans="2:22" ht="32" x14ac:dyDescent="0.2">
      <c r="B52" s="84" t="s">
        <v>98</v>
      </c>
      <c r="C52" s="84" t="s">
        <v>99</v>
      </c>
      <c r="D52" s="85" t="s">
        <v>102</v>
      </c>
      <c r="E52" s="75"/>
      <c r="F52" s="76"/>
      <c r="J52" s="6"/>
      <c r="K52" s="6"/>
      <c r="L52" s="7"/>
      <c r="M52" s="8"/>
      <c r="N52" s="7"/>
      <c r="O52" s="6"/>
      <c r="P52" s="7"/>
      <c r="Q52" s="6"/>
      <c r="R52" s="99" t="s">
        <v>277</v>
      </c>
      <c r="S52" s="99" t="s">
        <v>266</v>
      </c>
      <c r="T52" s="9">
        <v>45078</v>
      </c>
      <c r="U52" s="101">
        <v>500</v>
      </c>
      <c r="V52" t="s">
        <v>124</v>
      </c>
    </row>
    <row r="53" spans="2:22" ht="32" x14ac:dyDescent="0.2">
      <c r="B53" s="84" t="s">
        <v>100</v>
      </c>
      <c r="C53" s="84" t="s">
        <v>101</v>
      </c>
      <c r="D53" s="85" t="s">
        <v>104</v>
      </c>
      <c r="E53" s="75"/>
      <c r="F53" s="77"/>
      <c r="J53" s="6"/>
      <c r="K53" s="6"/>
      <c r="L53" s="7"/>
      <c r="M53" s="8"/>
      <c r="N53" s="7"/>
      <c r="O53" s="6"/>
      <c r="P53" s="7"/>
      <c r="Q53" s="6"/>
      <c r="R53" s="99" t="s">
        <v>267</v>
      </c>
      <c r="S53" s="99" t="s">
        <v>268</v>
      </c>
      <c r="T53" s="9">
        <v>44896</v>
      </c>
      <c r="U53" s="101">
        <v>200</v>
      </c>
      <c r="V53" t="s">
        <v>124</v>
      </c>
    </row>
    <row r="54" spans="2:22" ht="33" customHeight="1" x14ac:dyDescent="0.2">
      <c r="B54" s="84" t="s">
        <v>71</v>
      </c>
      <c r="C54" s="84" t="s">
        <v>103</v>
      </c>
      <c r="D54" s="85" t="s">
        <v>106</v>
      </c>
      <c r="E54" s="75"/>
      <c r="F54" s="76"/>
      <c r="L54" s="10"/>
      <c r="M54" s="11"/>
      <c r="N54" s="10"/>
      <c r="P54" s="10"/>
      <c r="R54" s="113" t="s">
        <v>269</v>
      </c>
      <c r="S54" s="113" t="s">
        <v>268</v>
      </c>
      <c r="T54" s="114">
        <v>44897</v>
      </c>
      <c r="U54" s="115">
        <v>200</v>
      </c>
      <c r="V54" s="113" t="s">
        <v>124</v>
      </c>
    </row>
    <row r="55" spans="2:22" ht="33" customHeight="1" x14ac:dyDescent="0.2">
      <c r="B55" s="84" t="s">
        <v>20</v>
      </c>
      <c r="C55" s="86" t="s">
        <v>232</v>
      </c>
      <c r="D55" s="85" t="s">
        <v>109</v>
      </c>
      <c r="E55" s="75"/>
      <c r="F55" s="76"/>
      <c r="L55" s="10"/>
      <c r="M55" s="11"/>
      <c r="N55" s="10"/>
      <c r="P55" s="10"/>
      <c r="R55" t="s">
        <v>281</v>
      </c>
      <c r="S55" t="s">
        <v>268</v>
      </c>
      <c r="T55" s="9">
        <v>44927</v>
      </c>
      <c r="U55" s="102">
        <v>200</v>
      </c>
      <c r="V55" t="s">
        <v>124</v>
      </c>
    </row>
    <row r="56" spans="2:22" ht="33" customHeight="1" x14ac:dyDescent="0.2">
      <c r="B56" s="84" t="s">
        <v>107</v>
      </c>
      <c r="C56" s="84" t="s">
        <v>108</v>
      </c>
      <c r="D56" s="85" t="s">
        <v>110</v>
      </c>
      <c r="E56" s="75"/>
      <c r="F56" s="76"/>
      <c r="L56" s="10"/>
      <c r="M56" s="11"/>
      <c r="N56" s="10"/>
      <c r="P56" s="10"/>
      <c r="R56" s="113" t="s">
        <v>270</v>
      </c>
      <c r="S56" s="113" t="s">
        <v>268</v>
      </c>
      <c r="T56" s="114">
        <v>44898</v>
      </c>
      <c r="U56" s="115">
        <v>200</v>
      </c>
      <c r="V56" s="113" t="s">
        <v>124</v>
      </c>
    </row>
    <row r="57" spans="2:22" ht="33" customHeight="1" x14ac:dyDescent="0.2">
      <c r="B57" s="84" t="s">
        <v>110</v>
      </c>
      <c r="C57" s="84" t="s">
        <v>111</v>
      </c>
      <c r="D57" s="85" t="s">
        <v>114</v>
      </c>
      <c r="E57" s="75"/>
      <c r="F57" s="76"/>
      <c r="L57" s="10"/>
      <c r="M57" s="11"/>
      <c r="N57" s="10"/>
      <c r="P57" s="10"/>
      <c r="R57" t="s">
        <v>271</v>
      </c>
      <c r="S57" t="s">
        <v>272</v>
      </c>
      <c r="T57" s="9">
        <v>44866</v>
      </c>
      <c r="U57" s="102">
        <v>50</v>
      </c>
      <c r="V57" t="s">
        <v>124</v>
      </c>
    </row>
    <row r="58" spans="2:22" ht="33" customHeight="1" x14ac:dyDescent="0.2">
      <c r="B58" s="84" t="s">
        <v>112</v>
      </c>
      <c r="C58" s="84" t="s">
        <v>113</v>
      </c>
      <c r="D58" s="85" t="s">
        <v>115</v>
      </c>
      <c r="E58" s="78"/>
      <c r="F58" s="76"/>
      <c r="L58" s="10"/>
      <c r="M58" s="11"/>
      <c r="N58" s="10"/>
      <c r="P58" s="10"/>
      <c r="R58" t="s">
        <v>273</v>
      </c>
      <c r="S58" t="s">
        <v>272</v>
      </c>
      <c r="T58" s="9">
        <v>44867</v>
      </c>
      <c r="U58" s="102">
        <v>150</v>
      </c>
      <c r="V58" t="s">
        <v>124</v>
      </c>
    </row>
    <row r="59" spans="2:22" ht="33" customHeight="1" x14ac:dyDescent="0.2">
      <c r="B59" s="84"/>
      <c r="C59" s="84"/>
      <c r="D59" s="85"/>
      <c r="E59" s="79"/>
      <c r="F59" s="80"/>
      <c r="G59" s="9"/>
      <c r="H59" s="6"/>
      <c r="I59" s="6"/>
      <c r="L59" s="10"/>
      <c r="M59" s="11"/>
      <c r="N59" s="10"/>
      <c r="P59" s="10"/>
      <c r="R59" s="113" t="s">
        <v>71</v>
      </c>
      <c r="S59" s="113" t="s">
        <v>71</v>
      </c>
      <c r="T59" s="114">
        <v>44868</v>
      </c>
      <c r="U59" s="115">
        <v>250</v>
      </c>
      <c r="V59" s="113" t="s">
        <v>276</v>
      </c>
    </row>
    <row r="60" spans="2:22" ht="33" customHeight="1" x14ac:dyDescent="0.2">
      <c r="B60" s="6"/>
      <c r="C60" s="6"/>
      <c r="D60" s="6"/>
      <c r="E60" s="78"/>
      <c r="F60" s="78"/>
      <c r="G60" s="9"/>
      <c r="H60" s="6"/>
      <c r="I60" s="6"/>
      <c r="J60" s="6"/>
      <c r="M60" s="10"/>
      <c r="N60" s="11"/>
      <c r="O60" s="10"/>
      <c r="Q60" s="10"/>
      <c r="R60" s="113" t="s">
        <v>20</v>
      </c>
      <c r="S60" s="113" t="s">
        <v>20</v>
      </c>
      <c r="T60" s="114">
        <v>44869</v>
      </c>
      <c r="U60" s="115">
        <v>250</v>
      </c>
      <c r="V60" s="113" t="s">
        <v>276</v>
      </c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  <c r="R61" t="s">
        <v>279</v>
      </c>
      <c r="S61" t="s">
        <v>280</v>
      </c>
      <c r="T61" s="9">
        <v>45047</v>
      </c>
      <c r="U61" s="102">
        <v>150</v>
      </c>
      <c r="V61" t="s">
        <v>124</v>
      </c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  <c r="R62" t="s">
        <v>278</v>
      </c>
      <c r="U62" s="102">
        <f>SUBTOTAL(109,FY23_Plan[Cost])</f>
        <v>2150</v>
      </c>
      <c r="V62">
        <f>SUBTOTAL(103,FY23_Plan[Category])</f>
        <v>10</v>
      </c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2">
      <c r="B1009" s="6"/>
      <c r="C1009" s="6"/>
      <c r="D1009" s="6"/>
      <c r="E1009" s="6"/>
      <c r="F1009" s="6"/>
      <c r="J1009" s="6"/>
      <c r="M1009" s="10"/>
      <c r="N1009" s="11"/>
      <c r="O1009" s="10"/>
      <c r="Q1009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0A952A62-806A-FB43-9F0D-B34417319A46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6 M2:M41" xr:uid="{00000000-0002-0000-0000-000000000000}">
      <formula1>"0.0,0.25,0.5,0.75,1.0"</formula1>
    </dataValidation>
  </dataValidations>
  <hyperlinks>
    <hyperlink ref="G33" r:id="rId1" xr:uid="{00000000-0004-0000-0000-000000000000}"/>
    <hyperlink ref="O33" r:id="rId2" xr:uid="{00000000-0004-0000-0000-000001000000}"/>
    <hyperlink ref="U33" r:id="rId3" xr:uid="{00000000-0004-0000-0000-000002000000}"/>
    <hyperlink ref="G32" r:id="rId4" xr:uid="{00000000-0004-0000-0000-000003000000}"/>
    <hyperlink ref="O32" r:id="rId5" xr:uid="{00000000-0004-0000-0000-000004000000}"/>
    <hyperlink ref="G31" r:id="rId6" xr:uid="{00000000-0004-0000-0000-000005000000}"/>
    <hyperlink ref="O31" r:id="rId7" xr:uid="{00000000-0004-0000-0000-000006000000}"/>
    <hyperlink ref="G29" r:id="rId8" xr:uid="{00000000-0004-0000-0000-000007000000}"/>
    <hyperlink ref="O29" r:id="rId9" xr:uid="{00000000-0004-0000-0000-000008000000}"/>
    <hyperlink ref="G30" r:id="rId10" xr:uid="{00000000-0004-0000-0000-000009000000}"/>
    <hyperlink ref="O30" r:id="rId11" xr:uid="{00000000-0004-0000-0000-00000A000000}"/>
    <hyperlink ref="G28" r:id="rId12" xr:uid="{00000000-0004-0000-0000-00000B000000}"/>
    <hyperlink ref="O28" r:id="rId13" xr:uid="{00000000-0004-0000-0000-00000C000000}"/>
    <hyperlink ref="G27" r:id="rId14" xr:uid="{00000000-0004-0000-0000-00000D000000}"/>
    <hyperlink ref="O27" r:id="rId15" xr:uid="{00000000-0004-0000-0000-00000E000000}"/>
    <hyperlink ref="G26" r:id="rId16" xr:uid="{00000000-0004-0000-0000-00000F000000}"/>
    <hyperlink ref="O26" r:id="rId17" xr:uid="{00000000-0004-0000-0000-000010000000}"/>
    <hyperlink ref="G25" r:id="rId18" xr:uid="{00000000-0004-0000-0000-000011000000}"/>
    <hyperlink ref="O25" r:id="rId19" xr:uid="{00000000-0004-0000-0000-000012000000}"/>
    <hyperlink ref="G24" r:id="rId20" xr:uid="{00000000-0004-0000-0000-000013000000}"/>
    <hyperlink ref="O24" r:id="rId21" xr:uid="{00000000-0004-0000-0000-000014000000}"/>
    <hyperlink ref="G23" r:id="rId22" xr:uid="{00000000-0004-0000-0000-000015000000}"/>
    <hyperlink ref="O23" r:id="rId23" xr:uid="{00000000-0004-0000-0000-000016000000}"/>
    <hyperlink ref="G22" r:id="rId24" xr:uid="{00000000-0004-0000-0000-000017000000}"/>
    <hyperlink ref="O21" r:id="rId25" xr:uid="{00000000-0004-0000-0000-000019000000}"/>
    <hyperlink ref="G20" r:id="rId26" xr:uid="{00000000-0004-0000-0000-00001A000000}"/>
    <hyperlink ref="G19" r:id="rId27" xr:uid="{00000000-0004-0000-0000-00001C000000}"/>
    <hyperlink ref="O19" r:id="rId28" xr:uid="{00000000-0004-0000-0000-00001D000000}"/>
    <hyperlink ref="G15" r:id="rId29" xr:uid="{00000000-0004-0000-0000-00001E000000}"/>
    <hyperlink ref="O15" r:id="rId30" xr:uid="{00000000-0004-0000-0000-00001F000000}"/>
    <hyperlink ref="G16" r:id="rId31" xr:uid="{00000000-0004-0000-0000-000020000000}"/>
    <hyperlink ref="O16" r:id="rId32" xr:uid="{00000000-0004-0000-0000-000021000000}"/>
    <hyperlink ref="G17" r:id="rId33" xr:uid="{00000000-0004-0000-0000-000022000000}"/>
    <hyperlink ref="O17" r:id="rId34" xr:uid="{00000000-0004-0000-0000-000023000000}"/>
    <hyperlink ref="G18" r:id="rId35" xr:uid="{00000000-0004-0000-0000-000024000000}"/>
    <hyperlink ref="O18" r:id="rId36" xr:uid="{00000000-0004-0000-0000-000025000000}"/>
    <hyperlink ref="G14" r:id="rId37" xr:uid="{00000000-0004-0000-0000-000026000000}"/>
    <hyperlink ref="O14" r:id="rId38" xr:uid="{00000000-0004-0000-0000-000027000000}"/>
    <hyperlink ref="G13" r:id="rId39" location="overview" xr:uid="{00000000-0004-0000-0000-000028000000}"/>
    <hyperlink ref="O13" r:id="rId40" location="overview" xr:uid="{00000000-0004-0000-0000-000029000000}"/>
    <hyperlink ref="G12" r:id="rId41" location="overview" xr:uid="{00000000-0004-0000-0000-00002A000000}"/>
    <hyperlink ref="O12" r:id="rId42" location="overview" xr:uid="{00000000-0004-0000-0000-00002B000000}"/>
    <hyperlink ref="G11" r:id="rId43" xr:uid="{00000000-0004-0000-0000-00002C000000}"/>
    <hyperlink ref="O11" r:id="rId44" xr:uid="{00000000-0004-0000-0000-00002D000000}"/>
    <hyperlink ref="G8" r:id="rId45" xr:uid="{00000000-0004-0000-0000-00002E000000}"/>
    <hyperlink ref="O8" r:id="rId46" xr:uid="{00000000-0004-0000-0000-00002F000000}"/>
    <hyperlink ref="G34" r:id="rId47" xr:uid="{00000000-0004-0000-0000-000030000000}"/>
    <hyperlink ref="O34" r:id="rId48" xr:uid="{00000000-0004-0000-0000-000031000000}"/>
    <hyperlink ref="X34" r:id="rId49" xr:uid="{00000000-0004-0000-0000-000032000000}"/>
    <hyperlink ref="Y34" r:id="rId50" xr:uid="{00000000-0004-0000-0000-000033000000}"/>
    <hyperlink ref="G35" r:id="rId51" xr:uid="{00000000-0004-0000-0000-000034000000}"/>
    <hyperlink ref="O35" r:id="rId52" xr:uid="{00000000-0004-0000-0000-000035000000}"/>
    <hyperlink ref="Y35" r:id="rId53" xr:uid="{00000000-0004-0000-0000-000036000000}"/>
    <hyperlink ref="G36" r:id="rId54" xr:uid="{00000000-0004-0000-0000-000037000000}"/>
    <hyperlink ref="O36" r:id="rId55" xr:uid="{00000000-0004-0000-0000-000038000000}"/>
    <hyperlink ref="G41" r:id="rId56" xr:uid="{00000000-0004-0000-0000-000039000000}"/>
    <hyperlink ref="O41" r:id="rId57" xr:uid="{00000000-0004-0000-0000-00003A000000}"/>
    <hyperlink ref="G37" r:id="rId58" xr:uid="{00000000-0004-0000-0000-00003D000000}"/>
    <hyperlink ref="O37" r:id="rId59" xr:uid="{00000000-0004-0000-0000-00003E000000}"/>
    <hyperlink ref="D52" r:id="rId60" xr:uid="{00000000-0004-0000-0000-00003F000000}"/>
    <hyperlink ref="D53" r:id="rId61" xr:uid="{00000000-0004-0000-0000-000040000000}"/>
    <hyperlink ref="D54" r:id="rId62" xr:uid="{00000000-0004-0000-0000-000041000000}"/>
    <hyperlink ref="D55" r:id="rId63" xr:uid="{00000000-0004-0000-0000-000042000000}"/>
    <hyperlink ref="D56" r:id="rId64" xr:uid="{00000000-0004-0000-0000-000043000000}"/>
    <hyperlink ref="D57" r:id="rId65" xr:uid="{00000000-0004-0000-0000-000044000000}"/>
    <hyperlink ref="D58" r:id="rId66" xr:uid="{00000000-0004-0000-0000-000045000000}"/>
    <hyperlink ref="G21" r:id="rId67" xr:uid="{00000000-0004-0000-0000-000046000000}"/>
    <hyperlink ref="G10" r:id="rId68" xr:uid="{00000000-0004-0000-0000-000047000000}"/>
    <hyperlink ref="O10" r:id="rId69" xr:uid="{00000000-0004-0000-0000-000048000000}"/>
    <hyperlink ref="G39" r:id="rId70" xr:uid="{00000000-0004-0000-0000-000049000000}"/>
    <hyperlink ref="G4" r:id="rId71" xr:uid="{E8B3F091-879D-4CE6-842A-EFB6B61DD5E6}"/>
    <hyperlink ref="G5" r:id="rId72" xr:uid="{85EF8FC0-F533-4EE9-801B-7090CB5F1728}"/>
    <hyperlink ref="O4" r:id="rId73" xr:uid="{5A838232-5F39-0245-AD7B-2BF0A119D319}"/>
    <hyperlink ref="O5" r:id="rId74" xr:uid="{C3FD6C09-464B-6C43-9C71-BA9BA0117BB9}"/>
    <hyperlink ref="T22" r:id="rId75" xr:uid="{BDDADCF0-8667-43AE-919C-7B0C93BCF6DC}"/>
    <hyperlink ref="T4" r:id="rId76" xr:uid="{E00C99F3-3210-42FC-BC0D-4EE413E22763}"/>
    <hyperlink ref="T5" r:id="rId77" xr:uid="{ABA201BE-EA8F-47A0-8D61-59CBB0880203}"/>
    <hyperlink ref="T6" r:id="rId78" xr:uid="{B01E96F5-C79B-4D3A-9472-6B25BE4B48A1}"/>
    <hyperlink ref="T7" r:id="rId79" xr:uid="{1C93F10C-3753-422B-9A97-65CF1AE43166}"/>
    <hyperlink ref="T8" r:id="rId80" xr:uid="{E88F3C52-85AB-4B9C-A7A0-80600B04C481}"/>
    <hyperlink ref="T9" r:id="rId81" xr:uid="{9A4276C9-3A1B-4A40-BD95-20685D665C2D}"/>
    <hyperlink ref="T10" r:id="rId82" xr:uid="{D5A8C799-527C-413D-847A-103FC9CFE6A4}"/>
    <hyperlink ref="T11" r:id="rId83" xr:uid="{6EE89D66-E199-4909-A397-CF42BA873892}"/>
    <hyperlink ref="T12" r:id="rId84" xr:uid="{F0A90DE9-A840-4BBD-A162-AF7172AEDD6C}"/>
    <hyperlink ref="T13" r:id="rId85" xr:uid="{F8B7A384-37BB-454E-93E1-C86ED4B47AA2}"/>
    <hyperlink ref="T14" r:id="rId86" xr:uid="{7D4F1156-BB2F-442A-A118-87E2F6368316}"/>
    <hyperlink ref="T15" r:id="rId87" xr:uid="{EB6CCA43-0640-464F-8A62-22E8FA082AAE}"/>
    <hyperlink ref="T16" r:id="rId88" xr:uid="{3645D153-B508-4FEF-84DD-740747ABE16B}"/>
    <hyperlink ref="T17" r:id="rId89" xr:uid="{173F3BC9-85E0-47E0-977F-44CC9DE6134E}"/>
    <hyperlink ref="T18" r:id="rId90" xr:uid="{8E0CE96A-9A9B-42D8-84E4-1CCBDE20AF52}"/>
    <hyperlink ref="T19" r:id="rId91" xr:uid="{CD90E88D-E600-48A0-B6A3-F199294A0054}"/>
    <hyperlink ref="T20" r:id="rId92" xr:uid="{610836AC-532A-4FD8-8AE7-DA6B402C4BDF}"/>
    <hyperlink ref="T21" r:id="rId93" xr:uid="{25F0ADCC-701C-4951-86D1-BC7506D7E9F9}"/>
    <hyperlink ref="T23" r:id="rId94" xr:uid="{0443D0CB-A017-4DDC-8AA0-F43B37753D93}"/>
    <hyperlink ref="T24" r:id="rId95" xr:uid="{DDFE3363-75E7-4077-A130-4CABBC60F2AB}"/>
    <hyperlink ref="T25" r:id="rId96" xr:uid="{67BB9284-C2F0-4F9D-A46E-C0AA4467D3D8}"/>
    <hyperlink ref="T26" r:id="rId97" xr:uid="{D3CE5CA2-8E6D-45E9-8991-F9B23AA95FF3}"/>
    <hyperlink ref="T27" r:id="rId98" xr:uid="{6FAC919C-A402-49C5-97C5-62A8614853B2}"/>
    <hyperlink ref="T28" r:id="rId99" xr:uid="{A2826FD5-5443-489C-AB11-4D076A728028}"/>
    <hyperlink ref="T29" r:id="rId100" xr:uid="{C42C25BD-877A-4C9D-B39C-C7983E12969E}"/>
    <hyperlink ref="T30" r:id="rId101" xr:uid="{392DA6BD-8D38-4EB5-8A28-8807F0E7872A}"/>
    <hyperlink ref="T31" r:id="rId102" xr:uid="{C878B55E-B53F-4845-8870-CDE290F02AB6}"/>
    <hyperlink ref="T32" r:id="rId103" xr:uid="{27C9B4EC-0272-43ED-8582-5FF3C430AC27}"/>
    <hyperlink ref="T33" r:id="rId104" xr:uid="{6890227C-DD4C-49A7-A855-34470C8C0DC5}"/>
    <hyperlink ref="T37" r:id="rId105" xr:uid="{313854EA-E24A-488E-87A0-73D415B839F0}"/>
    <hyperlink ref="G3" r:id="rId106" xr:uid="{61BA8BEF-81D6-0248-967C-E6ECD4B332F4}"/>
    <hyperlink ref="O3" r:id="rId107" xr:uid="{B2E4F117-2738-0340-AA8B-CEE9CB7C6A2E}"/>
    <hyperlink ref="G2" r:id="rId108" xr:uid="{B68C2409-C837-FB4B-8AA6-560607A67967}"/>
    <hyperlink ref="O2" r:id="rId109" xr:uid="{E2E97BA4-F123-FD45-AF7D-2141F83A453F}"/>
    <hyperlink ref="T2" r:id="rId110" xr:uid="{0CFA9E3D-D33F-8740-AE59-790AFE6D72BF}"/>
    <hyperlink ref="T3" r:id="rId111" xr:uid="{73D94410-B32D-594E-8DF8-6189C6BA583E}"/>
  </hyperlinks>
  <printOptions horizontalCentered="1"/>
  <pageMargins left="0.4" right="0.4" top="0.4" bottom="0.4" header="0" footer="0"/>
  <pageSetup fitToHeight="0" orientation="landscape" r:id="rId112"/>
  <tableParts count="5">
    <tablePart r:id="rId113"/>
    <tablePart r:id="rId114"/>
    <tablePart r:id="rId115"/>
    <tablePart r:id="rId116"/>
    <tablePart r:id="rId1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6" bestFit="1" customWidth="1"/>
    <col min="2" max="2" width="60.83203125" style="66" bestFit="1" customWidth="1"/>
    <col min="3" max="3" width="16.33203125" style="66" bestFit="1" customWidth="1"/>
    <col min="4" max="4" width="16" style="66" hidden="1" customWidth="1"/>
    <col min="5" max="5" width="54.6640625" style="66" bestFit="1" customWidth="1"/>
    <col min="6" max="16384" width="9.1640625" style="66"/>
  </cols>
  <sheetData>
    <row r="1" spans="1:5" x14ac:dyDescent="0.2">
      <c r="A1" s="66" t="s">
        <v>151</v>
      </c>
      <c r="B1" s="66" t="s">
        <v>152</v>
      </c>
      <c r="C1" s="66" t="s">
        <v>153</v>
      </c>
      <c r="D1" s="66" t="s">
        <v>154</v>
      </c>
      <c r="E1" s="66" t="s">
        <v>155</v>
      </c>
    </row>
    <row r="2" spans="1:5" ht="17" x14ac:dyDescent="0.2">
      <c r="A2" s="72" t="str">
        <f>_xlfn.XLOOKUP(Courses[[#This Row],[Course Name]], Specialization[Course], Specialization[Specialization], "NaN")</f>
        <v>NaN</v>
      </c>
      <c r="B2" s="96" t="s">
        <v>205</v>
      </c>
      <c r="C2" s="97">
        <v>44608</v>
      </c>
      <c r="D2" s="96">
        <v>100</v>
      </c>
      <c r="E2" s="66" t="str">
        <f>_xlfn.XLOOKUP(Courses[[#This Row],[Certificate Name]], Specialization[Specialization], Specialization[Link], "NaN")</f>
        <v>NaN</v>
      </c>
    </row>
    <row r="3" spans="1:5" ht="17" hidden="1" x14ac:dyDescent="0.2">
      <c r="A3" s="66" t="str">
        <f>_xlfn.XLOOKUP(Courses[[#This Row],[Course Name]], Specialization[Course], Specialization[Specialization], "NaN")</f>
        <v>Google Project Management</v>
      </c>
      <c r="B3" s="96" t="s">
        <v>172</v>
      </c>
      <c r="C3" s="97">
        <v>44626</v>
      </c>
      <c r="D3" s="96">
        <v>93.81</v>
      </c>
      <c r="E3" s="66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6" t="str">
        <f>_xlfn.XLOOKUP(Courses[[#This Row],[Course Name]], Specialization[Course], Specialization[Specialization], "NaN")</f>
        <v>NaN</v>
      </c>
      <c r="B4" s="96" t="s">
        <v>240</v>
      </c>
      <c r="C4" s="97">
        <v>44737</v>
      </c>
      <c r="D4" s="96">
        <v>7</v>
      </c>
      <c r="E4" s="66" t="str">
        <f>_xlfn.XLOOKUP(Courses[[#This Row],[Certificate Name]], Specialization[Specialization], Specialization[Link], "NaN")</f>
        <v>NaN</v>
      </c>
    </row>
    <row r="5" spans="1:5" ht="17" hidden="1" x14ac:dyDescent="0.2">
      <c r="A5" s="66" t="str">
        <f>_xlfn.XLOOKUP(Courses[[#This Row],[Course Name]], Specialization[Course], Specialization[Specialization], "NaN")</f>
        <v>NaN</v>
      </c>
      <c r="B5" s="96" t="s">
        <v>159</v>
      </c>
      <c r="C5" s="97">
        <v>44616</v>
      </c>
      <c r="D5" s="96">
        <v>0</v>
      </c>
      <c r="E5" s="66" t="str">
        <f>_xlfn.XLOOKUP(Courses[[#This Row],[Certificate Name]], Specialization[Specialization], Specialization[Link], "NaN")</f>
        <v>NaN</v>
      </c>
    </row>
    <row r="6" spans="1:5" ht="17" hidden="1" x14ac:dyDescent="0.2">
      <c r="A6" s="66" t="str">
        <f>_xlfn.XLOOKUP(Courses[[#This Row],[Course Name]], Specialization[Course], Specialization[Specialization], "NaN")</f>
        <v>NaN</v>
      </c>
      <c r="B6" s="96" t="s">
        <v>241</v>
      </c>
      <c r="C6" s="97">
        <v>44752</v>
      </c>
      <c r="D6" s="96">
        <v>83</v>
      </c>
      <c r="E6" s="66" t="str">
        <f>_xlfn.XLOOKUP(Courses[[#This Row],[Certificate Name]], Specialization[Specialization], Specialization[Link], "NaN")</f>
        <v>NaN</v>
      </c>
    </row>
    <row r="7" spans="1:5" ht="17" x14ac:dyDescent="0.2">
      <c r="A7" s="66" t="str">
        <f>_xlfn.XLOOKUP(Courses[[#This Row],[Course Name]], Specialization[Course], Specialization[Specialization], "NaN")</f>
        <v>Google Data Analytics</v>
      </c>
      <c r="B7" s="96" t="s">
        <v>165</v>
      </c>
      <c r="C7" s="97">
        <v>44514</v>
      </c>
      <c r="D7" s="96">
        <v>97.61</v>
      </c>
      <c r="E7" s="66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6" t="str">
        <f>_xlfn.XLOOKUP(Courses[[#This Row],[Course Name]], Specialization[Course], Specialization[Specialization], "NaN")</f>
        <v>IBM Data Analyst</v>
      </c>
      <c r="B8" s="96" t="s">
        <v>184</v>
      </c>
      <c r="C8" s="97">
        <v>44560</v>
      </c>
      <c r="D8" s="96">
        <v>95</v>
      </c>
      <c r="E8" s="66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8" t="str">
        <f>_xlfn.XLOOKUP(Courses[[#This Row],[Course Name]], Specialization[Course], Specialization[Specialization], "NaN")</f>
        <v>IBM Data Analyst</v>
      </c>
      <c r="B9" s="96" t="s">
        <v>190</v>
      </c>
      <c r="C9" s="97">
        <v>44512</v>
      </c>
      <c r="D9" s="96">
        <v>97.52</v>
      </c>
      <c r="E9" s="98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6" t="str">
        <f>_xlfn.XLOOKUP(Courses[[#This Row],[Course Name]], Specialization[Course], Specialization[Specialization], "NaN")</f>
        <v>Google Project Management</v>
      </c>
      <c r="B10" s="96" t="s">
        <v>179</v>
      </c>
      <c r="C10" s="97">
        <v>44518</v>
      </c>
      <c r="D10" s="96">
        <v>94.6</v>
      </c>
      <c r="E10" s="66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6" t="str">
        <f>_xlfn.XLOOKUP(Courses[[#This Row],[Course Name]], Specialization[Course], Specialization[Specialization], "NaN")</f>
        <v>Google Data Analytics</v>
      </c>
      <c r="B11" s="96" t="s">
        <v>161</v>
      </c>
      <c r="C11" s="97">
        <v>44556</v>
      </c>
      <c r="D11" s="96">
        <v>94.58</v>
      </c>
      <c r="E11" s="66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6" t="str">
        <f>_xlfn.XLOOKUP(Courses[[#This Row],[Course Name]], Specialization[Course], Specialization[Specialization], "NaN")</f>
        <v>NaN</v>
      </c>
      <c r="B12" s="96" t="s">
        <v>210</v>
      </c>
      <c r="C12" s="97">
        <v>44550</v>
      </c>
      <c r="D12" s="96">
        <v>88</v>
      </c>
      <c r="E12" s="66" t="str">
        <f>_xlfn.XLOOKUP(Courses[[#This Row],[Certificate Name]], Specialization[Specialization], Specialization[Link], "NaN")</f>
        <v>NaN</v>
      </c>
    </row>
    <row r="13" spans="1:5" ht="17" hidden="1" x14ac:dyDescent="0.2">
      <c r="A13" s="66" t="str">
        <f>_xlfn.XLOOKUP(Courses[[#This Row],[Course Name]], Specialization[Course], Specialization[Specialization], "NaN")</f>
        <v>NaN</v>
      </c>
      <c r="B13" s="96" t="s">
        <v>208</v>
      </c>
      <c r="C13" s="97">
        <v>44596</v>
      </c>
      <c r="D13" s="96">
        <v>0</v>
      </c>
      <c r="E13" s="66" t="str">
        <f>_xlfn.XLOOKUP(Courses[[#This Row],[Certificate Name]], Specialization[Specialization], Specialization[Link], "NaN")</f>
        <v>NaN</v>
      </c>
    </row>
    <row r="14" spans="1:5" ht="17" hidden="1" x14ac:dyDescent="0.2">
      <c r="A14" s="66" t="str">
        <f>_xlfn.XLOOKUP(Courses[[#This Row],[Course Name]], Specialization[Course], Specialization[Specialization], "NaN")</f>
        <v>IBM Data Analyst</v>
      </c>
      <c r="B14" s="96" t="s">
        <v>188</v>
      </c>
      <c r="C14" s="97">
        <v>44513</v>
      </c>
      <c r="D14" s="96">
        <v>95</v>
      </c>
      <c r="E14" s="66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6" t="str">
        <f>_xlfn.XLOOKUP(Courses[[#This Row],[Course Name]], Specialization[Course], Specialization[Specialization], "NaN")</f>
        <v>Google Project Management</v>
      </c>
      <c r="B15" s="96" t="s">
        <v>178</v>
      </c>
      <c r="C15" s="97">
        <v>44576</v>
      </c>
      <c r="D15" s="96">
        <v>92.69</v>
      </c>
      <c r="E15" s="66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6" t="str">
        <f>_xlfn.XLOOKUP(Courses[[#This Row],[Course Name]], Specialization[Course], Specialization[Specialization], "NaN")</f>
        <v>NaN</v>
      </c>
      <c r="B16" s="96" t="s">
        <v>207</v>
      </c>
      <c r="C16" s="97">
        <v>44560</v>
      </c>
      <c r="D16" s="96">
        <v>92.66</v>
      </c>
      <c r="E16" s="66" t="str">
        <f>_xlfn.XLOOKUP(Courses[[#This Row],[Certificate Name]], Specialization[Specialization], Specialization[Link], "NaN")</f>
        <v>NaN</v>
      </c>
    </row>
    <row r="17" spans="1:5" ht="17" x14ac:dyDescent="0.2">
      <c r="A17" s="66" t="str">
        <f>_xlfn.XLOOKUP(Courses[[#This Row],[Course Name]], Specialization[Course], Specialization[Specialization], "NaN")</f>
        <v>Google Data Analytics</v>
      </c>
      <c r="B17" s="96" t="s">
        <v>163</v>
      </c>
      <c r="C17" s="97">
        <v>44528</v>
      </c>
      <c r="D17" s="96">
        <v>91.71</v>
      </c>
      <c r="E17" s="66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6" t="str">
        <f>_xlfn.XLOOKUP(Courses[[#This Row],[Course Name]], Specialization[Course], Specialization[Specialization], "NaN")</f>
        <v>NaN</v>
      </c>
      <c r="B18" s="96" t="s">
        <v>201</v>
      </c>
      <c r="C18" s="97">
        <v>44700</v>
      </c>
      <c r="D18" s="96">
        <v>90.94</v>
      </c>
      <c r="E18" s="66" t="str">
        <f>_xlfn.XLOOKUP(Courses[[#This Row],[Certificate Name]], Specialization[Specialization], Specialization[Link], "NaN")</f>
        <v>NaN</v>
      </c>
    </row>
    <row r="19" spans="1:5" ht="17" x14ac:dyDescent="0.2">
      <c r="A19" s="66" t="str">
        <f>_xlfn.XLOOKUP(Courses[[#This Row],[Course Name]], Specialization[Course], Specialization[Specialization], "NaN")</f>
        <v>NaN</v>
      </c>
      <c r="B19" s="96" t="s">
        <v>211</v>
      </c>
      <c r="C19" s="97">
        <v>44488</v>
      </c>
      <c r="D19" s="96">
        <v>90.89</v>
      </c>
      <c r="E19" s="66" t="str">
        <f>_xlfn.XLOOKUP(Courses[[#This Row],[Certificate Name]], Specialization[Specialization], Specialization[Link], "NaN")</f>
        <v>NaN</v>
      </c>
    </row>
    <row r="20" spans="1:5" ht="17" x14ac:dyDescent="0.2">
      <c r="A20" s="66" t="str">
        <f>_xlfn.XLOOKUP(Courses[[#This Row],[Course Name]], Specialization[Course], Specialization[Specialization], "NaN")</f>
        <v>Google Data Analytics</v>
      </c>
      <c r="B20" s="96" t="s">
        <v>164</v>
      </c>
      <c r="C20" s="97">
        <v>44515</v>
      </c>
      <c r="D20" s="96">
        <v>88.88</v>
      </c>
      <c r="E20" s="66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6" t="str">
        <f>_xlfn.XLOOKUP(Courses[[#This Row],[Course Name]], Specialization[Course], Specialization[Specialization], "NaN")</f>
        <v>Getting started with Google Workspace</v>
      </c>
      <c r="B21" s="96" t="s">
        <v>146</v>
      </c>
      <c r="C21" s="97">
        <v>44815</v>
      </c>
      <c r="D21" s="96">
        <v>76.67</v>
      </c>
      <c r="E21" s="66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6" t="str">
        <f>_xlfn.XLOOKUP(Courses[[#This Row],[Course Name]], Specialization[Course], Specialization[Specialization], "NaN")</f>
        <v>Google Data Analytics</v>
      </c>
      <c r="B22" s="96" t="s">
        <v>169</v>
      </c>
      <c r="C22" s="97">
        <v>44513</v>
      </c>
      <c r="D22" s="96">
        <v>91.38</v>
      </c>
      <c r="E22" s="66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6" t="str">
        <f>_xlfn.XLOOKUP(Courses[[#This Row],[Course Name]], Specialization[Course], Specialization[Specialization], "NaN")</f>
        <v>IBM Data Analyst</v>
      </c>
      <c r="B23" s="96" t="s">
        <v>189</v>
      </c>
      <c r="C23" s="97">
        <v>44512</v>
      </c>
      <c r="D23" s="96">
        <v>95.85</v>
      </c>
      <c r="E23" s="66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6" t="str">
        <f>_xlfn.XLOOKUP(Courses[[#This Row],[Course Name]], Specialization[Course], Specialization[Specialization], "NaN")</f>
        <v>NaN</v>
      </c>
      <c r="B24" s="96" t="s">
        <v>209</v>
      </c>
      <c r="C24" s="97">
        <v>44554</v>
      </c>
      <c r="D24" s="96">
        <v>88.13</v>
      </c>
      <c r="E24" s="66" t="str">
        <f>_xlfn.XLOOKUP(Courses[[#This Row],[Certificate Name]], Specialization[Specialization], Specialization[Link], "NaN")</f>
        <v>NaN</v>
      </c>
    </row>
    <row r="25" spans="1:5" ht="17" x14ac:dyDescent="0.2">
      <c r="A25" s="66" t="str">
        <f>_xlfn.XLOOKUP(Courses[[#This Row],[Course Name]], Specialization[Course], Specialization[Specialization], "NaN")</f>
        <v>NaN</v>
      </c>
      <c r="B25" s="96" t="s">
        <v>206</v>
      </c>
      <c r="C25" s="97">
        <v>44596</v>
      </c>
      <c r="D25" s="96">
        <v>88</v>
      </c>
      <c r="E25" s="66" t="str">
        <f>_xlfn.XLOOKUP(Courses[[#This Row],[Certificate Name]], Specialization[Specialization], Specialization[Link], "NaN")</f>
        <v>NaN</v>
      </c>
    </row>
    <row r="26" spans="1:5" ht="17" hidden="1" x14ac:dyDescent="0.2">
      <c r="A26" s="66" t="str">
        <f>_xlfn.XLOOKUP(Courses[[#This Row],[Course Name]], Specialization[Course], Specialization[Specialization], "NaN")</f>
        <v>Getting started with Google Workspace</v>
      </c>
      <c r="B26" s="96" t="s">
        <v>244</v>
      </c>
      <c r="C26" s="97">
        <v>44814</v>
      </c>
      <c r="D26" s="96">
        <v>90</v>
      </c>
      <c r="E26" s="66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6" t="str">
        <f>_xlfn.XLOOKUP(Courses[[#This Row],[Course Name]], Specialization[Course], Specialization[Specialization], "NaN")</f>
        <v>IBM Data Science</v>
      </c>
      <c r="B27" s="96" t="s">
        <v>193</v>
      </c>
      <c r="C27" s="97">
        <v>44608</v>
      </c>
      <c r="D27" s="96">
        <v>87.83</v>
      </c>
      <c r="E27" s="66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8" t="str">
        <f>_xlfn.XLOOKUP(Courses[[#This Row],[Course Name]], Specialization[Course], Specialization[Specialization], "NaN")</f>
        <v>Getting started with Google Workspace</v>
      </c>
      <c r="B28" s="96" t="s">
        <v>251</v>
      </c>
      <c r="C28" s="97">
        <v>44812</v>
      </c>
      <c r="D28" s="96">
        <v>87.5</v>
      </c>
      <c r="E28" s="98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6" t="str">
        <f>_xlfn.XLOOKUP(Courses[[#This Row],[Course Name]], Specialization[Course], Specialization[Specialization], "NaN")</f>
        <v>IBM Data Analyst</v>
      </c>
      <c r="B29" s="96" t="s">
        <v>183</v>
      </c>
      <c r="C29" s="97">
        <v>44562</v>
      </c>
      <c r="D29" s="96">
        <v>86.67</v>
      </c>
      <c r="E29" s="66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6" t="str">
        <f>_xlfn.XLOOKUP(Courses[[#This Row],[Course Name]], Specialization[Course], Specialization[Specialization], "NaN")</f>
        <v>Google Project Management</v>
      </c>
      <c r="B30" s="96" t="s">
        <v>181</v>
      </c>
      <c r="C30" s="97">
        <v>44518</v>
      </c>
      <c r="D30" s="96">
        <v>86.09</v>
      </c>
      <c r="E30" s="66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6" t="str">
        <f>_xlfn.XLOOKUP(Courses[[#This Row],[Course Name]], Specialization[Course], Specialization[Specialization], "NaN")</f>
        <v>IBM Data Analyst</v>
      </c>
      <c r="B31" s="96" t="s">
        <v>182</v>
      </c>
      <c r="C31" s="97">
        <v>44562</v>
      </c>
      <c r="D31" s="96">
        <v>85.83</v>
      </c>
      <c r="E31" s="66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6" t="str">
        <f>_xlfn.XLOOKUP(Courses[[#This Row],[Course Name]], Specialization[Course], Specialization[Specialization], "NaN")</f>
        <v>IBM Data Science</v>
      </c>
      <c r="B32" s="96" t="s">
        <v>196</v>
      </c>
      <c r="C32" s="97">
        <v>44570</v>
      </c>
      <c r="D32" s="96">
        <v>85.83</v>
      </c>
      <c r="E32" s="66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8" t="str">
        <f>_xlfn.XLOOKUP(Courses[[#This Row],[Course Name]], Specialization[Course], Specialization[Specialization], "NaN")</f>
        <v>IBM Data Analyst</v>
      </c>
      <c r="B33" s="96" t="s">
        <v>186</v>
      </c>
      <c r="C33" s="97">
        <v>44517</v>
      </c>
      <c r="D33" s="96">
        <v>84.19</v>
      </c>
      <c r="E33" s="98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6" t="str">
        <f>_xlfn.XLOOKUP(Courses[[#This Row],[Course Name]], Specialization[Course], Specialization[Specialization], "NaN")</f>
        <v>Google Data Analytics</v>
      </c>
      <c r="B34" s="96" t="s">
        <v>170</v>
      </c>
      <c r="C34" s="97">
        <v>44501</v>
      </c>
      <c r="D34" s="96">
        <v>83.91</v>
      </c>
      <c r="E34" s="66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6" t="str">
        <f>_xlfn.XLOOKUP(Courses[[#This Row],[Course Name]], Specialization[Course], Specialization[Specialization], "NaN")</f>
        <v>IBM Data Analyst</v>
      </c>
      <c r="B35" s="96" t="s">
        <v>187</v>
      </c>
      <c r="C35" s="97">
        <v>44515</v>
      </c>
      <c r="D35" s="96">
        <v>83.6</v>
      </c>
      <c r="E35" s="66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6" t="str">
        <f>_xlfn.XLOOKUP(Courses[[#This Row],[Course Name]], Specialization[Course], Specialization[Specialization], "NaN")</f>
        <v>Getting started with Google Workspace</v>
      </c>
      <c r="B36" s="96" t="s">
        <v>245</v>
      </c>
      <c r="C36" s="97">
        <v>44814</v>
      </c>
      <c r="D36" s="96">
        <v>83.33</v>
      </c>
      <c r="E36" s="66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8" t="str">
        <f>_xlfn.XLOOKUP(Courses[[#This Row],[Course Name]], Specialization[Course], Specialization[Specialization], "NaN")</f>
        <v>IBM Data Science</v>
      </c>
      <c r="B37" s="96" t="s">
        <v>198</v>
      </c>
      <c r="C37" s="97">
        <v>44522</v>
      </c>
      <c r="D37" s="96">
        <v>83.33</v>
      </c>
      <c r="E37" s="98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6" t="str">
        <f>_xlfn.XLOOKUP(Courses[[#This Row],[Course Name]], Specialization[Course], Specialization[Specialization], "NaN")</f>
        <v>Google Data Analytics</v>
      </c>
      <c r="B38" s="96" t="s">
        <v>171</v>
      </c>
      <c r="C38" s="97">
        <v>44501</v>
      </c>
      <c r="D38" s="96">
        <v>87.63</v>
      </c>
      <c r="E38" s="66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6" t="str">
        <f>_xlfn.XLOOKUP(Courses[[#This Row],[Course Name]], Specialization[Course], Specialization[Specialization], "NaN")</f>
        <v>IBM Data Science</v>
      </c>
      <c r="B39" s="96" t="s">
        <v>195</v>
      </c>
      <c r="C39" s="97">
        <v>44577</v>
      </c>
      <c r="D39" s="96">
        <v>83.17</v>
      </c>
      <c r="E39" s="66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6" t="str">
        <f>_xlfn.XLOOKUP(Courses[[#This Row],[Course Name]], Specialization[Course], Specialization[Specialization], "NaN")</f>
        <v>Google Data Analytics</v>
      </c>
      <c r="B40" s="96" t="s">
        <v>156</v>
      </c>
      <c r="C40" s="97">
        <v>44558</v>
      </c>
      <c r="D40" s="96">
        <v>100</v>
      </c>
      <c r="E40" s="66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6" t="str">
        <f>_xlfn.XLOOKUP(Courses[[#This Row],[Course Name]], Specialization[Course], Specialization[Specialization], "NaN")</f>
        <v>NaN</v>
      </c>
      <c r="B41" s="96" t="s">
        <v>202</v>
      </c>
      <c r="C41" s="97">
        <v>44680</v>
      </c>
      <c r="D41" s="96">
        <v>82.5</v>
      </c>
      <c r="E41" s="66" t="str">
        <f>_xlfn.XLOOKUP(Courses[[#This Row],[Certificate Name]], Specialization[Specialization], Specialization[Link], "NaN")</f>
        <v>NaN</v>
      </c>
    </row>
    <row r="42" spans="1:5" ht="17" x14ac:dyDescent="0.2">
      <c r="A42" s="66" t="str">
        <f>_xlfn.XLOOKUP(Courses[[#This Row],[Course Name]], Specialization[Course], Specialization[Specialization], "NaN")</f>
        <v>IBM Data Analyst</v>
      </c>
      <c r="B42" s="96" t="s">
        <v>185</v>
      </c>
      <c r="C42" s="97">
        <v>44560</v>
      </c>
      <c r="D42" s="96">
        <v>82</v>
      </c>
      <c r="E42" s="66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6" t="str">
        <f>_xlfn.XLOOKUP(Courses[[#This Row],[Course Name]], Specialization[Course], Specialization[Specialization], "NaN")</f>
        <v>Google Project Management</v>
      </c>
      <c r="B43" s="96" t="s">
        <v>174</v>
      </c>
      <c r="C43" s="97">
        <v>44611</v>
      </c>
      <c r="D43" s="96">
        <v>94.13</v>
      </c>
      <c r="E43" s="66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6" t="str">
        <f>_xlfn.XLOOKUP(Courses[[#This Row],[Course Name]], Specialization[Course], Specialization[Specialization], "NaN")</f>
        <v>NaN</v>
      </c>
      <c r="B44" s="96" t="s">
        <v>246</v>
      </c>
      <c r="C44" s="97">
        <v>44752</v>
      </c>
      <c r="D44" s="96">
        <v>81.81</v>
      </c>
      <c r="E44" s="66" t="str">
        <f>_xlfn.XLOOKUP(Courses[[#This Row],[Certificate Name]], Specialization[Specialization], Specialization[Link], "NaN")</f>
        <v>NaN</v>
      </c>
    </row>
    <row r="45" spans="1:5" ht="17" x14ac:dyDescent="0.2">
      <c r="A45" s="98" t="str">
        <f>_xlfn.XLOOKUP(Courses[[#This Row],[Course Name]], Specialization[Course], Specialization[Specialization], "NaN")</f>
        <v>IBM Data Science</v>
      </c>
      <c r="B45" s="96" t="s">
        <v>191</v>
      </c>
      <c r="C45" s="97">
        <v>44608</v>
      </c>
      <c r="D45" s="96">
        <v>81.5</v>
      </c>
      <c r="E45" s="98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6" t="str">
        <f>_xlfn.XLOOKUP(Courses[[#This Row],[Course Name]], Specialization[Course], Specialization[Specialization], "NaN")</f>
        <v>NaN</v>
      </c>
      <c r="B46" s="96" t="s">
        <v>199</v>
      </c>
      <c r="C46" s="97">
        <v>44701</v>
      </c>
      <c r="D46" s="96">
        <v>85.38</v>
      </c>
      <c r="E46" s="66" t="str">
        <f>_xlfn.XLOOKUP(Courses[[#This Row],[Certificate Name]], Specialization[Specialization], Specialization[Link], "NaN")</f>
        <v>NaN</v>
      </c>
    </row>
    <row r="47" spans="1:5" ht="17" x14ac:dyDescent="0.2">
      <c r="A47" s="98" t="str">
        <f>_xlfn.XLOOKUP(Courses[[#This Row],[Course Name]], Specialization[Course], Specialization[Specialization], "NaN")</f>
        <v>NaN</v>
      </c>
      <c r="B47" s="96" t="s">
        <v>249</v>
      </c>
      <c r="C47" s="97">
        <v>44752</v>
      </c>
      <c r="D47" s="96">
        <v>79.92</v>
      </c>
      <c r="E47" s="98" t="str">
        <f>_xlfn.XLOOKUP(Courses[[#This Row],[Certificate Name]], Specialization[Specialization], Specialization[Link], "NaN")</f>
        <v>NaN</v>
      </c>
    </row>
    <row r="48" spans="1:5" ht="17" x14ac:dyDescent="0.2">
      <c r="A48" s="98" t="str">
        <f>_xlfn.XLOOKUP(Courses[[#This Row],[Course Name]], Specialization[Course], Specialization[Specialization], "NaN")</f>
        <v>Getting started with Google Workspace</v>
      </c>
      <c r="B48" s="96" t="s">
        <v>250</v>
      </c>
      <c r="C48" s="97">
        <v>44813</v>
      </c>
      <c r="D48" s="96">
        <v>76.67</v>
      </c>
      <c r="E48" s="98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6" t="str">
        <f>_xlfn.XLOOKUP(Courses[[#This Row],[Course Name]], Specialization[Course], Specialization[Specialization], "NaN")</f>
        <v>NaN</v>
      </c>
      <c r="B49" s="96" t="s">
        <v>247</v>
      </c>
      <c r="C49" s="97">
        <v>44752</v>
      </c>
      <c r="D49" s="96">
        <v>41.67</v>
      </c>
      <c r="E49" s="66" t="str">
        <f>_xlfn.XLOOKUP(Courses[[#This Row],[Certificate Name]], Specialization[Specialization], Specialization[Link], "NaN")</f>
        <v>NaN</v>
      </c>
    </row>
    <row r="50" spans="1:5" ht="17" hidden="1" x14ac:dyDescent="0.2">
      <c r="A50" s="66" t="str">
        <f>_xlfn.XLOOKUP(Courses[[#This Row],[Course Name]], Specialization[Course], Specialization[Specialization], "NaN")</f>
        <v>Google Project Management</v>
      </c>
      <c r="B50" s="96" t="s">
        <v>173</v>
      </c>
      <c r="C50" s="97">
        <v>44624</v>
      </c>
      <c r="D50" s="96">
        <v>92.52</v>
      </c>
      <c r="E50" s="66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6" t="str">
        <f>_xlfn.XLOOKUP(Courses[[#This Row],[Course Name]], Specialization[Course], Specialization[Specialization], "NaN")</f>
        <v>NaN</v>
      </c>
      <c r="B51" s="96" t="s">
        <v>197</v>
      </c>
      <c r="C51" s="97">
        <v>44705</v>
      </c>
      <c r="D51" s="96">
        <v>50</v>
      </c>
      <c r="E51" s="66" t="str">
        <f>_xlfn.XLOOKUP(Courses[[#This Row],[Certificate Name]], Specialization[Specialization], Specialization[Link], "NaN")</f>
        <v>NaN</v>
      </c>
    </row>
    <row r="52" spans="1:5" ht="17" x14ac:dyDescent="0.2">
      <c r="A52" s="98" t="str">
        <f>_xlfn.XLOOKUP(Courses[[#This Row],[Course Name]], Specialization[Course], Specialization[Specialization], "NaN")</f>
        <v>NaN</v>
      </c>
      <c r="B52" s="96" t="s">
        <v>162</v>
      </c>
      <c r="C52" s="97">
        <v>44697</v>
      </c>
      <c r="D52" s="96">
        <v>39.630000000000003</v>
      </c>
      <c r="E52" s="98" t="str">
        <f>_xlfn.XLOOKUP(Courses[[#This Row],[Certificate Name]], Specialization[Specialization], Specialization[Link], "NaN")</f>
        <v>NaN</v>
      </c>
    </row>
    <row r="53" spans="1:5" ht="17" x14ac:dyDescent="0.2">
      <c r="A53" s="66" t="str">
        <f>_xlfn.XLOOKUP(Courses[[#This Row],[Course Name]], Specialization[Course], Specialization[Specialization], "NaN")</f>
        <v>NaN</v>
      </c>
      <c r="B53" s="96" t="s">
        <v>160</v>
      </c>
      <c r="C53" s="97">
        <v>44578</v>
      </c>
      <c r="D53" s="96">
        <v>36</v>
      </c>
      <c r="E53" s="66" t="str">
        <f>_xlfn.XLOOKUP(Courses[[#This Row],[Certificate Name]], Specialization[Specialization], Specialization[Link], "NaN")</f>
        <v>NaN</v>
      </c>
    </row>
    <row r="54" spans="1:5" ht="17" hidden="1" x14ac:dyDescent="0.2">
      <c r="A54" s="66" t="str">
        <f>_xlfn.XLOOKUP(Courses[[#This Row],[Course Name]], Specialization[Course], Specialization[Specialization], "NaN")</f>
        <v>NaN</v>
      </c>
      <c r="B54" s="96" t="s">
        <v>203</v>
      </c>
      <c r="C54" s="97">
        <v>44718</v>
      </c>
      <c r="D54" s="96">
        <v>86.08</v>
      </c>
      <c r="E54" s="66" t="str">
        <f>_xlfn.XLOOKUP(Courses[[#This Row],[Certificate Name]], Specialization[Specialization], Specialization[Link], "NaN")</f>
        <v>NaN</v>
      </c>
    </row>
    <row r="55" spans="1:5" ht="17" x14ac:dyDescent="0.2">
      <c r="A55" s="66" t="str">
        <f>_xlfn.XLOOKUP(Courses[[#This Row],[Course Name]], Specialization[Course], Specialization[Specialization], "NaN")</f>
        <v>Getting started with Google Workspace</v>
      </c>
      <c r="B55" s="96" t="s">
        <v>243</v>
      </c>
      <c r="C55" s="97">
        <v>44815</v>
      </c>
      <c r="D55" s="96">
        <v>25</v>
      </c>
      <c r="E55" s="66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8" t="str">
        <f>_xlfn.XLOOKUP(Courses[[#This Row],[Course Name]], Specialization[Course], Specialization[Specialization], "NaN")</f>
        <v>NaN</v>
      </c>
      <c r="B56" s="96" t="s">
        <v>176</v>
      </c>
      <c r="C56" s="97">
        <v>44488</v>
      </c>
      <c r="D56" s="96">
        <v>16</v>
      </c>
      <c r="E56" s="98" t="str">
        <f>_xlfn.XLOOKUP(Courses[[#This Row],[Certificate Name]], Specialization[Specialization], Specialization[Link], "NaN")</f>
        <v>NaN</v>
      </c>
    </row>
    <row r="57" spans="1:5" ht="17" x14ac:dyDescent="0.2">
      <c r="A57" s="66" t="str">
        <f>_xlfn.XLOOKUP(Courses[[#This Row],[Course Name]], Specialization[Course], Specialization[Specialization], "NaN")</f>
        <v>NaN</v>
      </c>
      <c r="B57" s="96" t="s">
        <v>166</v>
      </c>
      <c r="C57" s="97">
        <v>44503</v>
      </c>
      <c r="D57" s="96">
        <v>9</v>
      </c>
      <c r="E57" s="66" t="str">
        <f>_xlfn.XLOOKUP(Courses[[#This Row],[Certificate Name]], Specialization[Specialization], Specialization[Link], "NaN")</f>
        <v>NaN</v>
      </c>
    </row>
    <row r="58" spans="1:5" ht="17" hidden="1" x14ac:dyDescent="0.2">
      <c r="A58" s="66" t="str">
        <f>_xlfn.XLOOKUP(Courses[[#This Row],[Course Name]], Specialization[Course], Specialization[Specialization], "NaN")</f>
        <v>NaN</v>
      </c>
      <c r="B58" s="96" t="s">
        <v>157</v>
      </c>
      <c r="C58" s="97">
        <v>44640</v>
      </c>
      <c r="D58" s="96">
        <v>94.48</v>
      </c>
      <c r="E58" s="66" t="str">
        <f>_xlfn.XLOOKUP(Courses[[#This Row],[Certificate Name]], Specialization[Specialization], Specialization[Link], "NaN")</f>
        <v>NaN</v>
      </c>
    </row>
    <row r="59" spans="1:5" ht="17" hidden="1" x14ac:dyDescent="0.2">
      <c r="A59" s="66" t="str">
        <f>_xlfn.XLOOKUP(Courses[[#This Row],[Course Name]], Specialization[Course], Specialization[Specialization], "NaN")</f>
        <v>NaN</v>
      </c>
      <c r="B59" s="96" t="s">
        <v>158</v>
      </c>
      <c r="C59" s="97">
        <v>44624</v>
      </c>
      <c r="D59" s="96">
        <v>14</v>
      </c>
      <c r="E59" s="66" t="str">
        <f>_xlfn.XLOOKUP(Courses[[#This Row],[Certificate Name]], Specialization[Specialization], Specialization[Link], "NaN")</f>
        <v>NaN</v>
      </c>
    </row>
    <row r="60" spans="1:5" ht="17" x14ac:dyDescent="0.2">
      <c r="A60" s="66" t="str">
        <f>_xlfn.XLOOKUP(Courses[[#This Row],[Course Name]], Specialization[Course], Specialization[Specialization], "NaN")</f>
        <v>NaN</v>
      </c>
      <c r="B60" s="96" t="s">
        <v>192</v>
      </c>
      <c r="C60" s="97">
        <v>44583</v>
      </c>
      <c r="D60" s="96">
        <v>8</v>
      </c>
      <c r="E60" s="66" t="str">
        <f>_xlfn.XLOOKUP(Courses[[#This Row],[Certificate Name]], Specialization[Specialization], Specialization[Link], "NaN")</f>
        <v>NaN</v>
      </c>
    </row>
    <row r="61" spans="1:5" ht="17" x14ac:dyDescent="0.2">
      <c r="A61" s="66" t="str">
        <f>_xlfn.XLOOKUP(Courses[[#This Row],[Course Name]], Specialization[Course], Specialization[Specialization], "NaN")</f>
        <v>NaN</v>
      </c>
      <c r="B61" s="96" t="s">
        <v>200</v>
      </c>
      <c r="C61" s="97">
        <v>44494</v>
      </c>
      <c r="D61" s="96">
        <v>5</v>
      </c>
      <c r="E61" s="66" t="str">
        <f>_xlfn.XLOOKUP(Courses[[#This Row],[Certificate Name]], Specialization[Specialization], Specialization[Link], "NaN")</f>
        <v>NaN</v>
      </c>
    </row>
    <row r="62" spans="1:5" ht="17" x14ac:dyDescent="0.2">
      <c r="A62" s="66" t="str">
        <f>_xlfn.XLOOKUP(Courses[[#This Row],[Course Name]], Specialization[Course], Specialization[Specialization], "NaN")</f>
        <v>NaN</v>
      </c>
      <c r="B62" s="96" t="s">
        <v>242</v>
      </c>
      <c r="C62" s="97">
        <v>44746</v>
      </c>
      <c r="D62" s="96">
        <v>0</v>
      </c>
      <c r="E62" s="66" t="str">
        <f>_xlfn.XLOOKUP(Courses[[#This Row],[Certificate Name]], Specialization[Specialization], Specialization[Link], "NaN")</f>
        <v>NaN</v>
      </c>
    </row>
    <row r="63" spans="1:5" ht="17" x14ac:dyDescent="0.2">
      <c r="A63" s="66" t="str">
        <f>_xlfn.XLOOKUP(Courses[[#This Row],[Course Name]], Specialization[Course], Specialization[Specialization], "NaN")</f>
        <v>NaN</v>
      </c>
      <c r="B63" s="96" t="s">
        <v>177</v>
      </c>
      <c r="C63" s="97">
        <v>44557</v>
      </c>
      <c r="D63" s="96">
        <v>0</v>
      </c>
      <c r="E63" s="66" t="str">
        <f>_xlfn.XLOOKUP(Courses[[#This Row],[Certificate Name]], Specialization[Specialization], Specialization[Link], "NaN")</f>
        <v>NaN</v>
      </c>
    </row>
    <row r="64" spans="1:5" ht="17" x14ac:dyDescent="0.2">
      <c r="A64" s="66" t="str">
        <f>_xlfn.XLOOKUP(Courses[[#This Row],[Course Name]], Specialization[Course], Specialization[Specialization], "NaN")</f>
        <v>NaN</v>
      </c>
      <c r="B64" s="96" t="s">
        <v>194</v>
      </c>
      <c r="C64" s="97">
        <v>44582</v>
      </c>
      <c r="D64" s="96">
        <v>0</v>
      </c>
      <c r="E64" s="66" t="str">
        <f>_xlfn.XLOOKUP(Courses[[#This Row],[Certificate Name]], Specialization[Specialization], Specialization[Link], "NaN")</f>
        <v>NaN</v>
      </c>
    </row>
    <row r="65" spans="1:5" ht="17" x14ac:dyDescent="0.2">
      <c r="A65" s="66" t="str">
        <f>_xlfn.XLOOKUP(Courses[[#This Row],[Course Name]], Specialization[Course], Specialization[Specialization], "NaN")</f>
        <v>NaN</v>
      </c>
      <c r="B65" s="96" t="s">
        <v>212</v>
      </c>
      <c r="C65" s="97">
        <v>44633</v>
      </c>
      <c r="D65" s="96">
        <v>0</v>
      </c>
      <c r="E65" s="66" t="str">
        <f>_xlfn.XLOOKUP(Courses[[#This Row],[Certificate Name]], Specialization[Specialization], Specialization[Link], "NaN")</f>
        <v>NaN</v>
      </c>
    </row>
    <row r="66" spans="1:5" ht="17" x14ac:dyDescent="0.2">
      <c r="A66" s="66" t="str">
        <f>_xlfn.XLOOKUP(Courses[[#This Row],[Course Name]], Specialization[Course], Specialization[Specialization], "NaN")</f>
        <v>NaN</v>
      </c>
      <c r="B66" s="96" t="s">
        <v>213</v>
      </c>
      <c r="C66" s="97">
        <v>44702</v>
      </c>
      <c r="D66" s="96">
        <v>0</v>
      </c>
      <c r="E66" s="66" t="str">
        <f>_xlfn.XLOOKUP(Courses[[#This Row],[Certificate Name]], Specialization[Specialization], Specialization[Link], "NaN")</f>
        <v>NaN</v>
      </c>
    </row>
    <row r="67" spans="1:5" ht="17" x14ac:dyDescent="0.2">
      <c r="A67" s="66" t="str">
        <f>_xlfn.XLOOKUP(Courses[[#This Row],[Course Name]], Specialization[Course], Specialization[Specialization], "NaN")</f>
        <v>NaN</v>
      </c>
      <c r="B67" s="96" t="s">
        <v>248</v>
      </c>
      <c r="C67" s="97">
        <v>44747</v>
      </c>
      <c r="D67" s="96">
        <v>0</v>
      </c>
      <c r="E67" s="66" t="str">
        <f>_xlfn.XLOOKUP(Courses[[#This Row],[Certificate Name]], Specialization[Specialization], Specialization[Link], "NaN")</f>
        <v>NaN</v>
      </c>
    </row>
    <row r="68" spans="1:5" ht="17" x14ac:dyDescent="0.2">
      <c r="A68" s="66" t="str">
        <f>_xlfn.XLOOKUP(Courses[[#This Row],[Course Name]], Specialization[Course], Specialization[Specialization], "NaN")</f>
        <v>NaN</v>
      </c>
      <c r="B68" s="96" t="s">
        <v>204</v>
      </c>
      <c r="C68" s="97">
        <v>44613</v>
      </c>
      <c r="D68" s="96">
        <v>0</v>
      </c>
      <c r="E68" s="66" t="str">
        <f>_xlfn.XLOOKUP(Courses[[#This Row],[Certificate Name]], Specialization[Specialization], Specialization[Link], "NaN")</f>
        <v>NaN</v>
      </c>
    </row>
    <row r="69" spans="1:5" ht="17" x14ac:dyDescent="0.2">
      <c r="A69" s="98" t="str">
        <f>_xlfn.XLOOKUP(Courses[[#This Row],[Course Name]], Specialization[Course], Specialization[Specialization], "NaN")</f>
        <v>NaN</v>
      </c>
      <c r="B69" s="96" t="s">
        <v>167</v>
      </c>
      <c r="C69" s="97">
        <v>44682</v>
      </c>
      <c r="D69" s="96">
        <v>0</v>
      </c>
      <c r="E69" s="98" t="str">
        <f>_xlfn.XLOOKUP(Courses[[#This Row],[Certificate Name]], Specialization[Specialization], Specialization[Link], "NaN")</f>
        <v>NaN</v>
      </c>
    </row>
    <row r="70" spans="1:5" ht="17" x14ac:dyDescent="0.2">
      <c r="A70" s="98" t="str">
        <f>_xlfn.XLOOKUP(Courses[[#This Row],[Course Name]], Specialization[Course], Specialization[Specialization], "NaN")</f>
        <v>NaN</v>
      </c>
      <c r="B70" s="96" t="s">
        <v>168</v>
      </c>
      <c r="C70" s="97">
        <v>44700</v>
      </c>
      <c r="D70" s="96">
        <v>0</v>
      </c>
      <c r="E70" s="98" t="str">
        <f>_xlfn.XLOOKUP(Courses[[#This Row],[Certificate Name]], Specialization[Specialization], Specialization[Link], "NaN")</f>
        <v>NaN</v>
      </c>
    </row>
    <row r="71" spans="1:5" ht="17" x14ac:dyDescent="0.2">
      <c r="A71" s="98" t="str">
        <f>_xlfn.XLOOKUP(Courses[[#This Row],[Course Name]], Specialization[Course], Specialization[Specialization], "NaN")</f>
        <v>NaN</v>
      </c>
      <c r="B71" s="96" t="s">
        <v>175</v>
      </c>
      <c r="C71" s="97">
        <v>44689</v>
      </c>
      <c r="D71" s="96">
        <v>0</v>
      </c>
      <c r="E71" s="98" t="str">
        <f>_xlfn.XLOOKUP(Courses[[#This Row],[Certificate Name]], Specialization[Specialization], Specialization[Link], "NaN")</f>
        <v>NaN</v>
      </c>
    </row>
    <row r="72" spans="1:5" ht="17" x14ac:dyDescent="0.2">
      <c r="A72" s="98" t="str">
        <f>_xlfn.XLOOKUP(Courses[[#This Row],[Course Name]], Specialization[Course], Specialization[Specialization], "NaN")</f>
        <v>NaN</v>
      </c>
      <c r="B72" s="96" t="s">
        <v>180</v>
      </c>
      <c r="C72" s="97">
        <v>44668</v>
      </c>
      <c r="D72" s="96">
        <v>0</v>
      </c>
      <c r="E72" s="98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6" bestFit="1" customWidth="1"/>
    <col min="2" max="2" width="29.5" style="66" bestFit="1" customWidth="1"/>
    <col min="3" max="3" width="22.1640625" style="67" bestFit="1" customWidth="1"/>
    <col min="4" max="4" width="29.6640625" style="66" customWidth="1"/>
    <col min="5" max="5" width="65.6640625" style="66" bestFit="1" customWidth="1"/>
    <col min="6" max="16384" width="9.1640625" style="66"/>
  </cols>
  <sheetData>
    <row r="1" spans="1:5" x14ac:dyDescent="0.2">
      <c r="A1" s="66" t="s">
        <v>214</v>
      </c>
      <c r="B1" s="66" t="s">
        <v>215</v>
      </c>
      <c r="C1" s="66" t="s">
        <v>216</v>
      </c>
      <c r="D1" s="67" t="s">
        <v>217</v>
      </c>
      <c r="E1" s="66" t="s">
        <v>155</v>
      </c>
    </row>
    <row r="2" spans="1:5" ht="30" x14ac:dyDescent="0.2">
      <c r="A2" s="66">
        <v>1</v>
      </c>
      <c r="B2" s="66" t="s">
        <v>148</v>
      </c>
      <c r="C2" s="68" t="s">
        <v>182</v>
      </c>
      <c r="D2" s="69">
        <v>44577</v>
      </c>
      <c r="E2" s="70" t="s">
        <v>218</v>
      </c>
    </row>
    <row r="3" spans="1:5" ht="30" x14ac:dyDescent="0.2">
      <c r="A3" s="66">
        <v>2</v>
      </c>
      <c r="B3" s="66" t="s">
        <v>148</v>
      </c>
      <c r="C3" s="68" t="s">
        <v>184</v>
      </c>
      <c r="D3" s="69">
        <v>44577</v>
      </c>
      <c r="E3" s="66" t="str">
        <f>IF(Specialization[[#This Row],[Specialization]] = "IBM Data Analyst", E2, 0)</f>
        <v>https://coursera.org/share/da07681340ea5f345cef21d04197f166</v>
      </c>
    </row>
    <row r="4" spans="1:5" ht="30" x14ac:dyDescent="0.2">
      <c r="A4" s="66">
        <v>3</v>
      </c>
      <c r="B4" s="66" t="s">
        <v>148</v>
      </c>
      <c r="C4" s="68" t="s">
        <v>186</v>
      </c>
      <c r="D4" s="69">
        <v>44577</v>
      </c>
      <c r="E4" s="66" t="str">
        <f>IF(Specialization[[#This Row],[Specialization]] = "IBM Data Analyst", E3, 0)</f>
        <v>https://coursera.org/share/da07681340ea5f345cef21d04197f166</v>
      </c>
    </row>
    <row r="5" spans="1:5" ht="45" x14ac:dyDescent="0.2">
      <c r="A5" s="66">
        <v>4</v>
      </c>
      <c r="B5" s="66" t="s">
        <v>148</v>
      </c>
      <c r="C5" s="68" t="s">
        <v>188</v>
      </c>
      <c r="D5" s="69">
        <v>44577</v>
      </c>
      <c r="E5" s="66" t="str">
        <f>IF(Specialization[[#This Row],[Specialization]] = "IBM Data Analyst", E4, 0)</f>
        <v>https://coursera.org/share/da07681340ea5f345cef21d04197f166</v>
      </c>
    </row>
    <row r="6" spans="1:5" ht="30" x14ac:dyDescent="0.2">
      <c r="A6" s="66">
        <v>5</v>
      </c>
      <c r="B6" s="66" t="s">
        <v>148</v>
      </c>
      <c r="C6" s="68" t="s">
        <v>183</v>
      </c>
      <c r="D6" s="69">
        <v>44577</v>
      </c>
      <c r="E6" s="66" t="str">
        <f>IF(Specialization[[#This Row],[Specialization]] = "IBM Data Analyst", E5, 0)</f>
        <v>https://coursera.org/share/da07681340ea5f345cef21d04197f166</v>
      </c>
    </row>
    <row r="7" spans="1:5" ht="30" x14ac:dyDescent="0.2">
      <c r="A7" s="66">
        <v>6</v>
      </c>
      <c r="B7" s="66" t="s">
        <v>148</v>
      </c>
      <c r="C7" s="68" t="s">
        <v>190</v>
      </c>
      <c r="D7" s="69">
        <v>44577</v>
      </c>
      <c r="E7" s="66" t="str">
        <f>IF(Specialization[[#This Row],[Specialization]] = "IBM Data Analyst", E6, 0)</f>
        <v>https://coursera.org/share/da07681340ea5f345cef21d04197f166</v>
      </c>
    </row>
    <row r="8" spans="1:5" ht="30" x14ac:dyDescent="0.2">
      <c r="A8" s="66">
        <v>7</v>
      </c>
      <c r="B8" s="66" t="s">
        <v>148</v>
      </c>
      <c r="C8" s="68" t="s">
        <v>187</v>
      </c>
      <c r="D8" s="69">
        <v>44577</v>
      </c>
      <c r="E8" s="66" t="str">
        <f>IF(Specialization[[#This Row],[Specialization]] = "IBM Data Analyst", E7, 0)</f>
        <v>https://coursera.org/share/da07681340ea5f345cef21d04197f166</v>
      </c>
    </row>
    <row r="9" spans="1:5" ht="30" x14ac:dyDescent="0.2">
      <c r="A9" s="66">
        <v>8</v>
      </c>
      <c r="B9" s="66" t="s">
        <v>148</v>
      </c>
      <c r="C9" s="68" t="s">
        <v>185</v>
      </c>
      <c r="D9" s="69">
        <v>44577</v>
      </c>
      <c r="E9" s="66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6">
        <v>9</v>
      </c>
      <c r="B10" s="66" t="s">
        <v>148</v>
      </c>
      <c r="C10" s="68" t="s">
        <v>189</v>
      </c>
      <c r="D10" s="69">
        <v>44577</v>
      </c>
      <c r="E10" s="66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6">
        <f>A10+1</f>
        <v>10</v>
      </c>
      <c r="B11" s="66" t="s">
        <v>105</v>
      </c>
      <c r="C11" s="68" t="s">
        <v>179</v>
      </c>
      <c r="D11" s="69">
        <v>44695</v>
      </c>
      <c r="E11" s="70" t="s">
        <v>219</v>
      </c>
    </row>
    <row r="12" spans="1:5" ht="30" x14ac:dyDescent="0.2">
      <c r="A12" s="66">
        <f t="shared" ref="A12:A46" si="0">A11+1</f>
        <v>11</v>
      </c>
      <c r="B12" s="66" t="s">
        <v>105</v>
      </c>
      <c r="C12" s="68" t="s">
        <v>178</v>
      </c>
      <c r="D12" s="69">
        <v>44695</v>
      </c>
      <c r="E12" s="70" t="s">
        <v>220</v>
      </c>
    </row>
    <row r="13" spans="1:5" ht="30" x14ac:dyDescent="0.2">
      <c r="A13" s="66">
        <f t="shared" si="0"/>
        <v>12</v>
      </c>
      <c r="B13" s="66" t="s">
        <v>105</v>
      </c>
      <c r="C13" s="68" t="s">
        <v>173</v>
      </c>
      <c r="D13" s="69">
        <v>44695</v>
      </c>
      <c r="E13" s="70" t="s">
        <v>221</v>
      </c>
    </row>
    <row r="14" spans="1:5" ht="30" x14ac:dyDescent="0.2">
      <c r="A14" s="66">
        <f t="shared" si="0"/>
        <v>13</v>
      </c>
      <c r="B14" s="66" t="s">
        <v>105</v>
      </c>
      <c r="C14" s="68" t="s">
        <v>181</v>
      </c>
      <c r="D14" s="69">
        <v>44695</v>
      </c>
      <c r="E14" s="70" t="s">
        <v>222</v>
      </c>
    </row>
    <row r="15" spans="1:5" ht="30" x14ac:dyDescent="0.2">
      <c r="A15" s="66">
        <f t="shared" si="0"/>
        <v>14</v>
      </c>
      <c r="B15" s="66" t="s">
        <v>105</v>
      </c>
      <c r="C15" s="68" t="s">
        <v>174</v>
      </c>
      <c r="D15" s="69">
        <v>44695</v>
      </c>
      <c r="E15" s="70" t="s">
        <v>223</v>
      </c>
    </row>
    <row r="16" spans="1:5" ht="45" x14ac:dyDescent="0.2">
      <c r="A16" s="66">
        <f t="shared" si="0"/>
        <v>15</v>
      </c>
      <c r="B16" s="66" t="s">
        <v>105</v>
      </c>
      <c r="C16" s="68" t="s">
        <v>172</v>
      </c>
      <c r="D16" s="69">
        <v>44695</v>
      </c>
      <c r="E16" s="70" t="s">
        <v>224</v>
      </c>
    </row>
    <row r="17" spans="1:5" ht="30" x14ac:dyDescent="0.2">
      <c r="A17" s="66">
        <f t="shared" si="0"/>
        <v>16</v>
      </c>
      <c r="B17" s="66" t="s">
        <v>138</v>
      </c>
      <c r="C17" s="68" t="s">
        <v>182</v>
      </c>
      <c r="D17" s="71">
        <v>44687</v>
      </c>
      <c r="E17" s="70" t="s">
        <v>225</v>
      </c>
    </row>
    <row r="18" spans="1:5" ht="30" x14ac:dyDescent="0.2">
      <c r="A18" s="66">
        <f t="shared" si="0"/>
        <v>17</v>
      </c>
      <c r="B18" s="66" t="s">
        <v>138</v>
      </c>
      <c r="C18" s="68" t="s">
        <v>184</v>
      </c>
      <c r="D18" s="71">
        <v>44687</v>
      </c>
      <c r="E18" s="70" t="s">
        <v>225</v>
      </c>
    </row>
    <row r="19" spans="1:5" ht="30" x14ac:dyDescent="0.2">
      <c r="A19" s="66">
        <f t="shared" si="0"/>
        <v>18</v>
      </c>
      <c r="B19" s="66" t="s">
        <v>138</v>
      </c>
      <c r="C19" s="68" t="s">
        <v>195</v>
      </c>
      <c r="D19" s="71">
        <v>44687</v>
      </c>
      <c r="E19" s="70" t="s">
        <v>225</v>
      </c>
    </row>
    <row r="20" spans="1:5" ht="30" x14ac:dyDescent="0.2">
      <c r="A20" s="66">
        <f t="shared" si="0"/>
        <v>19</v>
      </c>
      <c r="B20" s="66" t="s">
        <v>138</v>
      </c>
      <c r="C20" s="68" t="s">
        <v>186</v>
      </c>
      <c r="D20" s="71">
        <v>44687</v>
      </c>
      <c r="E20" s="70" t="s">
        <v>225</v>
      </c>
    </row>
    <row r="21" spans="1:5" ht="30" x14ac:dyDescent="0.2">
      <c r="A21" s="66">
        <f t="shared" si="0"/>
        <v>20</v>
      </c>
      <c r="B21" s="66" t="s">
        <v>138</v>
      </c>
      <c r="C21" s="68" t="s">
        <v>193</v>
      </c>
      <c r="D21" s="71">
        <v>44687</v>
      </c>
      <c r="E21" s="70" t="s">
        <v>225</v>
      </c>
    </row>
    <row r="22" spans="1:5" x14ac:dyDescent="0.2">
      <c r="A22" s="66">
        <f t="shared" si="0"/>
        <v>21</v>
      </c>
      <c r="B22" s="66" t="s">
        <v>138</v>
      </c>
      <c r="C22" s="68" t="s">
        <v>196</v>
      </c>
      <c r="D22" s="71">
        <v>44687</v>
      </c>
      <c r="E22" s="70" t="s">
        <v>225</v>
      </c>
    </row>
    <row r="23" spans="1:5" ht="30" x14ac:dyDescent="0.2">
      <c r="A23" s="66">
        <f t="shared" si="0"/>
        <v>22</v>
      </c>
      <c r="B23" s="66" t="s">
        <v>138</v>
      </c>
      <c r="C23" s="68" t="s">
        <v>191</v>
      </c>
      <c r="D23" s="71">
        <v>44687</v>
      </c>
      <c r="E23" s="70" t="s">
        <v>225</v>
      </c>
    </row>
    <row r="24" spans="1:5" ht="30" x14ac:dyDescent="0.2">
      <c r="A24" s="66">
        <f t="shared" si="0"/>
        <v>23</v>
      </c>
      <c r="B24" s="66" t="s">
        <v>138</v>
      </c>
      <c r="C24" s="68" t="s">
        <v>187</v>
      </c>
      <c r="D24" s="71">
        <v>44687</v>
      </c>
      <c r="E24" s="70" t="s">
        <v>225</v>
      </c>
    </row>
    <row r="25" spans="1:5" ht="30" x14ac:dyDescent="0.2">
      <c r="A25" s="66">
        <f t="shared" si="0"/>
        <v>24</v>
      </c>
      <c r="B25" s="66" t="s">
        <v>138</v>
      </c>
      <c r="C25" s="68" t="s">
        <v>185</v>
      </c>
      <c r="D25" s="71">
        <v>44687</v>
      </c>
      <c r="E25" s="70" t="s">
        <v>225</v>
      </c>
    </row>
    <row r="26" spans="1:5" x14ac:dyDescent="0.2">
      <c r="A26" s="66">
        <f t="shared" si="0"/>
        <v>25</v>
      </c>
      <c r="B26" s="66" t="s">
        <v>138</v>
      </c>
      <c r="C26" s="68" t="s">
        <v>198</v>
      </c>
      <c r="D26" s="71">
        <v>44687</v>
      </c>
      <c r="E26" s="70" t="s">
        <v>225</v>
      </c>
    </row>
    <row r="27" spans="1:5" x14ac:dyDescent="0.2">
      <c r="A27" s="66">
        <f t="shared" si="0"/>
        <v>26</v>
      </c>
      <c r="B27" s="66" t="s">
        <v>226</v>
      </c>
      <c r="C27" s="68" t="s">
        <v>198</v>
      </c>
      <c r="D27" s="69">
        <v>44578</v>
      </c>
      <c r="E27" s="70" t="s">
        <v>227</v>
      </c>
    </row>
    <row r="28" spans="1:5" x14ac:dyDescent="0.2">
      <c r="A28" s="66">
        <f t="shared" si="0"/>
        <v>27</v>
      </c>
      <c r="B28" s="66" t="s">
        <v>226</v>
      </c>
      <c r="C28" s="68" t="s">
        <v>196</v>
      </c>
      <c r="D28" s="69">
        <v>44578</v>
      </c>
      <c r="E28" s="70" t="s">
        <v>228</v>
      </c>
    </row>
    <row r="29" spans="1:5" ht="30" x14ac:dyDescent="0.2">
      <c r="A29" s="66">
        <f t="shared" si="0"/>
        <v>28</v>
      </c>
      <c r="B29" s="66" t="s">
        <v>226</v>
      </c>
      <c r="C29" s="68" t="s">
        <v>195</v>
      </c>
      <c r="D29" s="69">
        <v>44578</v>
      </c>
      <c r="E29" s="70" t="s">
        <v>229</v>
      </c>
    </row>
    <row r="30" spans="1:5" ht="30" x14ac:dyDescent="0.2">
      <c r="A30" s="66">
        <f t="shared" si="0"/>
        <v>29</v>
      </c>
      <c r="B30" s="66" t="s">
        <v>226</v>
      </c>
      <c r="C30" s="68" t="s">
        <v>186</v>
      </c>
      <c r="D30" s="69">
        <v>44578</v>
      </c>
      <c r="E30" s="70" t="s">
        <v>230</v>
      </c>
    </row>
    <row r="31" spans="1:5" ht="30" x14ac:dyDescent="0.2">
      <c r="A31" s="66">
        <f t="shared" si="0"/>
        <v>30</v>
      </c>
      <c r="B31" s="66" t="s">
        <v>56</v>
      </c>
      <c r="C31" s="68" t="s">
        <v>170</v>
      </c>
      <c r="D31" s="69">
        <v>44559</v>
      </c>
      <c r="E31" s="70" t="s">
        <v>231</v>
      </c>
    </row>
    <row r="32" spans="1:5" ht="30" x14ac:dyDescent="0.2">
      <c r="A32" s="66">
        <f t="shared" si="0"/>
        <v>31</v>
      </c>
      <c r="B32" s="66" t="s">
        <v>56</v>
      </c>
      <c r="C32" s="68" t="s">
        <v>165</v>
      </c>
      <c r="D32" s="69">
        <v>44559</v>
      </c>
      <c r="E32" s="70" t="s">
        <v>231</v>
      </c>
    </row>
    <row r="33" spans="1:5" ht="30" x14ac:dyDescent="0.2">
      <c r="A33" s="66">
        <f t="shared" si="0"/>
        <v>32</v>
      </c>
      <c r="B33" s="66" t="s">
        <v>56</v>
      </c>
      <c r="C33" s="68" t="s">
        <v>161</v>
      </c>
      <c r="D33" s="69">
        <v>44559</v>
      </c>
      <c r="E33" s="70" t="s">
        <v>231</v>
      </c>
    </row>
    <row r="34" spans="1:5" ht="45" x14ac:dyDescent="0.2">
      <c r="A34" s="66">
        <f t="shared" si="0"/>
        <v>33</v>
      </c>
      <c r="B34" s="66" t="s">
        <v>56</v>
      </c>
      <c r="C34" s="68" t="s">
        <v>156</v>
      </c>
      <c r="D34" s="69">
        <v>44559</v>
      </c>
      <c r="E34" s="70" t="s">
        <v>231</v>
      </c>
    </row>
    <row r="35" spans="1:5" ht="30" x14ac:dyDescent="0.2">
      <c r="A35" s="66">
        <f t="shared" si="0"/>
        <v>34</v>
      </c>
      <c r="B35" s="66" t="s">
        <v>56</v>
      </c>
      <c r="C35" s="68" t="s">
        <v>163</v>
      </c>
      <c r="D35" s="69">
        <v>44559</v>
      </c>
      <c r="E35" s="70" t="s">
        <v>231</v>
      </c>
    </row>
    <row r="36" spans="1:5" ht="30" x14ac:dyDescent="0.2">
      <c r="A36" s="66">
        <f t="shared" si="0"/>
        <v>35</v>
      </c>
      <c r="B36" s="66" t="s">
        <v>56</v>
      </c>
      <c r="C36" s="68" t="s">
        <v>164</v>
      </c>
      <c r="D36" s="69">
        <v>44559</v>
      </c>
      <c r="E36" s="70" t="s">
        <v>231</v>
      </c>
    </row>
    <row r="37" spans="1:5" ht="30" x14ac:dyDescent="0.2">
      <c r="A37" s="66">
        <f t="shared" si="0"/>
        <v>36</v>
      </c>
      <c r="B37" s="66" t="s">
        <v>56</v>
      </c>
      <c r="C37" s="68" t="s">
        <v>171</v>
      </c>
      <c r="D37" s="69">
        <v>44559</v>
      </c>
      <c r="E37" s="70" t="s">
        <v>231</v>
      </c>
    </row>
    <row r="38" spans="1:5" ht="30" x14ac:dyDescent="0.2">
      <c r="A38" s="66">
        <f t="shared" si="0"/>
        <v>37</v>
      </c>
      <c r="B38" s="66" t="s">
        <v>56</v>
      </c>
      <c r="C38" s="68" t="s">
        <v>169</v>
      </c>
      <c r="D38" s="69">
        <v>44559</v>
      </c>
      <c r="E38" s="70" t="s">
        <v>231</v>
      </c>
    </row>
    <row r="39" spans="1:5" x14ac:dyDescent="0.2">
      <c r="A39" s="66">
        <f t="shared" si="0"/>
        <v>38</v>
      </c>
      <c r="B39" s="66" t="s">
        <v>254</v>
      </c>
      <c r="C39" s="66" t="s">
        <v>251</v>
      </c>
      <c r="D39" s="69">
        <v>44813</v>
      </c>
      <c r="E39" s="66" t="s">
        <v>255</v>
      </c>
    </row>
    <row r="40" spans="1:5" x14ac:dyDescent="0.2">
      <c r="A40" s="66">
        <f t="shared" si="0"/>
        <v>39</v>
      </c>
      <c r="B40" s="66" t="s">
        <v>254</v>
      </c>
      <c r="C40" s="66" t="s">
        <v>243</v>
      </c>
      <c r="D40" s="69">
        <v>44813</v>
      </c>
      <c r="E40" s="66" t="s">
        <v>256</v>
      </c>
    </row>
    <row r="41" spans="1:5" x14ac:dyDescent="0.2">
      <c r="A41" s="66">
        <f t="shared" si="0"/>
        <v>40</v>
      </c>
      <c r="B41" s="66" t="s">
        <v>254</v>
      </c>
      <c r="C41" s="66" t="s">
        <v>250</v>
      </c>
      <c r="D41" s="69">
        <v>44813</v>
      </c>
      <c r="E41" s="66" t="s">
        <v>257</v>
      </c>
    </row>
    <row r="42" spans="1:5" x14ac:dyDescent="0.2">
      <c r="A42" s="66">
        <f t="shared" si="0"/>
        <v>41</v>
      </c>
      <c r="B42" s="66" t="s">
        <v>254</v>
      </c>
      <c r="C42" s="66" t="s">
        <v>252</v>
      </c>
      <c r="D42" s="69">
        <v>44814</v>
      </c>
      <c r="E42" s="66" t="s">
        <v>258</v>
      </c>
    </row>
    <row r="43" spans="1:5" x14ac:dyDescent="0.2">
      <c r="A43" s="66">
        <f t="shared" si="0"/>
        <v>42</v>
      </c>
      <c r="B43" s="66" t="s">
        <v>254</v>
      </c>
      <c r="C43" s="66" t="s">
        <v>253</v>
      </c>
      <c r="D43" s="69">
        <v>44814</v>
      </c>
      <c r="E43" s="66" t="s">
        <v>259</v>
      </c>
    </row>
    <row r="44" spans="1:5" x14ac:dyDescent="0.2">
      <c r="A44" s="66">
        <f t="shared" si="0"/>
        <v>43</v>
      </c>
      <c r="B44" s="66" t="s">
        <v>254</v>
      </c>
      <c r="C44" s="66" t="s">
        <v>244</v>
      </c>
      <c r="D44" s="69">
        <v>44816</v>
      </c>
      <c r="E44" s="66" t="s">
        <v>260</v>
      </c>
    </row>
    <row r="45" spans="1:5" x14ac:dyDescent="0.2">
      <c r="A45" s="66">
        <f t="shared" si="0"/>
        <v>44</v>
      </c>
      <c r="B45" s="66" t="s">
        <v>254</v>
      </c>
      <c r="C45" s="66" t="s">
        <v>146</v>
      </c>
      <c r="D45" s="69">
        <v>44816</v>
      </c>
      <c r="E45" s="66" t="s">
        <v>261</v>
      </c>
    </row>
    <row r="46" spans="1:5" x14ac:dyDescent="0.2">
      <c r="A46" s="66">
        <f t="shared" si="0"/>
        <v>45</v>
      </c>
      <c r="B46" s="66" t="s">
        <v>254</v>
      </c>
      <c r="C46" s="66" t="s">
        <v>245</v>
      </c>
      <c r="D46" s="69">
        <v>44816</v>
      </c>
      <c r="E46" s="66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2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4">
        <v>1</v>
      </c>
    </row>
    <row r="3" spans="1:4" x14ac:dyDescent="0.2">
      <c r="A3" s="18" t="s">
        <v>122</v>
      </c>
      <c r="B3" s="18" t="s">
        <v>119</v>
      </c>
    </row>
    <row r="4" spans="1:4" x14ac:dyDescent="0.2">
      <c r="A4" s="18" t="s">
        <v>120</v>
      </c>
      <c r="B4" t="s">
        <v>124</v>
      </c>
      <c r="C4" t="s">
        <v>125</v>
      </c>
      <c r="D4" t="s">
        <v>121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5" t="s">
        <v>80</v>
      </c>
      <c r="B6" s="19">
        <v>1</v>
      </c>
      <c r="C6" s="19"/>
      <c r="D6" s="19">
        <v>1</v>
      </c>
    </row>
    <row r="7" spans="1:4" x14ac:dyDescent="0.2">
      <c r="A7" s="55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5" t="s">
        <v>61</v>
      </c>
      <c r="B9" s="19"/>
      <c r="C9" s="19">
        <v>1</v>
      </c>
      <c r="D9" s="19">
        <v>1</v>
      </c>
    </row>
    <row r="10" spans="1:4" x14ac:dyDescent="0.2">
      <c r="A10" s="55" t="s">
        <v>56</v>
      </c>
      <c r="B10" s="19"/>
      <c r="C10" s="19">
        <v>1</v>
      </c>
      <c r="D10" s="19">
        <v>1</v>
      </c>
    </row>
    <row r="11" spans="1:4" x14ac:dyDescent="0.2">
      <c r="A11" s="55" t="s">
        <v>148</v>
      </c>
      <c r="B11" s="19"/>
      <c r="C11" s="19">
        <v>1</v>
      </c>
      <c r="D11" s="19">
        <v>1</v>
      </c>
    </row>
    <row r="12" spans="1:4" x14ac:dyDescent="0.2">
      <c r="A12" s="55" t="s">
        <v>126</v>
      </c>
      <c r="B12" s="19"/>
      <c r="C12" s="19">
        <v>1</v>
      </c>
      <c r="D12" s="19">
        <v>1</v>
      </c>
    </row>
    <row r="13" spans="1:4" x14ac:dyDescent="0.2">
      <c r="A13" s="55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5" t="s">
        <v>65</v>
      </c>
      <c r="B15" s="19">
        <v>1</v>
      </c>
      <c r="C15" s="19"/>
      <c r="D15" s="19">
        <v>1</v>
      </c>
    </row>
    <row r="16" spans="1:4" x14ac:dyDescent="0.2">
      <c r="A16" s="55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5" t="s">
        <v>78</v>
      </c>
      <c r="B18" s="19">
        <v>1</v>
      </c>
      <c r="C18" s="19"/>
      <c r="D18" s="19">
        <v>1</v>
      </c>
    </row>
    <row r="19" spans="1:4" x14ac:dyDescent="0.2">
      <c r="A19" s="55" t="s">
        <v>34</v>
      </c>
      <c r="B19" s="19">
        <v>1</v>
      </c>
      <c r="C19" s="19"/>
      <c r="D19" s="19">
        <v>1</v>
      </c>
    </row>
    <row r="20" spans="1:4" x14ac:dyDescent="0.2">
      <c r="A20" s="55" t="s">
        <v>40</v>
      </c>
      <c r="B20" s="19">
        <v>1</v>
      </c>
      <c r="C20" s="19"/>
      <c r="D20" s="19">
        <v>1</v>
      </c>
    </row>
    <row r="21" spans="1:4" x14ac:dyDescent="0.2">
      <c r="A21" s="55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5" t="s">
        <v>45</v>
      </c>
      <c r="B23" s="19">
        <v>1</v>
      </c>
      <c r="C23" s="19"/>
      <c r="D23" s="19">
        <v>1</v>
      </c>
    </row>
    <row r="24" spans="1:4" x14ac:dyDescent="0.2">
      <c r="A24" s="55" t="s">
        <v>69</v>
      </c>
      <c r="B24" s="19">
        <v>1</v>
      </c>
      <c r="C24" s="19"/>
      <c r="D24" s="19">
        <v>1</v>
      </c>
    </row>
    <row r="25" spans="1:4" x14ac:dyDescent="0.2">
      <c r="A25" s="55" t="s">
        <v>55</v>
      </c>
      <c r="B25" s="19">
        <v>1</v>
      </c>
      <c r="C25" s="19"/>
      <c r="D25" s="19">
        <v>1</v>
      </c>
    </row>
    <row r="26" spans="1:4" x14ac:dyDescent="0.2">
      <c r="A26" s="55" t="s">
        <v>67</v>
      </c>
      <c r="B26" s="19">
        <v>1</v>
      </c>
      <c r="C26" s="19"/>
      <c r="D26" s="19">
        <v>1</v>
      </c>
    </row>
    <row r="27" spans="1:4" x14ac:dyDescent="0.2">
      <c r="A27" s="55" t="s">
        <v>68</v>
      </c>
      <c r="B27" s="19">
        <v>1</v>
      </c>
      <c r="C27" s="19"/>
      <c r="D27" s="19">
        <v>1</v>
      </c>
    </row>
    <row r="28" spans="1:4" x14ac:dyDescent="0.2">
      <c r="A28" s="55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5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5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5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5" t="s">
        <v>43</v>
      </c>
      <c r="B36" s="19">
        <v>1</v>
      </c>
      <c r="C36" s="19"/>
      <c r="D36" s="19">
        <v>1</v>
      </c>
    </row>
    <row r="37" spans="1:4" x14ac:dyDescent="0.2">
      <c r="A37" t="s">
        <v>150</v>
      </c>
      <c r="B37" s="19">
        <v>1</v>
      </c>
      <c r="C37" s="19"/>
      <c r="D37" s="19">
        <v>1</v>
      </c>
    </row>
    <row r="38" spans="1:4" x14ac:dyDescent="0.2">
      <c r="A38" s="55" t="s">
        <v>51</v>
      </c>
      <c r="B38" s="19">
        <v>1</v>
      </c>
      <c r="C38" s="19"/>
      <c r="D38" s="19">
        <v>1</v>
      </c>
    </row>
    <row r="39" spans="1:4" x14ac:dyDescent="0.2">
      <c r="A39" t="s">
        <v>121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2022-11-28T16:50:57Z</dcterms:modified>
</cp:coreProperties>
</file>