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10" documentId="13_ncr:1_{A925435C-02FC-F249-A13E-999138065F01}" xr6:coauthVersionLast="47" xr6:coauthVersionMax="47" xr10:uidLastSave="{0CB40754-88C2-7241-B01D-AB872FD1D2B5}"/>
  <bookViews>
    <workbookView xWindow="0" yWindow="860" windowWidth="29040" windowHeight="1572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Certifications!$B$1:$V$49</definedName>
    <definedName name="Z_D93DE928_213C_42F0_8269_81D2DB45734D_.wvu.FilterData" localSheetId="0" hidden="1">Certifications!$B$1:$T$42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5" l="1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9" i="1"/>
  <c r="O38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8" i="1"/>
  <c r="R5" i="1"/>
  <c r="R38" i="1"/>
  <c r="N4" i="1"/>
  <c r="R4" i="1"/>
  <c r="N39" i="1"/>
  <c r="R39" i="1"/>
  <c r="N37" i="1"/>
  <c r="R37" i="1"/>
  <c r="N8" i="1"/>
  <c r="R8" i="1"/>
  <c r="N29" i="1"/>
  <c r="N30" i="1"/>
  <c r="N27" i="1"/>
  <c r="N28" i="1"/>
  <c r="N24" i="1"/>
  <c r="N21" i="1"/>
  <c r="N13" i="1"/>
  <c r="N14" i="1"/>
  <c r="N15" i="1"/>
  <c r="N16" i="1"/>
  <c r="N40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6" i="1"/>
  <c r="N31" i="1"/>
  <c r="R36" i="1"/>
  <c r="R35" i="1"/>
  <c r="R40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<sst xmlns="http://schemas.openxmlformats.org/spreadsheetml/2006/main" count="700" uniqueCount="266">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</sst>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0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</cellXfs>
  <cellStyles count="3">
    <cellStyle name="Hyperlink" xfId="1" builtinId="8"/>
    <cellStyle name="Normal" xfId="0" builtinId="0"/>
    <cellStyle name="Normal 2" xfId="2" xr:uid="{5A00CB34-810F-4CEF-8552-0AF3767F240B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0" totalsRowShown="0" headerRowDxfId="49" dataDxfId="47" headerRowBorderDxfId="48" tableBorderDxfId="46">
  <autoFilter ref="B1:Y40" xr:uid="{00000000-0009-0000-0100-000001000000}"/>
  <sortState xmlns:xlrd2="http://schemas.microsoft.com/office/spreadsheetml/2017/richdata2" ref="B2:Y40">
    <sortCondition descending="1" ref="J1:J40"/>
  </sortState>
  <tableColumns count="24">
    <tableColumn id="1" xr3:uid="{00000000-0010-0000-0000-000001000000}" name="My Certifications" dataDxfId="45"/>
    <tableColumn id="2" xr3:uid="{00000000-0010-0000-0000-000002000000}" name="Organization" dataDxfId="44"/>
    <tableColumn id="3" xr3:uid="{00000000-0010-0000-0000-000003000000}" name="Concentration " dataDxfId="43"/>
    <tableColumn id="23" xr3:uid="{00000000-0010-0000-0000-000017000000}" name="Skill 1" dataDxfId="42"/>
    <tableColumn id="24" xr3:uid="{00000000-0010-0000-0000-000018000000}" name="Skill 2" dataDxfId="41"/>
    <tableColumn id="4" xr3:uid="{00000000-0010-0000-0000-000004000000}" name="Organization URL" dataDxfId="40"/>
    <tableColumn id="21" xr3:uid="{00000000-0010-0000-0000-000015000000}" name="Type" dataDxfId="39"/>
    <tableColumn id="5" xr3:uid="{00000000-0010-0000-0000-000005000000}" name="START DATE" dataDxfId="38"/>
    <tableColumn id="6" xr3:uid="{00000000-0010-0000-0000-000006000000}" name="FINISH DATE" dataDxfId="37"/>
    <tableColumn id="22" xr3:uid="{00000000-0010-0000-0000-000016000000}" name="FINISH Date Goal" dataDxfId="36"/>
    <tableColumn id="7" xr3:uid="{00000000-0010-0000-0000-000007000000}" name="ReCertification Date" dataDxfId="35"/>
    <tableColumn id="8" xr3:uid="{00000000-0010-0000-0000-000008000000}" name="% COMPLETE" dataDxfId="34"/>
    <tableColumn id="9" xr3:uid="{00000000-0010-0000-0000-000009000000}" name="Status" dataDxfId="33">
      <calculatedColumnFormula>--(Certification_Table[[#This Row],[% COMPLETE]]&gt;=1)</calculatedColumnFormula>
    </tableColumn>
    <tableColumn id="10" xr3:uid="{00000000-0010-0000-0000-00000A000000}" name="URL" dataDxfId="32"/>
    <tableColumn id="11" xr3:uid="{00000000-0010-0000-0000-00000B000000}" name="Exam/Training Cost" dataDxfId="31"/>
    <tableColumn id="12" xr3:uid="{00000000-0010-0000-0000-00000C000000}" name="Exam Attempts" dataDxfId="30"/>
    <tableColumn id="13" xr3:uid="{00000000-0010-0000-0000-00000D000000}" name="Total Costs" dataDxfId="29">
      <calculatedColumnFormula>Q2*P2</calculatedColumnFormula>
    </tableColumn>
    <tableColumn id="14" xr3:uid="{00000000-0010-0000-0000-00000E000000}" name="Funding Source" dataDxfId="28"/>
    <tableColumn id="15" xr3:uid="{00000000-0010-0000-0000-00000F000000}" name="Additional Study Expenses" dataDxfId="27"/>
    <tableColumn id="16" xr3:uid="{00000000-0010-0000-0000-000010000000}" name="Best Study Resource" dataDxfId="26"/>
    <tableColumn id="17" xr3:uid="{00000000-0010-0000-0000-000011000000}" name="Personal Expenses " dataDxfId="25"/>
    <tableColumn id="18" xr3:uid="{00000000-0010-0000-0000-000012000000}" name="NOTES" dataDxfId="24"/>
    <tableColumn id="19" xr3:uid="{00000000-0010-0000-0000-000013000000}" name="Additional Study Resource" dataDxfId="23"/>
    <tableColumn id="20" xr3:uid="{00000000-0010-0000-0000-000014000000}" name="Additional Study Resource2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0:B57" totalsRowShown="0" headerRowDxfId="21" dataDxfId="19" headerRowBorderDxfId="20" tableBorderDxfId="18" totalsRowBorderDxfId="17">
  <autoFilter ref="B50:B57" xr:uid="{00000000-0009-0000-0100-000002000000}"/>
  <tableColumns count="1">
    <tableColumn id="1" xr3:uid="{00000000-0010-0000-0100-000001000000}" name="Memberships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0:C57" totalsRowShown="0" headerRowDxfId="15" dataDxfId="13" headerRowBorderDxfId="14" tableBorderDxfId="12" totalsRowBorderDxfId="11">
  <autoFilter ref="C50:C57" xr:uid="{00000000-0009-0000-0100-000003000000}"/>
  <tableColumns count="1">
    <tableColumn id="1" xr3:uid="{00000000-0010-0000-0200-000001000000}" name="Goals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0:D58" totalsRowShown="0" headerRowBorderDxfId="9" tableBorderDxfId="8" totalsRowBorderDxfId="7">
  <autoFilter ref="D50:D58" xr:uid="{00000000-0009-0000-0100-000004000000}"/>
  <tableColumns count="1">
    <tableColumn id="1" xr3:uid="{00000000-0010-0000-0300-000001000000}" name="Resources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skills.yourlearning.ibm.com/?lang=en" TargetMode="External"/><Relationship Id="rId68" Type="http://schemas.openxmlformats.org/officeDocument/2006/relationships/hyperlink" Target="https://esi.microsoft.com/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omptia.org/certifications/project" TargetMode="External"/><Relationship Id="rId79" Type="http://schemas.openxmlformats.org/officeDocument/2006/relationships/table" Target="../tables/table2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ibmcsr.udemy.com/organization/home/" TargetMode="External"/><Relationship Id="rId69" Type="http://schemas.openxmlformats.org/officeDocument/2006/relationships/hyperlink" Target="https://ecornell.cornell.edu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80" Type="http://schemas.openxmlformats.org/officeDocument/2006/relationships/table" Target="../tables/table3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docs.microsoft.com/en-us/learn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www.coursera.org/programs/casy-on-demand-learning-program-yul8r?currentTab=CATALOG" TargetMode="External"/><Relationship Id="rId70" Type="http://schemas.openxmlformats.org/officeDocument/2006/relationships/hyperlink" Target="https://armyeitaas.sharepoint-mil.us/teams/FCS-UofSCDataAnalyticsProgram" TargetMode="External"/><Relationship Id="rId75" Type="http://schemas.openxmlformats.org/officeDocument/2006/relationships/hyperlink" Target="https://www.certmetrics.com/comptia/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usarmy.skillport.com/skillportfe/custom/login/usarmy/login.action" TargetMode="External"/><Relationship Id="rId73" Type="http://schemas.openxmlformats.org/officeDocument/2006/relationships/hyperlink" Target="https://www.comptia.org/certifications/data" TargetMode="External"/><Relationship Id="rId78" Type="http://schemas.openxmlformats.org/officeDocument/2006/relationships/table" Target="../tables/table1.xml"/><Relationship Id="rId81" Type="http://schemas.openxmlformats.org/officeDocument/2006/relationships/table" Target="../tables/table4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www.certmetrics.com/comptia/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armyeitaas.sharepoint-mil.us/teams/FCS-UofSCDataAnalyticsProgram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www.linkedin.com/learning/?accountId=99504138&amp;u=99504138&amp;success=true&amp;authUUID=X4Km0q9nSXKChkzdaxXZow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8"/>
  <sheetViews>
    <sheetView showGridLines="0"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3" sqref="H3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4" t="s">
        <v>147</v>
      </c>
      <c r="F1" s="54" t="s">
        <v>148</v>
      </c>
      <c r="G1" s="22" t="s">
        <v>3</v>
      </c>
      <c r="H1" s="22" t="s">
        <v>125</v>
      </c>
      <c r="I1" s="23" t="s">
        <v>4</v>
      </c>
      <c r="J1" s="22" t="s">
        <v>5</v>
      </c>
      <c r="K1" s="22" t="s">
        <v>139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118</v>
      </c>
    </row>
    <row r="2" spans="2:25" ht="52.5" customHeight="1" x14ac:dyDescent="0.2">
      <c r="B2" s="88" t="s">
        <v>237</v>
      </c>
      <c r="C2" s="89" t="s">
        <v>236</v>
      </c>
      <c r="D2" s="89" t="s">
        <v>58</v>
      </c>
      <c r="E2" s="89" t="s">
        <v>58</v>
      </c>
      <c r="F2" s="89" t="s">
        <v>241</v>
      </c>
      <c r="G2" s="36" t="s">
        <v>238</v>
      </c>
      <c r="H2" s="90" t="s">
        <v>126</v>
      </c>
      <c r="I2" s="91">
        <v>44811</v>
      </c>
      <c r="J2" s="91">
        <v>44812</v>
      </c>
      <c r="K2" s="92">
        <v>44812</v>
      </c>
      <c r="L2" s="91">
        <v>45908</v>
      </c>
      <c r="M2" s="93">
        <v>1</v>
      </c>
      <c r="N2" s="94">
        <f>--(Certification_Table[[#This Row],[% COMPLETE]]&gt;=1)</f>
        <v>1</v>
      </c>
      <c r="O2" s="58" t="s">
        <v>242</v>
      </c>
      <c r="P2" s="95">
        <v>108</v>
      </c>
      <c r="Q2" s="96">
        <v>1</v>
      </c>
      <c r="R2" s="95">
        <f>Q2*P2</f>
        <v>108</v>
      </c>
      <c r="S2" s="94" t="s">
        <v>50</v>
      </c>
      <c r="T2" s="95"/>
      <c r="U2" s="94"/>
      <c r="V2" s="89"/>
      <c r="W2" s="89"/>
      <c r="X2" s="94"/>
      <c r="Y2" s="94"/>
    </row>
    <row r="3" spans="2:25" ht="52.5" customHeight="1" x14ac:dyDescent="0.2">
      <c r="B3" s="88" t="s">
        <v>239</v>
      </c>
      <c r="C3" s="89" t="s">
        <v>236</v>
      </c>
      <c r="D3" s="89" t="s">
        <v>95</v>
      </c>
      <c r="E3" s="89" t="s">
        <v>95</v>
      </c>
      <c r="F3" s="89"/>
      <c r="G3" s="36" t="s">
        <v>240</v>
      </c>
      <c r="H3" s="90" t="s">
        <v>126</v>
      </c>
      <c r="I3" s="91">
        <v>44806</v>
      </c>
      <c r="J3" s="91">
        <v>44836</v>
      </c>
      <c r="K3" s="92">
        <v>44836</v>
      </c>
      <c r="L3" s="91"/>
      <c r="M3" s="93">
        <v>1</v>
      </c>
      <c r="N3" s="94">
        <f>--(Certification_Table[[#This Row],[% COMPLETE]]&gt;=1)</f>
        <v>1</v>
      </c>
      <c r="O3" s="58" t="s">
        <v>242</v>
      </c>
      <c r="P3" s="95">
        <v>168</v>
      </c>
      <c r="Q3" s="96">
        <v>1</v>
      </c>
      <c r="R3" s="95">
        <f>Q3*P3</f>
        <v>168</v>
      </c>
      <c r="S3" s="94" t="s">
        <v>50</v>
      </c>
      <c r="T3" s="95"/>
      <c r="U3" s="94"/>
      <c r="V3" s="89"/>
      <c r="W3" s="89"/>
      <c r="X3" s="94"/>
      <c r="Y3" s="94"/>
    </row>
    <row r="4" spans="2:25" ht="80" x14ac:dyDescent="0.2">
      <c r="B4" s="27" t="s">
        <v>107</v>
      </c>
      <c r="C4" s="28" t="s">
        <v>57</v>
      </c>
      <c r="D4" s="28" t="s">
        <v>95</v>
      </c>
      <c r="E4" s="44" t="s">
        <v>95</v>
      </c>
      <c r="F4" s="44"/>
      <c r="G4" s="35" t="s">
        <v>140</v>
      </c>
      <c r="H4" s="35" t="s">
        <v>127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40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80" x14ac:dyDescent="0.2">
      <c r="B5" s="52" t="s">
        <v>141</v>
      </c>
      <c r="C5" s="44" t="s">
        <v>64</v>
      </c>
      <c r="D5" s="44" t="s">
        <v>58</v>
      </c>
      <c r="E5" s="44" t="s">
        <v>134</v>
      </c>
      <c r="F5" s="44" t="s">
        <v>47</v>
      </c>
      <c r="G5" s="45" t="s">
        <v>142</v>
      </c>
      <c r="H5" s="45" t="s">
        <v>127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80" x14ac:dyDescent="0.2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126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4" x14ac:dyDescent="0.2">
      <c r="B7" s="27" t="s">
        <v>152</v>
      </c>
      <c r="C7" s="28" t="s">
        <v>27</v>
      </c>
      <c r="D7" s="28" t="s">
        <v>153</v>
      </c>
      <c r="E7" s="28" t="s">
        <v>52</v>
      </c>
      <c r="F7" s="28"/>
      <c r="G7" s="35" t="s">
        <v>29</v>
      </c>
      <c r="H7" s="35" t="s">
        <v>126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80" x14ac:dyDescent="0.2">
      <c r="B8" s="27" t="s">
        <v>128</v>
      </c>
      <c r="C8" s="28" t="s">
        <v>129</v>
      </c>
      <c r="D8" s="44" t="s">
        <v>58</v>
      </c>
      <c r="E8" s="44" t="s">
        <v>54</v>
      </c>
      <c r="F8" s="44" t="s">
        <v>47</v>
      </c>
      <c r="G8" s="36" t="s">
        <v>130</v>
      </c>
      <c r="H8" s="57" t="s">
        <v>127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130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131</v>
      </c>
      <c r="X8" s="3"/>
      <c r="Y8" s="59"/>
    </row>
    <row r="9" spans="2:25" ht="33" customHeight="1" x14ac:dyDescent="0.2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126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customHeight="1" x14ac:dyDescent="0.2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126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customHeight="1" x14ac:dyDescent="0.2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126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customHeight="1" x14ac:dyDescent="0.2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126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customHeight="1" x14ac:dyDescent="0.2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126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customHeight="1" x14ac:dyDescent="0.2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126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32" x14ac:dyDescent="0.2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126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32" x14ac:dyDescent="0.2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126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2" x14ac:dyDescent="0.2">
      <c r="B17" s="27" t="s">
        <v>65</v>
      </c>
      <c r="C17" s="28" t="s">
        <v>20</v>
      </c>
      <c r="D17" s="28" t="s">
        <v>21</v>
      </c>
      <c r="E17" s="44" t="s">
        <v>145</v>
      </c>
      <c r="F17" s="44"/>
      <c r="G17" s="29" t="s">
        <v>22</v>
      </c>
      <c r="H17" s="29" t="s">
        <v>126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customHeight="1" x14ac:dyDescent="0.2">
      <c r="B18" s="52" t="s">
        <v>151</v>
      </c>
      <c r="C18" s="28" t="s">
        <v>64</v>
      </c>
      <c r="D18" s="28" t="s">
        <v>58</v>
      </c>
      <c r="E18" s="44" t="s">
        <v>134</v>
      </c>
      <c r="F18" s="44"/>
      <c r="G18" s="32" t="s">
        <v>59</v>
      </c>
      <c r="H18" s="35" t="s">
        <v>127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2" x14ac:dyDescent="0.2">
      <c r="B19" s="27" t="s">
        <v>61</v>
      </c>
      <c r="C19" s="28" t="s">
        <v>133</v>
      </c>
      <c r="D19" s="44" t="s">
        <v>58</v>
      </c>
      <c r="E19" s="44" t="s">
        <v>150</v>
      </c>
      <c r="F19" s="44"/>
      <c r="G19" s="36" t="s">
        <v>119</v>
      </c>
      <c r="H19" s="36" t="s">
        <v>127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48" x14ac:dyDescent="0.2">
      <c r="B20" s="27" t="s">
        <v>56</v>
      </c>
      <c r="C20" s="28" t="s">
        <v>57</v>
      </c>
      <c r="D20" s="28" t="s">
        <v>58</v>
      </c>
      <c r="E20" s="44" t="s">
        <v>150</v>
      </c>
      <c r="F20" s="44" t="s">
        <v>149</v>
      </c>
      <c r="G20" s="32" t="s">
        <v>59</v>
      </c>
      <c r="H20" s="35" t="s">
        <v>127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32" x14ac:dyDescent="0.2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126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customHeight="1" x14ac:dyDescent="0.2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126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customHeight="1" x14ac:dyDescent="0.2">
      <c r="B23" s="27" t="s">
        <v>51</v>
      </c>
      <c r="C23" s="28" t="s">
        <v>27</v>
      </c>
      <c r="D23" s="28" t="s">
        <v>153</v>
      </c>
      <c r="E23" s="44" t="s">
        <v>52</v>
      </c>
      <c r="F23" s="44"/>
      <c r="G23" s="32" t="s">
        <v>29</v>
      </c>
      <c r="H23" s="35" t="s">
        <v>126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customHeight="1" x14ac:dyDescent="0.2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126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customHeight="1" x14ac:dyDescent="0.2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126</v>
      </c>
      <c r="I25" s="30">
        <v>44476</v>
      </c>
      <c r="J25" s="30">
        <v>44476</v>
      </c>
      <c r="K25" s="30"/>
      <c r="L25" s="30">
        <v>45206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customHeight="1" x14ac:dyDescent="0.2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126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8" x14ac:dyDescent="0.2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126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8" x14ac:dyDescent="0.2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126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customHeight="1" x14ac:dyDescent="0.2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126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customHeight="1" x14ac:dyDescent="0.2">
      <c r="B30" s="27" t="s">
        <v>26</v>
      </c>
      <c r="C30" s="28" t="s">
        <v>27</v>
      </c>
      <c r="D30" s="28" t="s">
        <v>28</v>
      </c>
      <c r="E30" s="44" t="s">
        <v>146</v>
      </c>
      <c r="F30" s="44"/>
      <c r="G30" s="32" t="s">
        <v>29</v>
      </c>
      <c r="H30" s="29" t="s">
        <v>126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customHeight="1" x14ac:dyDescent="0.2">
      <c r="B31" s="27" t="s">
        <v>19</v>
      </c>
      <c r="C31" s="28" t="s">
        <v>20</v>
      </c>
      <c r="D31" s="28" t="s">
        <v>21</v>
      </c>
      <c r="E31" s="44" t="s">
        <v>145</v>
      </c>
      <c r="F31" s="44"/>
      <c r="G31" s="29" t="s">
        <v>22</v>
      </c>
      <c r="H31" s="29" t="s">
        <v>126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126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126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80" x14ac:dyDescent="0.2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126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33" customHeight="1" x14ac:dyDescent="0.2">
      <c r="B35" s="38" t="s">
        <v>94</v>
      </c>
      <c r="C35" s="39" t="s">
        <v>71</v>
      </c>
      <c r="D35" s="39" t="s">
        <v>95</v>
      </c>
      <c r="E35" s="53" t="s">
        <v>95</v>
      </c>
      <c r="F35" s="53"/>
      <c r="G35" s="40" t="s">
        <v>73</v>
      </c>
      <c r="H35" s="41" t="s">
        <v>126</v>
      </c>
      <c r="I35" s="42">
        <v>44562</v>
      </c>
      <c r="J35" s="42"/>
      <c r="K35" s="42">
        <v>44866</v>
      </c>
      <c r="L35" s="42"/>
      <c r="M35" s="43">
        <v>0</v>
      </c>
      <c r="N35" s="12">
        <f>--(Certification_Table[[#This Row],[% COMPLETE]]&gt;=1)</f>
        <v>0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/>
      <c r="X35" s="12"/>
      <c r="Y35" s="12"/>
    </row>
    <row r="36" spans="2:25" ht="64" x14ac:dyDescent="0.2">
      <c r="B36" s="38" t="s">
        <v>96</v>
      </c>
      <c r="C36" s="39" t="s">
        <v>71</v>
      </c>
      <c r="D36" s="39" t="s">
        <v>95</v>
      </c>
      <c r="E36" s="53" t="s">
        <v>95</v>
      </c>
      <c r="F36" s="53"/>
      <c r="G36" s="40" t="s">
        <v>73</v>
      </c>
      <c r="H36" s="41" t="s">
        <v>126</v>
      </c>
      <c r="I36" s="42">
        <v>44531</v>
      </c>
      <c r="J36" s="42"/>
      <c r="K36" s="42">
        <v>44896</v>
      </c>
      <c r="L36" s="42"/>
      <c r="M36" s="43">
        <v>0</v>
      </c>
      <c r="N36" s="12">
        <f>--(Certification_Table[[#This Row],[% COMPLETE]]&gt;=1)</f>
        <v>0</v>
      </c>
      <c r="O36" s="13" t="s">
        <v>74</v>
      </c>
      <c r="P36" s="14">
        <v>300</v>
      </c>
      <c r="Q36" s="15">
        <v>1</v>
      </c>
      <c r="R36" s="14">
        <f t="shared" si="0"/>
        <v>300</v>
      </c>
      <c r="S36" s="12" t="s">
        <v>39</v>
      </c>
      <c r="T36" s="14"/>
      <c r="U36" s="12"/>
      <c r="V36" s="39"/>
      <c r="W36" s="39" t="s">
        <v>97</v>
      </c>
      <c r="X36" s="12"/>
      <c r="Y36" s="12"/>
    </row>
    <row r="37" spans="2:25" ht="32" x14ac:dyDescent="0.2">
      <c r="B37" s="38" t="s">
        <v>61</v>
      </c>
      <c r="C37" s="39" t="s">
        <v>132</v>
      </c>
      <c r="D37" s="53" t="s">
        <v>58</v>
      </c>
      <c r="E37" s="53" t="s">
        <v>134</v>
      </c>
      <c r="F37" s="53"/>
      <c r="G37" s="41" t="s">
        <v>135</v>
      </c>
      <c r="H37" s="41" t="s">
        <v>136</v>
      </c>
      <c r="I37" s="42">
        <v>44571</v>
      </c>
      <c r="J37" s="42"/>
      <c r="K37" s="42">
        <v>45047</v>
      </c>
      <c r="L37" s="42"/>
      <c r="M37" s="43">
        <v>0</v>
      </c>
      <c r="N37" s="12">
        <f>--(Certification_Table[[#This Row],[% COMPLETE]]&gt;=1)</f>
        <v>0</v>
      </c>
      <c r="O37" s="13"/>
      <c r="P37" s="14">
        <v>750</v>
      </c>
      <c r="Q37" s="15">
        <v>2</v>
      </c>
      <c r="R37" s="14">
        <f t="shared" si="0"/>
        <v>1500</v>
      </c>
      <c r="S37" s="12" t="s">
        <v>39</v>
      </c>
      <c r="T37" s="14"/>
      <c r="U37" s="12"/>
      <c r="V37" s="39"/>
      <c r="W37" s="39"/>
      <c r="X37" s="12"/>
      <c r="Y37" s="12"/>
    </row>
    <row r="38" spans="2:25" ht="160" x14ac:dyDescent="0.2">
      <c r="B38" s="52" t="s">
        <v>143</v>
      </c>
      <c r="C38" s="44" t="s">
        <v>64</v>
      </c>
      <c r="D38" s="44" t="s">
        <v>58</v>
      </c>
      <c r="E38" s="44" t="s">
        <v>150</v>
      </c>
      <c r="F38" s="44" t="s">
        <v>47</v>
      </c>
      <c r="G38" s="36" t="s">
        <v>144</v>
      </c>
      <c r="H38" s="45" t="s">
        <v>127</v>
      </c>
      <c r="I38" s="46">
        <v>44844</v>
      </c>
      <c r="J38" s="46"/>
      <c r="K38" s="63">
        <v>44896</v>
      </c>
      <c r="L38" s="46"/>
      <c r="M38" s="47">
        <v>0</v>
      </c>
      <c r="N38" s="48">
        <f>--(Certification_Table[[#This Row],[% COMPLETE]]&gt;=1)</f>
        <v>0</v>
      </c>
      <c r="O38" s="49">
        <f>_xlfn.XLOOKUP(Certification_Table[[#This Row],[My Certifications]], Specialization[Specialization], Specialization[Link], 0)</f>
        <v>0</v>
      </c>
      <c r="P38" s="50">
        <v>300</v>
      </c>
      <c r="Q38" s="51">
        <v>1</v>
      </c>
      <c r="R38" s="50">
        <f t="shared" si="0"/>
        <v>300</v>
      </c>
      <c r="S38" s="48" t="s">
        <v>60</v>
      </c>
      <c r="T38" s="50"/>
      <c r="U38" s="48"/>
      <c r="V38" s="44"/>
      <c r="W38" s="44"/>
      <c r="X38" s="48"/>
      <c r="Y38" s="48"/>
    </row>
    <row r="39" spans="2:25" ht="64" x14ac:dyDescent="0.2">
      <c r="B39" s="27" t="s">
        <v>137</v>
      </c>
      <c r="C39" s="28" t="s">
        <v>57</v>
      </c>
      <c r="D39" s="44" t="s">
        <v>58</v>
      </c>
      <c r="E39" s="44" t="s">
        <v>134</v>
      </c>
      <c r="F39" s="44"/>
      <c r="G39" s="35" t="s">
        <v>138</v>
      </c>
      <c r="H39" s="35" t="s">
        <v>127</v>
      </c>
      <c r="I39" s="30">
        <v>44531</v>
      </c>
      <c r="J39" s="30"/>
      <c r="K39" s="42">
        <v>44713</v>
      </c>
      <c r="L39" s="30"/>
      <c r="M39" s="31">
        <v>0.25</v>
      </c>
      <c r="N39" s="3">
        <f>--(Certification_Table[[#This Row],[% COMPLETE]]&gt;=1)</f>
        <v>0</v>
      </c>
      <c r="O39" s="1">
        <f>_xlfn.XLOOKUP(Certification_Table[[#This Row],[My Certifications]], Specialization[Specialization], Specialization[Link], 0)</f>
        <v>0</v>
      </c>
      <c r="P39" s="2">
        <v>300</v>
      </c>
      <c r="Q39" s="5">
        <v>1</v>
      </c>
      <c r="R39" s="2">
        <f t="shared" si="0"/>
        <v>300</v>
      </c>
      <c r="S39" s="3" t="s">
        <v>60</v>
      </c>
      <c r="T39" s="2"/>
      <c r="U39" s="3"/>
      <c r="V39" s="28"/>
      <c r="W39" s="28"/>
      <c r="X39" s="3"/>
      <c r="Y39" s="3"/>
    </row>
    <row r="40" spans="2:25" ht="33" customHeight="1" x14ac:dyDescent="0.2">
      <c r="B40" s="38" t="s">
        <v>92</v>
      </c>
      <c r="C40" s="39" t="s">
        <v>46</v>
      </c>
      <c r="D40" s="39" t="s">
        <v>47</v>
      </c>
      <c r="E40" s="53" t="s">
        <v>47</v>
      </c>
      <c r="F40" s="53"/>
      <c r="G40" s="60" t="s">
        <v>48</v>
      </c>
      <c r="H40" s="61" t="s">
        <v>126</v>
      </c>
      <c r="I40" s="42">
        <v>44409</v>
      </c>
      <c r="J40" s="42"/>
      <c r="K40" s="62">
        <v>44774</v>
      </c>
      <c r="L40" s="42"/>
      <c r="M40" s="43">
        <v>0.75</v>
      </c>
      <c r="N40" s="12">
        <f>--(Certification_Table[[#This Row],[% COMPLETE]]&gt;=1)</f>
        <v>0</v>
      </c>
      <c r="O40" s="13" t="s">
        <v>49</v>
      </c>
      <c r="P40" s="14">
        <v>49</v>
      </c>
      <c r="Q40" s="15">
        <v>1</v>
      </c>
      <c r="R40" s="14">
        <f t="shared" si="0"/>
        <v>49</v>
      </c>
      <c r="S40" s="12" t="s">
        <v>50</v>
      </c>
      <c r="T40" s="14"/>
      <c r="U40" s="12"/>
      <c r="V40" s="39"/>
      <c r="W40" s="39" t="s">
        <v>93</v>
      </c>
      <c r="X40" s="12"/>
      <c r="Y40" s="12"/>
    </row>
    <row r="41" spans="2:25" ht="33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6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">
      <c r="B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6"/>
      <c r="U49" s="6"/>
      <c r="V49" s="6"/>
    </row>
    <row r="50" spans="2:22" ht="33" customHeight="1" x14ac:dyDescent="0.2">
      <c r="B50" s="82" t="s">
        <v>98</v>
      </c>
      <c r="C50" s="83" t="s">
        <v>120</v>
      </c>
      <c r="D50" s="84" t="s">
        <v>99</v>
      </c>
      <c r="E50" s="74"/>
      <c r="F50" s="75"/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2" ht="32" x14ac:dyDescent="0.2">
      <c r="B51" s="85" t="s">
        <v>100</v>
      </c>
      <c r="C51" s="85" t="s">
        <v>101</v>
      </c>
      <c r="D51" s="86" t="s">
        <v>104</v>
      </c>
      <c r="E51" s="76"/>
      <c r="F51" s="77"/>
      <c r="J51" s="6"/>
      <c r="K51" s="6"/>
      <c r="L51" s="7"/>
      <c r="M51" s="8"/>
      <c r="N51" s="7"/>
      <c r="O51" s="6"/>
      <c r="P51" s="7"/>
      <c r="Q51" s="6"/>
      <c r="R51" s="6"/>
      <c r="S51" s="6"/>
      <c r="T51" s="6"/>
      <c r="U51" s="6"/>
    </row>
    <row r="52" spans="2:22" ht="32" x14ac:dyDescent="0.2">
      <c r="B52" s="85" t="s">
        <v>102</v>
      </c>
      <c r="C52" s="85" t="s">
        <v>103</v>
      </c>
      <c r="D52" s="86" t="s">
        <v>106</v>
      </c>
      <c r="E52" s="76"/>
      <c r="F52" s="78"/>
      <c r="J52" s="6"/>
      <c r="K52" s="6"/>
      <c r="L52" s="7"/>
      <c r="M52" s="8"/>
      <c r="N52" s="7"/>
      <c r="O52" s="6"/>
      <c r="P52" s="7"/>
      <c r="Q52" s="6"/>
      <c r="R52" s="6"/>
      <c r="S52" s="6"/>
      <c r="T52" s="6"/>
      <c r="U52" s="6"/>
    </row>
    <row r="53" spans="2:22" ht="33" customHeight="1" x14ac:dyDescent="0.2">
      <c r="B53" s="85" t="s">
        <v>71</v>
      </c>
      <c r="C53" s="85" t="s">
        <v>105</v>
      </c>
      <c r="D53" s="86" t="s">
        <v>108</v>
      </c>
      <c r="E53" s="76"/>
      <c r="F53" s="77"/>
      <c r="L53" s="10"/>
      <c r="M53" s="11"/>
      <c r="N53" s="10"/>
      <c r="P53" s="10"/>
    </row>
    <row r="54" spans="2:22" ht="33" customHeight="1" x14ac:dyDescent="0.2">
      <c r="B54" s="85" t="s">
        <v>20</v>
      </c>
      <c r="C54" s="87" t="s">
        <v>235</v>
      </c>
      <c r="D54" s="86" t="s">
        <v>111</v>
      </c>
      <c r="E54" s="76"/>
      <c r="F54" s="77"/>
      <c r="L54" s="10"/>
      <c r="M54" s="11"/>
      <c r="N54" s="10"/>
      <c r="P54" s="10"/>
    </row>
    <row r="55" spans="2:22" ht="33" customHeight="1" x14ac:dyDescent="0.2">
      <c r="B55" s="85" t="s">
        <v>109</v>
      </c>
      <c r="C55" s="85" t="s">
        <v>110</v>
      </c>
      <c r="D55" s="86" t="s">
        <v>112</v>
      </c>
      <c r="E55" s="76"/>
      <c r="F55" s="77"/>
      <c r="L55" s="10"/>
      <c r="M55" s="11"/>
      <c r="N55" s="10"/>
      <c r="P55" s="10"/>
    </row>
    <row r="56" spans="2:22" ht="33" customHeight="1" x14ac:dyDescent="0.2">
      <c r="B56" s="85" t="s">
        <v>112</v>
      </c>
      <c r="C56" s="85" t="s">
        <v>113</v>
      </c>
      <c r="D56" s="86" t="s">
        <v>116</v>
      </c>
      <c r="E56" s="76"/>
      <c r="F56" s="77"/>
      <c r="L56" s="10"/>
      <c r="M56" s="11"/>
      <c r="N56" s="10"/>
      <c r="P56" s="10"/>
    </row>
    <row r="57" spans="2:22" ht="33" customHeight="1" x14ac:dyDescent="0.2">
      <c r="B57" s="85" t="s">
        <v>114</v>
      </c>
      <c r="C57" s="85" t="s">
        <v>115</v>
      </c>
      <c r="D57" s="86" t="s">
        <v>117</v>
      </c>
      <c r="E57" s="79"/>
      <c r="F57" s="77"/>
      <c r="L57" s="10"/>
      <c r="M57" s="11"/>
      <c r="N57" s="10"/>
      <c r="P57" s="10"/>
    </row>
    <row r="58" spans="2:22" ht="33" customHeight="1" x14ac:dyDescent="0.2">
      <c r="B58" s="85"/>
      <c r="C58" s="85"/>
      <c r="D58" s="86"/>
      <c r="E58" s="80"/>
      <c r="F58" s="81"/>
      <c r="G58" s="9"/>
      <c r="H58" s="6"/>
      <c r="I58" s="6"/>
      <c r="L58" s="10"/>
      <c r="M58" s="11"/>
      <c r="N58" s="10"/>
      <c r="P58" s="10"/>
    </row>
    <row r="59" spans="2:22" ht="33" customHeight="1" x14ac:dyDescent="0.2">
      <c r="B59" s="6"/>
      <c r="C59" s="6"/>
      <c r="D59" s="6"/>
      <c r="E59" s="79"/>
      <c r="F59" s="79"/>
      <c r="G59" s="9"/>
      <c r="H59" s="6"/>
      <c r="I59" s="6"/>
      <c r="J59" s="6"/>
      <c r="M59" s="10"/>
      <c r="N59" s="11"/>
      <c r="O59" s="10"/>
      <c r="Q59" s="10"/>
    </row>
    <row r="60" spans="2:22" ht="33" customHeight="1" x14ac:dyDescent="0.2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J1008" s="6"/>
      <c r="M1008" s="10"/>
      <c r="N1008" s="11"/>
      <c r="O1008" s="10"/>
      <c r="Q1008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4E279D7B-D212-BF44-9EC8-38DD36C494CD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4 M2:M40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40" r:id="rId56" xr:uid="{00000000-0004-0000-0000-000039000000}"/>
    <hyperlink ref="O40" r:id="rId57" xr:uid="{00000000-0004-0000-0000-00003A000000}"/>
    <hyperlink ref="G35" r:id="rId58" xr:uid="{00000000-0004-0000-0000-00003B000000}"/>
    <hyperlink ref="O35" r:id="rId59" xr:uid="{00000000-0004-0000-0000-00003C000000}"/>
    <hyperlink ref="G36" r:id="rId60" xr:uid="{00000000-0004-0000-0000-00003D000000}"/>
    <hyperlink ref="O36" r:id="rId61" xr:uid="{00000000-0004-0000-0000-00003E000000}"/>
    <hyperlink ref="D51" r:id="rId62" xr:uid="{00000000-0004-0000-0000-00003F000000}"/>
    <hyperlink ref="D52" r:id="rId63" xr:uid="{00000000-0004-0000-0000-000040000000}"/>
    <hyperlink ref="D53" r:id="rId64" xr:uid="{00000000-0004-0000-0000-000041000000}"/>
    <hyperlink ref="D54" r:id="rId65" xr:uid="{00000000-0004-0000-0000-000042000000}"/>
    <hyperlink ref="D55" r:id="rId66" xr:uid="{00000000-0004-0000-0000-000043000000}"/>
    <hyperlink ref="D56" r:id="rId67" xr:uid="{00000000-0004-0000-0000-000044000000}"/>
    <hyperlink ref="D57" r:id="rId68" xr:uid="{00000000-0004-0000-0000-000045000000}"/>
    <hyperlink ref="G19" r:id="rId69" xr:uid="{00000000-0004-0000-0000-000046000000}"/>
    <hyperlink ref="G8" r:id="rId70" xr:uid="{00000000-0004-0000-0000-000047000000}"/>
    <hyperlink ref="O8" r:id="rId71" xr:uid="{00000000-0004-0000-0000-000048000000}"/>
    <hyperlink ref="G38" r:id="rId72" xr:uid="{00000000-0004-0000-0000-000049000000}"/>
    <hyperlink ref="G2" r:id="rId73" xr:uid="{E8B3F091-879D-4CE6-842A-EFB6B61DD5E6}"/>
    <hyperlink ref="G3" r:id="rId74" xr:uid="{85EF8FC0-F533-4EE9-801B-7090CB5F1728}"/>
    <hyperlink ref="O2" r:id="rId75" xr:uid="{5A838232-5F39-0245-AD7B-2BF0A119D319}"/>
    <hyperlink ref="O3" r:id="rId76" xr:uid="{C3FD6C09-464B-6C43-9C71-BA9BA0117BB9}"/>
  </hyperlinks>
  <printOptions horizontalCentered="1"/>
  <pageMargins left="0.4" right="0.4" top="0.4" bottom="0.4" header="0" footer="0"/>
  <pageSetup fitToHeight="0" orientation="landscape" r:id="rId77"/>
  <tableParts count="4">
    <tablePart r:id="rId78"/>
    <tablePart r:id="rId79"/>
    <tablePart r:id="rId80"/>
    <tablePart r:id="rId8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7" bestFit="1" customWidth="1"/>
    <col min="2" max="2" width="60.83203125" style="67" bestFit="1" customWidth="1"/>
    <col min="3" max="3" width="16.33203125" style="67" bestFit="1" customWidth="1"/>
    <col min="4" max="4" width="16" style="67" hidden="1" customWidth="1"/>
    <col min="5" max="5" width="54.6640625" style="67" bestFit="1" customWidth="1"/>
    <col min="6" max="16384" width="9.1640625" style="67"/>
  </cols>
  <sheetData>
    <row r="1" spans="1:5" x14ac:dyDescent="0.2">
      <c r="A1" s="67" t="s">
        <v>154</v>
      </c>
      <c r="B1" s="67" t="s">
        <v>155</v>
      </c>
      <c r="C1" s="67" t="s">
        <v>156</v>
      </c>
      <c r="D1" s="67" t="s">
        <v>157</v>
      </c>
      <c r="E1" s="67" t="s">
        <v>158</v>
      </c>
    </row>
    <row r="2" spans="1:5" ht="17" x14ac:dyDescent="0.2">
      <c r="A2" s="73" t="str">
        <f>_xlfn.XLOOKUP(Courses[[#This Row],[Course Name]], Specialization[Course], Specialization[Specialization], "NaN")</f>
        <v>NaN</v>
      </c>
      <c r="B2" s="97" t="s">
        <v>208</v>
      </c>
      <c r="C2" s="98">
        <v>44608</v>
      </c>
      <c r="D2" s="97">
        <v>100</v>
      </c>
      <c r="E2" s="67" t="str">
        <f>_xlfn.XLOOKUP(Courses[[#This Row],[Certificate Name]], Specialization[Specialization], Specialization[Link], "NaN")</f>
        <v>NaN</v>
      </c>
    </row>
    <row r="3" spans="1:5" ht="17" hidden="1" x14ac:dyDescent="0.2">
      <c r="A3" s="67" t="str">
        <f>_xlfn.XLOOKUP(Courses[[#This Row],[Course Name]], Specialization[Course], Specialization[Specialization], "NaN")</f>
        <v>Google Project Management</v>
      </c>
      <c r="B3" s="97" t="s">
        <v>175</v>
      </c>
      <c r="C3" s="98">
        <v>44626</v>
      </c>
      <c r="D3" s="97">
        <v>93.81</v>
      </c>
      <c r="E3" s="67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7" t="str">
        <f>_xlfn.XLOOKUP(Courses[[#This Row],[Course Name]], Specialization[Course], Specialization[Specialization], "NaN")</f>
        <v>NaN</v>
      </c>
      <c r="B4" s="97" t="s">
        <v>243</v>
      </c>
      <c r="C4" s="98">
        <v>44737</v>
      </c>
      <c r="D4" s="97">
        <v>7</v>
      </c>
      <c r="E4" s="67" t="str">
        <f>_xlfn.XLOOKUP(Courses[[#This Row],[Certificate Name]], Specialization[Specialization], Specialization[Link], "NaN")</f>
        <v>NaN</v>
      </c>
    </row>
    <row r="5" spans="1:5" ht="17" hidden="1" x14ac:dyDescent="0.2">
      <c r="A5" s="67" t="str">
        <f>_xlfn.XLOOKUP(Courses[[#This Row],[Course Name]], Specialization[Course], Specialization[Specialization], "NaN")</f>
        <v>NaN</v>
      </c>
      <c r="B5" s="97" t="s">
        <v>162</v>
      </c>
      <c r="C5" s="98">
        <v>44616</v>
      </c>
      <c r="D5" s="97">
        <v>0</v>
      </c>
      <c r="E5" s="67" t="str">
        <f>_xlfn.XLOOKUP(Courses[[#This Row],[Certificate Name]], Specialization[Specialization], Specialization[Link], "NaN")</f>
        <v>NaN</v>
      </c>
    </row>
    <row r="6" spans="1:5" ht="17" hidden="1" x14ac:dyDescent="0.2">
      <c r="A6" s="67" t="str">
        <f>_xlfn.XLOOKUP(Courses[[#This Row],[Course Name]], Specialization[Course], Specialization[Specialization], "NaN")</f>
        <v>NaN</v>
      </c>
      <c r="B6" s="97" t="s">
        <v>244</v>
      </c>
      <c r="C6" s="98">
        <v>44752</v>
      </c>
      <c r="D6" s="97">
        <v>83</v>
      </c>
      <c r="E6" s="67" t="str">
        <f>_xlfn.XLOOKUP(Courses[[#This Row],[Certificate Name]], Specialization[Specialization], Specialization[Link], "NaN")</f>
        <v>NaN</v>
      </c>
    </row>
    <row r="7" spans="1:5" ht="17" x14ac:dyDescent="0.2">
      <c r="A7" s="67" t="str">
        <f>_xlfn.XLOOKUP(Courses[[#This Row],[Course Name]], Specialization[Course], Specialization[Specialization], "NaN")</f>
        <v>Google Data Analytics</v>
      </c>
      <c r="B7" s="97" t="s">
        <v>168</v>
      </c>
      <c r="C7" s="98">
        <v>44514</v>
      </c>
      <c r="D7" s="97">
        <v>97.61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7" t="str">
        <f>_xlfn.XLOOKUP(Courses[[#This Row],[Course Name]], Specialization[Course], Specialization[Specialization], "NaN")</f>
        <v>IBM Data Analyst</v>
      </c>
      <c r="B8" s="97" t="s">
        <v>187</v>
      </c>
      <c r="C8" s="98">
        <v>44560</v>
      </c>
      <c r="D8" s="97">
        <v>95</v>
      </c>
      <c r="E8" s="67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9" t="str">
        <f>_xlfn.XLOOKUP(Courses[[#This Row],[Course Name]], Specialization[Course], Specialization[Specialization], "NaN")</f>
        <v>IBM Data Analyst</v>
      </c>
      <c r="B9" s="97" t="s">
        <v>193</v>
      </c>
      <c r="C9" s="98">
        <v>44512</v>
      </c>
      <c r="D9" s="97">
        <v>97.52</v>
      </c>
      <c r="E9" s="99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7" t="str">
        <f>_xlfn.XLOOKUP(Courses[[#This Row],[Course Name]], Specialization[Course], Specialization[Specialization], "NaN")</f>
        <v>Google Project Management</v>
      </c>
      <c r="B10" s="97" t="s">
        <v>182</v>
      </c>
      <c r="C10" s="98">
        <v>44518</v>
      </c>
      <c r="D10" s="97">
        <v>94.6</v>
      </c>
      <c r="E10" s="67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7" t="str">
        <f>_xlfn.XLOOKUP(Courses[[#This Row],[Course Name]], Specialization[Course], Specialization[Specialization], "NaN")</f>
        <v>Google Data Analytics</v>
      </c>
      <c r="B11" s="97" t="s">
        <v>164</v>
      </c>
      <c r="C11" s="98">
        <v>44556</v>
      </c>
      <c r="D11" s="97">
        <v>94.58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7" t="str">
        <f>_xlfn.XLOOKUP(Courses[[#This Row],[Course Name]], Specialization[Course], Specialization[Specialization], "NaN")</f>
        <v>NaN</v>
      </c>
      <c r="B12" s="97" t="s">
        <v>213</v>
      </c>
      <c r="C12" s="98">
        <v>44550</v>
      </c>
      <c r="D12" s="97">
        <v>88</v>
      </c>
      <c r="E12" s="67" t="str">
        <f>_xlfn.XLOOKUP(Courses[[#This Row],[Certificate Name]], Specialization[Specialization], Specialization[Link], "NaN")</f>
        <v>NaN</v>
      </c>
    </row>
    <row r="13" spans="1:5" ht="17" hidden="1" x14ac:dyDescent="0.2">
      <c r="A13" s="67" t="str">
        <f>_xlfn.XLOOKUP(Courses[[#This Row],[Course Name]], Specialization[Course], Specialization[Specialization], "NaN")</f>
        <v>NaN</v>
      </c>
      <c r="B13" s="97" t="s">
        <v>211</v>
      </c>
      <c r="C13" s="98">
        <v>44596</v>
      </c>
      <c r="D13" s="97">
        <v>0</v>
      </c>
      <c r="E13" s="67" t="str">
        <f>_xlfn.XLOOKUP(Courses[[#This Row],[Certificate Name]], Specialization[Specialization], Specialization[Link], "NaN")</f>
        <v>NaN</v>
      </c>
    </row>
    <row r="14" spans="1:5" ht="17" hidden="1" x14ac:dyDescent="0.2">
      <c r="A14" s="67" t="str">
        <f>_xlfn.XLOOKUP(Courses[[#This Row],[Course Name]], Specialization[Course], Specialization[Specialization], "NaN")</f>
        <v>IBM Data Analyst</v>
      </c>
      <c r="B14" s="97" t="s">
        <v>191</v>
      </c>
      <c r="C14" s="98">
        <v>44513</v>
      </c>
      <c r="D14" s="97">
        <v>95</v>
      </c>
      <c r="E14" s="67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7" t="str">
        <f>_xlfn.XLOOKUP(Courses[[#This Row],[Course Name]], Specialization[Course], Specialization[Specialization], "NaN")</f>
        <v>Google Project Management</v>
      </c>
      <c r="B15" s="97" t="s">
        <v>181</v>
      </c>
      <c r="C15" s="98">
        <v>44576</v>
      </c>
      <c r="D15" s="97">
        <v>92.69</v>
      </c>
      <c r="E15" s="67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7" t="str">
        <f>_xlfn.XLOOKUP(Courses[[#This Row],[Course Name]], Specialization[Course], Specialization[Specialization], "NaN")</f>
        <v>NaN</v>
      </c>
      <c r="B16" s="97" t="s">
        <v>210</v>
      </c>
      <c r="C16" s="98">
        <v>44560</v>
      </c>
      <c r="D16" s="97">
        <v>92.66</v>
      </c>
      <c r="E16" s="67" t="str">
        <f>_xlfn.XLOOKUP(Courses[[#This Row],[Certificate Name]], Specialization[Specialization], Specialization[Link], "NaN")</f>
        <v>NaN</v>
      </c>
    </row>
    <row r="17" spans="1:5" ht="17" x14ac:dyDescent="0.2">
      <c r="A17" s="67" t="str">
        <f>_xlfn.XLOOKUP(Courses[[#This Row],[Course Name]], Specialization[Course], Specialization[Specialization], "NaN")</f>
        <v>Google Data Analytics</v>
      </c>
      <c r="B17" s="97" t="s">
        <v>166</v>
      </c>
      <c r="C17" s="98">
        <v>44528</v>
      </c>
      <c r="D17" s="97">
        <v>91.71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7" t="str">
        <f>_xlfn.XLOOKUP(Courses[[#This Row],[Course Name]], Specialization[Course], Specialization[Specialization], "NaN")</f>
        <v>NaN</v>
      </c>
      <c r="B18" s="97" t="s">
        <v>204</v>
      </c>
      <c r="C18" s="98">
        <v>44700</v>
      </c>
      <c r="D18" s="97">
        <v>90.94</v>
      </c>
      <c r="E18" s="67" t="str">
        <f>_xlfn.XLOOKUP(Courses[[#This Row],[Certificate Name]], Specialization[Specialization], Specialization[Link], "NaN")</f>
        <v>NaN</v>
      </c>
    </row>
    <row r="19" spans="1:5" ht="17" x14ac:dyDescent="0.2">
      <c r="A19" s="67" t="str">
        <f>_xlfn.XLOOKUP(Courses[[#This Row],[Course Name]], Specialization[Course], Specialization[Specialization], "NaN")</f>
        <v>NaN</v>
      </c>
      <c r="B19" s="97" t="s">
        <v>214</v>
      </c>
      <c r="C19" s="98">
        <v>44488</v>
      </c>
      <c r="D19" s="97">
        <v>90.89</v>
      </c>
      <c r="E19" s="67" t="str">
        <f>_xlfn.XLOOKUP(Courses[[#This Row],[Certificate Name]], Specialization[Specialization], Specialization[Link], "NaN")</f>
        <v>NaN</v>
      </c>
    </row>
    <row r="20" spans="1:5" ht="17" x14ac:dyDescent="0.2">
      <c r="A20" s="67" t="str">
        <f>_xlfn.XLOOKUP(Courses[[#This Row],[Course Name]], Specialization[Course], Specialization[Specialization], "NaN")</f>
        <v>Google Data Analytics</v>
      </c>
      <c r="B20" s="97" t="s">
        <v>167</v>
      </c>
      <c r="C20" s="98">
        <v>44515</v>
      </c>
      <c r="D20" s="97">
        <v>88.88</v>
      </c>
      <c r="E20" s="67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7" t="str">
        <f>_xlfn.XLOOKUP(Courses[[#This Row],[Course Name]], Specialization[Course], Specialization[Specialization], "NaN")</f>
        <v>Getting started with Google Workspace</v>
      </c>
      <c r="B21" s="97" t="s">
        <v>149</v>
      </c>
      <c r="C21" s="98">
        <v>44815</v>
      </c>
      <c r="D21" s="97">
        <v>76.67</v>
      </c>
      <c r="E21" s="67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7" t="str">
        <f>_xlfn.XLOOKUP(Courses[[#This Row],[Course Name]], Specialization[Course], Specialization[Specialization], "NaN")</f>
        <v>Google Data Analytics</v>
      </c>
      <c r="B22" s="97" t="s">
        <v>172</v>
      </c>
      <c r="C22" s="98">
        <v>44513</v>
      </c>
      <c r="D22" s="97">
        <v>91.38</v>
      </c>
      <c r="E22" s="67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7" t="str">
        <f>_xlfn.XLOOKUP(Courses[[#This Row],[Course Name]], Specialization[Course], Specialization[Specialization], "NaN")</f>
        <v>IBM Data Analyst</v>
      </c>
      <c r="B23" s="97" t="s">
        <v>192</v>
      </c>
      <c r="C23" s="98">
        <v>44512</v>
      </c>
      <c r="D23" s="97">
        <v>95.85</v>
      </c>
      <c r="E23" s="67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7" t="str">
        <f>_xlfn.XLOOKUP(Courses[[#This Row],[Course Name]], Specialization[Course], Specialization[Specialization], "NaN")</f>
        <v>NaN</v>
      </c>
      <c r="B24" s="97" t="s">
        <v>212</v>
      </c>
      <c r="C24" s="98">
        <v>44554</v>
      </c>
      <c r="D24" s="97">
        <v>88.13</v>
      </c>
      <c r="E24" s="67" t="str">
        <f>_xlfn.XLOOKUP(Courses[[#This Row],[Certificate Name]], Specialization[Specialization], Specialization[Link], "NaN")</f>
        <v>NaN</v>
      </c>
    </row>
    <row r="25" spans="1:5" ht="17" x14ac:dyDescent="0.2">
      <c r="A25" s="67" t="str">
        <f>_xlfn.XLOOKUP(Courses[[#This Row],[Course Name]], Specialization[Course], Specialization[Specialization], "NaN")</f>
        <v>NaN</v>
      </c>
      <c r="B25" s="97" t="s">
        <v>209</v>
      </c>
      <c r="C25" s="98">
        <v>44596</v>
      </c>
      <c r="D25" s="97">
        <v>88</v>
      </c>
      <c r="E25" s="67" t="str">
        <f>_xlfn.XLOOKUP(Courses[[#This Row],[Certificate Name]], Specialization[Specialization], Specialization[Link], "NaN")</f>
        <v>NaN</v>
      </c>
    </row>
    <row r="26" spans="1:5" ht="17" hidden="1" x14ac:dyDescent="0.2">
      <c r="A26" s="67" t="str">
        <f>_xlfn.XLOOKUP(Courses[[#This Row],[Course Name]], Specialization[Course], Specialization[Specialization], "NaN")</f>
        <v>Getting started with Google Workspace</v>
      </c>
      <c r="B26" s="97" t="s">
        <v>247</v>
      </c>
      <c r="C26" s="98">
        <v>44814</v>
      </c>
      <c r="D26" s="97">
        <v>90</v>
      </c>
      <c r="E26" s="67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7" t="str">
        <f>_xlfn.XLOOKUP(Courses[[#This Row],[Course Name]], Specialization[Course], Specialization[Specialization], "NaN")</f>
        <v>IBM Data Science</v>
      </c>
      <c r="B27" s="97" t="s">
        <v>196</v>
      </c>
      <c r="C27" s="98">
        <v>44608</v>
      </c>
      <c r="D27" s="97">
        <v>87.83</v>
      </c>
      <c r="E27" s="67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9" t="str">
        <f>_xlfn.XLOOKUP(Courses[[#This Row],[Course Name]], Specialization[Course], Specialization[Specialization], "NaN")</f>
        <v>Getting started with Google Workspace</v>
      </c>
      <c r="B28" s="97" t="s">
        <v>254</v>
      </c>
      <c r="C28" s="98">
        <v>44812</v>
      </c>
      <c r="D28" s="97">
        <v>87.5</v>
      </c>
      <c r="E28" s="99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7" t="str">
        <f>_xlfn.XLOOKUP(Courses[[#This Row],[Course Name]], Specialization[Course], Specialization[Specialization], "NaN")</f>
        <v>IBM Data Analyst</v>
      </c>
      <c r="B29" s="97" t="s">
        <v>186</v>
      </c>
      <c r="C29" s="98">
        <v>44562</v>
      </c>
      <c r="D29" s="97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7" t="str">
        <f>_xlfn.XLOOKUP(Courses[[#This Row],[Course Name]], Specialization[Course], Specialization[Specialization], "NaN")</f>
        <v>Google Project Management</v>
      </c>
      <c r="B30" s="97" t="s">
        <v>184</v>
      </c>
      <c r="C30" s="98">
        <v>44518</v>
      </c>
      <c r="D30" s="97">
        <v>86.09</v>
      </c>
      <c r="E30" s="67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7" t="str">
        <f>_xlfn.XLOOKUP(Courses[[#This Row],[Course Name]], Specialization[Course], Specialization[Specialization], "NaN")</f>
        <v>IBM Data Analyst</v>
      </c>
      <c r="B31" s="97" t="s">
        <v>185</v>
      </c>
      <c r="C31" s="98">
        <v>44562</v>
      </c>
      <c r="D31" s="97">
        <v>85.83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7" t="str">
        <f>_xlfn.XLOOKUP(Courses[[#This Row],[Course Name]], Specialization[Course], Specialization[Specialization], "NaN")</f>
        <v>IBM Data Science</v>
      </c>
      <c r="B32" s="97" t="s">
        <v>199</v>
      </c>
      <c r="C32" s="98">
        <v>44570</v>
      </c>
      <c r="D32" s="97">
        <v>85.83</v>
      </c>
      <c r="E32" s="67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9" t="str">
        <f>_xlfn.XLOOKUP(Courses[[#This Row],[Course Name]], Specialization[Course], Specialization[Specialization], "NaN")</f>
        <v>IBM Data Analyst</v>
      </c>
      <c r="B33" s="97" t="s">
        <v>189</v>
      </c>
      <c r="C33" s="98">
        <v>44517</v>
      </c>
      <c r="D33" s="97">
        <v>84.19</v>
      </c>
      <c r="E33" s="99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7" t="str">
        <f>_xlfn.XLOOKUP(Courses[[#This Row],[Course Name]], Specialization[Course], Specialization[Specialization], "NaN")</f>
        <v>Google Data Analytics</v>
      </c>
      <c r="B34" s="97" t="s">
        <v>173</v>
      </c>
      <c r="C34" s="98">
        <v>44501</v>
      </c>
      <c r="D34" s="97">
        <v>83.91</v>
      </c>
      <c r="E34" s="67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7" t="str">
        <f>_xlfn.XLOOKUP(Courses[[#This Row],[Course Name]], Specialization[Course], Specialization[Specialization], "NaN")</f>
        <v>IBM Data Analyst</v>
      </c>
      <c r="B35" s="97" t="s">
        <v>190</v>
      </c>
      <c r="C35" s="98">
        <v>44515</v>
      </c>
      <c r="D35" s="97">
        <v>83.6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7" t="str">
        <f>_xlfn.XLOOKUP(Courses[[#This Row],[Course Name]], Specialization[Course], Specialization[Specialization], "NaN")</f>
        <v>Getting started with Google Workspace</v>
      </c>
      <c r="B36" s="97" t="s">
        <v>248</v>
      </c>
      <c r="C36" s="98">
        <v>44814</v>
      </c>
      <c r="D36" s="97">
        <v>83.33</v>
      </c>
      <c r="E36" s="67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9" t="str">
        <f>_xlfn.XLOOKUP(Courses[[#This Row],[Course Name]], Specialization[Course], Specialization[Specialization], "NaN")</f>
        <v>IBM Data Science</v>
      </c>
      <c r="B37" s="97" t="s">
        <v>201</v>
      </c>
      <c r="C37" s="98">
        <v>44522</v>
      </c>
      <c r="D37" s="97">
        <v>83.33</v>
      </c>
      <c r="E37" s="99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7" t="str">
        <f>_xlfn.XLOOKUP(Courses[[#This Row],[Course Name]], Specialization[Course], Specialization[Specialization], "NaN")</f>
        <v>Google Data Analytics</v>
      </c>
      <c r="B38" s="97" t="s">
        <v>174</v>
      </c>
      <c r="C38" s="98">
        <v>44501</v>
      </c>
      <c r="D38" s="97">
        <v>87.63</v>
      </c>
      <c r="E38" s="67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7" t="str">
        <f>_xlfn.XLOOKUP(Courses[[#This Row],[Course Name]], Specialization[Course], Specialization[Specialization], "NaN")</f>
        <v>IBM Data Science</v>
      </c>
      <c r="B39" s="97" t="s">
        <v>198</v>
      </c>
      <c r="C39" s="98">
        <v>44577</v>
      </c>
      <c r="D39" s="97">
        <v>83.17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7" t="str">
        <f>_xlfn.XLOOKUP(Courses[[#This Row],[Course Name]], Specialization[Course], Specialization[Specialization], "NaN")</f>
        <v>Google Data Analytics</v>
      </c>
      <c r="B40" s="97" t="s">
        <v>159</v>
      </c>
      <c r="C40" s="98">
        <v>44558</v>
      </c>
      <c r="D40" s="97">
        <v>100</v>
      </c>
      <c r="E40" s="67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7" t="str">
        <f>_xlfn.XLOOKUP(Courses[[#This Row],[Course Name]], Specialization[Course], Specialization[Specialization], "NaN")</f>
        <v>NaN</v>
      </c>
      <c r="B41" s="97" t="s">
        <v>205</v>
      </c>
      <c r="C41" s="98">
        <v>44680</v>
      </c>
      <c r="D41" s="97">
        <v>82.5</v>
      </c>
      <c r="E41" s="67" t="str">
        <f>_xlfn.XLOOKUP(Courses[[#This Row],[Certificate Name]], Specialization[Specialization], Specialization[Link], "NaN")</f>
        <v>NaN</v>
      </c>
    </row>
    <row r="42" spans="1:5" ht="17" x14ac:dyDescent="0.2">
      <c r="A42" s="67" t="str">
        <f>_xlfn.XLOOKUP(Courses[[#This Row],[Course Name]], Specialization[Course], Specialization[Specialization], "NaN")</f>
        <v>IBM Data Analyst</v>
      </c>
      <c r="B42" s="97" t="s">
        <v>188</v>
      </c>
      <c r="C42" s="98">
        <v>44560</v>
      </c>
      <c r="D42" s="97">
        <v>82</v>
      </c>
      <c r="E42" s="67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7" t="str">
        <f>_xlfn.XLOOKUP(Courses[[#This Row],[Course Name]], Specialization[Course], Specialization[Specialization], "NaN")</f>
        <v>Google Project Management</v>
      </c>
      <c r="B43" s="97" t="s">
        <v>177</v>
      </c>
      <c r="C43" s="98">
        <v>44611</v>
      </c>
      <c r="D43" s="97">
        <v>94.13</v>
      </c>
      <c r="E43" s="67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7" t="str">
        <f>_xlfn.XLOOKUP(Courses[[#This Row],[Course Name]], Specialization[Course], Specialization[Specialization], "NaN")</f>
        <v>NaN</v>
      </c>
      <c r="B44" s="97" t="s">
        <v>249</v>
      </c>
      <c r="C44" s="98">
        <v>44752</v>
      </c>
      <c r="D44" s="97">
        <v>81.81</v>
      </c>
      <c r="E44" s="67" t="str">
        <f>_xlfn.XLOOKUP(Courses[[#This Row],[Certificate Name]], Specialization[Specialization], Specialization[Link], "NaN")</f>
        <v>NaN</v>
      </c>
    </row>
    <row r="45" spans="1:5" ht="17" x14ac:dyDescent="0.2">
      <c r="A45" s="99" t="str">
        <f>_xlfn.XLOOKUP(Courses[[#This Row],[Course Name]], Specialization[Course], Specialization[Specialization], "NaN")</f>
        <v>IBM Data Science</v>
      </c>
      <c r="B45" s="97" t="s">
        <v>194</v>
      </c>
      <c r="C45" s="98">
        <v>44608</v>
      </c>
      <c r="D45" s="97">
        <v>81.5</v>
      </c>
      <c r="E45" s="99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7" t="str">
        <f>_xlfn.XLOOKUP(Courses[[#This Row],[Course Name]], Specialization[Course], Specialization[Specialization], "NaN")</f>
        <v>NaN</v>
      </c>
      <c r="B46" s="97" t="s">
        <v>202</v>
      </c>
      <c r="C46" s="98">
        <v>44701</v>
      </c>
      <c r="D46" s="97">
        <v>85.38</v>
      </c>
      <c r="E46" s="67" t="str">
        <f>_xlfn.XLOOKUP(Courses[[#This Row],[Certificate Name]], Specialization[Specialization], Specialization[Link], "NaN")</f>
        <v>NaN</v>
      </c>
    </row>
    <row r="47" spans="1:5" ht="17" x14ac:dyDescent="0.2">
      <c r="A47" s="99" t="str">
        <f>_xlfn.XLOOKUP(Courses[[#This Row],[Course Name]], Specialization[Course], Specialization[Specialization], "NaN")</f>
        <v>NaN</v>
      </c>
      <c r="B47" s="97" t="s">
        <v>252</v>
      </c>
      <c r="C47" s="98">
        <v>44752</v>
      </c>
      <c r="D47" s="97">
        <v>79.92</v>
      </c>
      <c r="E47" s="99" t="str">
        <f>_xlfn.XLOOKUP(Courses[[#This Row],[Certificate Name]], Specialization[Specialization], Specialization[Link], "NaN")</f>
        <v>NaN</v>
      </c>
    </row>
    <row r="48" spans="1:5" ht="17" x14ac:dyDescent="0.2">
      <c r="A48" s="99" t="str">
        <f>_xlfn.XLOOKUP(Courses[[#This Row],[Course Name]], Specialization[Course], Specialization[Specialization], "NaN")</f>
        <v>Getting started with Google Workspace</v>
      </c>
      <c r="B48" s="97" t="s">
        <v>253</v>
      </c>
      <c r="C48" s="98">
        <v>44813</v>
      </c>
      <c r="D48" s="97">
        <v>76.67</v>
      </c>
      <c r="E48" s="99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7" t="str">
        <f>_xlfn.XLOOKUP(Courses[[#This Row],[Course Name]], Specialization[Course], Specialization[Specialization], "NaN")</f>
        <v>NaN</v>
      </c>
      <c r="B49" s="97" t="s">
        <v>250</v>
      </c>
      <c r="C49" s="98">
        <v>44752</v>
      </c>
      <c r="D49" s="97">
        <v>41.67</v>
      </c>
      <c r="E49" s="67" t="str">
        <f>_xlfn.XLOOKUP(Courses[[#This Row],[Certificate Name]], Specialization[Specialization], Specialization[Link], "NaN")</f>
        <v>NaN</v>
      </c>
    </row>
    <row r="50" spans="1:5" ht="17" hidden="1" x14ac:dyDescent="0.2">
      <c r="A50" s="67" t="str">
        <f>_xlfn.XLOOKUP(Courses[[#This Row],[Course Name]], Specialization[Course], Specialization[Specialization], "NaN")</f>
        <v>Google Project Management</v>
      </c>
      <c r="B50" s="97" t="s">
        <v>176</v>
      </c>
      <c r="C50" s="98">
        <v>44624</v>
      </c>
      <c r="D50" s="97">
        <v>92.52</v>
      </c>
      <c r="E50" s="67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7" t="str">
        <f>_xlfn.XLOOKUP(Courses[[#This Row],[Course Name]], Specialization[Course], Specialization[Specialization], "NaN")</f>
        <v>NaN</v>
      </c>
      <c r="B51" s="97" t="s">
        <v>200</v>
      </c>
      <c r="C51" s="98">
        <v>44705</v>
      </c>
      <c r="D51" s="97">
        <v>50</v>
      </c>
      <c r="E51" s="67" t="str">
        <f>_xlfn.XLOOKUP(Courses[[#This Row],[Certificate Name]], Specialization[Specialization], Specialization[Link], "NaN")</f>
        <v>NaN</v>
      </c>
    </row>
    <row r="52" spans="1:5" ht="17" x14ac:dyDescent="0.2">
      <c r="A52" s="99" t="str">
        <f>_xlfn.XLOOKUP(Courses[[#This Row],[Course Name]], Specialization[Course], Specialization[Specialization], "NaN")</f>
        <v>NaN</v>
      </c>
      <c r="B52" s="97" t="s">
        <v>165</v>
      </c>
      <c r="C52" s="98">
        <v>44697</v>
      </c>
      <c r="D52" s="97">
        <v>39.630000000000003</v>
      </c>
      <c r="E52" s="99" t="str">
        <f>_xlfn.XLOOKUP(Courses[[#This Row],[Certificate Name]], Specialization[Specialization], Specialization[Link], "NaN")</f>
        <v>NaN</v>
      </c>
    </row>
    <row r="53" spans="1:5" ht="17" x14ac:dyDescent="0.2">
      <c r="A53" s="67" t="str">
        <f>_xlfn.XLOOKUP(Courses[[#This Row],[Course Name]], Specialization[Course], Specialization[Specialization], "NaN")</f>
        <v>NaN</v>
      </c>
      <c r="B53" s="97" t="s">
        <v>163</v>
      </c>
      <c r="C53" s="98">
        <v>44578</v>
      </c>
      <c r="D53" s="97">
        <v>36</v>
      </c>
      <c r="E53" s="67" t="str">
        <f>_xlfn.XLOOKUP(Courses[[#This Row],[Certificate Name]], Specialization[Specialization], Specialization[Link], "NaN")</f>
        <v>NaN</v>
      </c>
    </row>
    <row r="54" spans="1:5" ht="17" hidden="1" x14ac:dyDescent="0.2">
      <c r="A54" s="67" t="str">
        <f>_xlfn.XLOOKUP(Courses[[#This Row],[Course Name]], Specialization[Course], Specialization[Specialization], "NaN")</f>
        <v>NaN</v>
      </c>
      <c r="B54" s="97" t="s">
        <v>206</v>
      </c>
      <c r="C54" s="98">
        <v>44718</v>
      </c>
      <c r="D54" s="97">
        <v>86.08</v>
      </c>
      <c r="E54" s="67" t="str">
        <f>_xlfn.XLOOKUP(Courses[[#This Row],[Certificate Name]], Specialization[Specialization], Specialization[Link], "NaN")</f>
        <v>NaN</v>
      </c>
    </row>
    <row r="55" spans="1:5" ht="17" x14ac:dyDescent="0.2">
      <c r="A55" s="67" t="str">
        <f>_xlfn.XLOOKUP(Courses[[#This Row],[Course Name]], Specialization[Course], Specialization[Specialization], "NaN")</f>
        <v>Getting started with Google Workspace</v>
      </c>
      <c r="B55" s="97" t="s">
        <v>246</v>
      </c>
      <c r="C55" s="98">
        <v>44815</v>
      </c>
      <c r="D55" s="97">
        <v>25</v>
      </c>
      <c r="E55" s="67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9" t="str">
        <f>_xlfn.XLOOKUP(Courses[[#This Row],[Course Name]], Specialization[Course], Specialization[Specialization], "NaN")</f>
        <v>NaN</v>
      </c>
      <c r="B56" s="97" t="s">
        <v>179</v>
      </c>
      <c r="C56" s="98">
        <v>44488</v>
      </c>
      <c r="D56" s="97">
        <v>16</v>
      </c>
      <c r="E56" s="99" t="str">
        <f>_xlfn.XLOOKUP(Courses[[#This Row],[Certificate Name]], Specialization[Specialization], Specialization[Link], "NaN")</f>
        <v>NaN</v>
      </c>
    </row>
    <row r="57" spans="1:5" ht="17" x14ac:dyDescent="0.2">
      <c r="A57" s="67" t="str">
        <f>_xlfn.XLOOKUP(Courses[[#This Row],[Course Name]], Specialization[Course], Specialization[Specialization], "NaN")</f>
        <v>NaN</v>
      </c>
      <c r="B57" s="97" t="s">
        <v>169</v>
      </c>
      <c r="C57" s="98">
        <v>44503</v>
      </c>
      <c r="D57" s="97">
        <v>9</v>
      </c>
      <c r="E57" s="67" t="str">
        <f>_xlfn.XLOOKUP(Courses[[#This Row],[Certificate Name]], Specialization[Specialization], Specialization[Link], "NaN")</f>
        <v>NaN</v>
      </c>
    </row>
    <row r="58" spans="1:5" ht="17" hidden="1" x14ac:dyDescent="0.2">
      <c r="A58" s="67" t="str">
        <f>_xlfn.XLOOKUP(Courses[[#This Row],[Course Name]], Specialization[Course], Specialization[Specialization], "NaN")</f>
        <v>NaN</v>
      </c>
      <c r="B58" s="97" t="s">
        <v>160</v>
      </c>
      <c r="C58" s="98">
        <v>44640</v>
      </c>
      <c r="D58" s="97">
        <v>94.48</v>
      </c>
      <c r="E58" s="67" t="str">
        <f>_xlfn.XLOOKUP(Courses[[#This Row],[Certificate Name]], Specialization[Specialization], Specialization[Link], "NaN")</f>
        <v>NaN</v>
      </c>
    </row>
    <row r="59" spans="1:5" ht="17" hidden="1" x14ac:dyDescent="0.2">
      <c r="A59" s="67" t="str">
        <f>_xlfn.XLOOKUP(Courses[[#This Row],[Course Name]], Specialization[Course], Specialization[Specialization], "NaN")</f>
        <v>NaN</v>
      </c>
      <c r="B59" s="97" t="s">
        <v>161</v>
      </c>
      <c r="C59" s="98">
        <v>44624</v>
      </c>
      <c r="D59" s="97">
        <v>14</v>
      </c>
      <c r="E59" s="67" t="str">
        <f>_xlfn.XLOOKUP(Courses[[#This Row],[Certificate Name]], Specialization[Specialization], Specialization[Link], "NaN")</f>
        <v>NaN</v>
      </c>
    </row>
    <row r="60" spans="1:5" ht="17" x14ac:dyDescent="0.2">
      <c r="A60" s="67" t="str">
        <f>_xlfn.XLOOKUP(Courses[[#This Row],[Course Name]], Specialization[Course], Specialization[Specialization], "NaN")</f>
        <v>NaN</v>
      </c>
      <c r="B60" s="97" t="s">
        <v>195</v>
      </c>
      <c r="C60" s="98">
        <v>44583</v>
      </c>
      <c r="D60" s="97">
        <v>8</v>
      </c>
      <c r="E60" s="67" t="str">
        <f>_xlfn.XLOOKUP(Courses[[#This Row],[Certificate Name]], Specialization[Specialization], Specialization[Link], "NaN")</f>
        <v>NaN</v>
      </c>
    </row>
    <row r="61" spans="1:5" ht="17" x14ac:dyDescent="0.2">
      <c r="A61" s="67" t="str">
        <f>_xlfn.XLOOKUP(Courses[[#This Row],[Course Name]], Specialization[Course], Specialization[Specialization], "NaN")</f>
        <v>NaN</v>
      </c>
      <c r="B61" s="97" t="s">
        <v>203</v>
      </c>
      <c r="C61" s="98">
        <v>44494</v>
      </c>
      <c r="D61" s="97">
        <v>5</v>
      </c>
      <c r="E61" s="67" t="str">
        <f>_xlfn.XLOOKUP(Courses[[#This Row],[Certificate Name]], Specialization[Specialization], Specialization[Link], "NaN")</f>
        <v>NaN</v>
      </c>
    </row>
    <row r="62" spans="1:5" ht="17" x14ac:dyDescent="0.2">
      <c r="A62" s="67" t="str">
        <f>_xlfn.XLOOKUP(Courses[[#This Row],[Course Name]], Specialization[Course], Specialization[Specialization], "NaN")</f>
        <v>NaN</v>
      </c>
      <c r="B62" s="97" t="s">
        <v>245</v>
      </c>
      <c r="C62" s="98">
        <v>44746</v>
      </c>
      <c r="D62" s="97">
        <v>0</v>
      </c>
      <c r="E62" s="67" t="str">
        <f>_xlfn.XLOOKUP(Courses[[#This Row],[Certificate Name]], Specialization[Specialization], Specialization[Link], "NaN")</f>
        <v>NaN</v>
      </c>
    </row>
    <row r="63" spans="1:5" ht="17" x14ac:dyDescent="0.2">
      <c r="A63" s="67" t="str">
        <f>_xlfn.XLOOKUP(Courses[[#This Row],[Course Name]], Specialization[Course], Specialization[Specialization], "NaN")</f>
        <v>NaN</v>
      </c>
      <c r="B63" s="97" t="s">
        <v>180</v>
      </c>
      <c r="C63" s="98">
        <v>44557</v>
      </c>
      <c r="D63" s="97">
        <v>0</v>
      </c>
      <c r="E63" s="67" t="str">
        <f>_xlfn.XLOOKUP(Courses[[#This Row],[Certificate Name]], Specialization[Specialization], Specialization[Link], "NaN")</f>
        <v>NaN</v>
      </c>
    </row>
    <row r="64" spans="1:5" ht="17" x14ac:dyDescent="0.2">
      <c r="A64" s="67" t="str">
        <f>_xlfn.XLOOKUP(Courses[[#This Row],[Course Name]], Specialization[Course], Specialization[Specialization], "NaN")</f>
        <v>NaN</v>
      </c>
      <c r="B64" s="97" t="s">
        <v>197</v>
      </c>
      <c r="C64" s="98">
        <v>44582</v>
      </c>
      <c r="D64" s="97">
        <v>0</v>
      </c>
      <c r="E64" s="67" t="str">
        <f>_xlfn.XLOOKUP(Courses[[#This Row],[Certificate Name]], Specialization[Specialization], Specialization[Link], "NaN")</f>
        <v>NaN</v>
      </c>
    </row>
    <row r="65" spans="1:5" ht="17" x14ac:dyDescent="0.2">
      <c r="A65" s="67" t="str">
        <f>_xlfn.XLOOKUP(Courses[[#This Row],[Course Name]], Specialization[Course], Specialization[Specialization], "NaN")</f>
        <v>NaN</v>
      </c>
      <c r="B65" s="97" t="s">
        <v>215</v>
      </c>
      <c r="C65" s="98">
        <v>44633</v>
      </c>
      <c r="D65" s="97">
        <v>0</v>
      </c>
      <c r="E65" s="67" t="str">
        <f>_xlfn.XLOOKUP(Courses[[#This Row],[Certificate Name]], Specialization[Specialization], Specialization[Link], "NaN")</f>
        <v>NaN</v>
      </c>
    </row>
    <row r="66" spans="1:5" ht="17" x14ac:dyDescent="0.2">
      <c r="A66" s="67" t="str">
        <f>_xlfn.XLOOKUP(Courses[[#This Row],[Course Name]], Specialization[Course], Specialization[Specialization], "NaN")</f>
        <v>NaN</v>
      </c>
      <c r="B66" s="97" t="s">
        <v>216</v>
      </c>
      <c r="C66" s="98">
        <v>44702</v>
      </c>
      <c r="D66" s="97">
        <v>0</v>
      </c>
      <c r="E66" s="67" t="str">
        <f>_xlfn.XLOOKUP(Courses[[#This Row],[Certificate Name]], Specialization[Specialization], Specialization[Link], "NaN")</f>
        <v>NaN</v>
      </c>
    </row>
    <row r="67" spans="1:5" ht="17" x14ac:dyDescent="0.2">
      <c r="A67" s="67" t="str">
        <f>_xlfn.XLOOKUP(Courses[[#This Row],[Course Name]], Specialization[Course], Specialization[Specialization], "NaN")</f>
        <v>NaN</v>
      </c>
      <c r="B67" s="97" t="s">
        <v>251</v>
      </c>
      <c r="C67" s="98">
        <v>44747</v>
      </c>
      <c r="D67" s="97">
        <v>0</v>
      </c>
      <c r="E67" s="67" t="str">
        <f>_xlfn.XLOOKUP(Courses[[#This Row],[Certificate Name]], Specialization[Specialization], Specialization[Link], "NaN")</f>
        <v>NaN</v>
      </c>
    </row>
    <row r="68" spans="1:5" ht="17" x14ac:dyDescent="0.2">
      <c r="A68" s="67" t="str">
        <f>_xlfn.XLOOKUP(Courses[[#This Row],[Course Name]], Specialization[Course], Specialization[Specialization], "NaN")</f>
        <v>NaN</v>
      </c>
      <c r="B68" s="97" t="s">
        <v>207</v>
      </c>
      <c r="C68" s="98">
        <v>44613</v>
      </c>
      <c r="D68" s="97">
        <v>0</v>
      </c>
      <c r="E68" s="67" t="str">
        <f>_xlfn.XLOOKUP(Courses[[#This Row],[Certificate Name]], Specialization[Specialization], Specialization[Link], "NaN")</f>
        <v>NaN</v>
      </c>
    </row>
    <row r="69" spans="1:5" ht="17" x14ac:dyDescent="0.2">
      <c r="A69" s="99" t="str">
        <f>_xlfn.XLOOKUP(Courses[[#This Row],[Course Name]], Specialization[Course], Specialization[Specialization], "NaN")</f>
        <v>NaN</v>
      </c>
      <c r="B69" s="97" t="s">
        <v>170</v>
      </c>
      <c r="C69" s="98">
        <v>44682</v>
      </c>
      <c r="D69" s="97">
        <v>0</v>
      </c>
      <c r="E69" s="99" t="str">
        <f>_xlfn.XLOOKUP(Courses[[#This Row],[Certificate Name]], Specialization[Specialization], Specialization[Link], "NaN")</f>
        <v>NaN</v>
      </c>
    </row>
    <row r="70" spans="1:5" ht="17" x14ac:dyDescent="0.2">
      <c r="A70" s="99" t="str">
        <f>_xlfn.XLOOKUP(Courses[[#This Row],[Course Name]], Specialization[Course], Specialization[Specialization], "NaN")</f>
        <v>NaN</v>
      </c>
      <c r="B70" s="97" t="s">
        <v>171</v>
      </c>
      <c r="C70" s="98">
        <v>44700</v>
      </c>
      <c r="D70" s="97">
        <v>0</v>
      </c>
      <c r="E70" s="99" t="str">
        <f>_xlfn.XLOOKUP(Courses[[#This Row],[Certificate Name]], Specialization[Specialization], Specialization[Link], "NaN")</f>
        <v>NaN</v>
      </c>
    </row>
    <row r="71" spans="1:5" ht="17" x14ac:dyDescent="0.2">
      <c r="A71" s="99" t="str">
        <f>_xlfn.XLOOKUP(Courses[[#This Row],[Course Name]], Specialization[Course], Specialization[Specialization], "NaN")</f>
        <v>NaN</v>
      </c>
      <c r="B71" s="97" t="s">
        <v>178</v>
      </c>
      <c r="C71" s="98">
        <v>44689</v>
      </c>
      <c r="D71" s="97">
        <v>0</v>
      </c>
      <c r="E71" s="99" t="str">
        <f>_xlfn.XLOOKUP(Courses[[#This Row],[Certificate Name]], Specialization[Specialization], Specialization[Link], "NaN")</f>
        <v>NaN</v>
      </c>
    </row>
    <row r="72" spans="1:5" ht="17" x14ac:dyDescent="0.2">
      <c r="A72" s="99" t="str">
        <f>_xlfn.XLOOKUP(Courses[[#This Row],[Course Name]], Specialization[Course], Specialization[Specialization], "NaN")</f>
        <v>NaN</v>
      </c>
      <c r="B72" s="97" t="s">
        <v>183</v>
      </c>
      <c r="C72" s="98">
        <v>44668</v>
      </c>
      <c r="D72" s="97">
        <v>0</v>
      </c>
      <c r="E72" s="99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topLeftCell="A21"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7" bestFit="1" customWidth="1"/>
    <col min="2" max="2" width="29.5" style="67" bestFit="1" customWidth="1"/>
    <col min="3" max="3" width="22.1640625" style="68" bestFit="1" customWidth="1"/>
    <col min="4" max="4" width="29.6640625" style="67" customWidth="1"/>
    <col min="5" max="5" width="65.6640625" style="67" bestFit="1" customWidth="1"/>
    <col min="6" max="16384" width="9.1640625" style="67"/>
  </cols>
  <sheetData>
    <row r="1" spans="1:5" x14ac:dyDescent="0.2">
      <c r="A1" s="67" t="s">
        <v>217</v>
      </c>
      <c r="B1" s="67" t="s">
        <v>218</v>
      </c>
      <c r="C1" s="67" t="s">
        <v>219</v>
      </c>
      <c r="D1" s="68" t="s">
        <v>220</v>
      </c>
      <c r="E1" s="67" t="s">
        <v>158</v>
      </c>
    </row>
    <row r="2" spans="1:5" ht="30" x14ac:dyDescent="0.2">
      <c r="A2" s="67">
        <v>1</v>
      </c>
      <c r="B2" s="67" t="s">
        <v>151</v>
      </c>
      <c r="C2" s="69" t="s">
        <v>185</v>
      </c>
      <c r="D2" s="70">
        <v>44577</v>
      </c>
      <c r="E2" s="71" t="s">
        <v>221</v>
      </c>
    </row>
    <row r="3" spans="1:5" ht="30" x14ac:dyDescent="0.2">
      <c r="A3" s="67">
        <v>2</v>
      </c>
      <c r="B3" s="67" t="s">
        <v>151</v>
      </c>
      <c r="C3" s="69" t="s">
        <v>187</v>
      </c>
      <c r="D3" s="70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30" x14ac:dyDescent="0.2">
      <c r="A4" s="67">
        <v>3</v>
      </c>
      <c r="B4" s="67" t="s">
        <v>151</v>
      </c>
      <c r="C4" s="69" t="s">
        <v>189</v>
      </c>
      <c r="D4" s="70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5" x14ac:dyDescent="0.2">
      <c r="A5" s="67">
        <v>4</v>
      </c>
      <c r="B5" s="67" t="s">
        <v>151</v>
      </c>
      <c r="C5" s="69" t="s">
        <v>191</v>
      </c>
      <c r="D5" s="70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30" x14ac:dyDescent="0.2">
      <c r="A6" s="67">
        <v>5</v>
      </c>
      <c r="B6" s="67" t="s">
        <v>151</v>
      </c>
      <c r="C6" s="69" t="s">
        <v>186</v>
      </c>
      <c r="D6" s="70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30" x14ac:dyDescent="0.2">
      <c r="A7" s="67">
        <v>6</v>
      </c>
      <c r="B7" s="67" t="s">
        <v>151</v>
      </c>
      <c r="C7" s="69" t="s">
        <v>193</v>
      </c>
      <c r="D7" s="70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30" x14ac:dyDescent="0.2">
      <c r="A8" s="67">
        <v>7</v>
      </c>
      <c r="B8" s="67" t="s">
        <v>151</v>
      </c>
      <c r="C8" s="69" t="s">
        <v>190</v>
      </c>
      <c r="D8" s="70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30" x14ac:dyDescent="0.2">
      <c r="A9" s="67">
        <v>8</v>
      </c>
      <c r="B9" s="67" t="s">
        <v>151</v>
      </c>
      <c r="C9" s="69" t="s">
        <v>188</v>
      </c>
      <c r="D9" s="70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7">
        <v>9</v>
      </c>
      <c r="B10" s="67" t="s">
        <v>151</v>
      </c>
      <c r="C10" s="69" t="s">
        <v>192</v>
      </c>
      <c r="D10" s="70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7">
        <f>A10+1</f>
        <v>10</v>
      </c>
      <c r="B11" s="67" t="s">
        <v>107</v>
      </c>
      <c r="C11" s="69" t="s">
        <v>182</v>
      </c>
      <c r="D11" s="70">
        <v>44695</v>
      </c>
      <c r="E11" s="71" t="s">
        <v>222</v>
      </c>
    </row>
    <row r="12" spans="1:5" ht="30" x14ac:dyDescent="0.2">
      <c r="A12" s="67">
        <f t="shared" ref="A12:A46" si="0">A11+1</f>
        <v>11</v>
      </c>
      <c r="B12" s="67" t="s">
        <v>107</v>
      </c>
      <c r="C12" s="69" t="s">
        <v>181</v>
      </c>
      <c r="D12" s="70">
        <v>44695</v>
      </c>
      <c r="E12" s="71" t="s">
        <v>223</v>
      </c>
    </row>
    <row r="13" spans="1:5" ht="30" x14ac:dyDescent="0.2">
      <c r="A13" s="67">
        <f t="shared" si="0"/>
        <v>12</v>
      </c>
      <c r="B13" s="67" t="s">
        <v>107</v>
      </c>
      <c r="C13" s="69" t="s">
        <v>176</v>
      </c>
      <c r="D13" s="70">
        <v>44695</v>
      </c>
      <c r="E13" s="71" t="s">
        <v>224</v>
      </c>
    </row>
    <row r="14" spans="1:5" ht="30" x14ac:dyDescent="0.2">
      <c r="A14" s="67">
        <f t="shared" si="0"/>
        <v>13</v>
      </c>
      <c r="B14" s="67" t="s">
        <v>107</v>
      </c>
      <c r="C14" s="69" t="s">
        <v>184</v>
      </c>
      <c r="D14" s="70">
        <v>44695</v>
      </c>
      <c r="E14" s="71" t="s">
        <v>225</v>
      </c>
    </row>
    <row r="15" spans="1:5" ht="30" x14ac:dyDescent="0.2">
      <c r="A15" s="67">
        <f t="shared" si="0"/>
        <v>14</v>
      </c>
      <c r="B15" s="67" t="s">
        <v>107</v>
      </c>
      <c r="C15" s="69" t="s">
        <v>177</v>
      </c>
      <c r="D15" s="70">
        <v>44695</v>
      </c>
      <c r="E15" s="71" t="s">
        <v>226</v>
      </c>
    </row>
    <row r="16" spans="1:5" ht="45" x14ac:dyDescent="0.2">
      <c r="A16" s="67">
        <f t="shared" si="0"/>
        <v>15</v>
      </c>
      <c r="B16" s="67" t="s">
        <v>107</v>
      </c>
      <c r="C16" s="69" t="s">
        <v>175</v>
      </c>
      <c r="D16" s="70">
        <v>44695</v>
      </c>
      <c r="E16" s="71" t="s">
        <v>227</v>
      </c>
    </row>
    <row r="17" spans="1:5" ht="30" x14ac:dyDescent="0.2">
      <c r="A17" s="67">
        <f t="shared" si="0"/>
        <v>16</v>
      </c>
      <c r="B17" s="67" t="s">
        <v>141</v>
      </c>
      <c r="C17" s="69" t="s">
        <v>185</v>
      </c>
      <c r="D17" s="72">
        <v>44687</v>
      </c>
      <c r="E17" s="71" t="s">
        <v>228</v>
      </c>
    </row>
    <row r="18" spans="1:5" ht="30" x14ac:dyDescent="0.2">
      <c r="A18" s="67">
        <f t="shared" si="0"/>
        <v>17</v>
      </c>
      <c r="B18" s="67" t="s">
        <v>141</v>
      </c>
      <c r="C18" s="69" t="s">
        <v>187</v>
      </c>
      <c r="D18" s="72">
        <v>44687</v>
      </c>
      <c r="E18" s="71" t="s">
        <v>228</v>
      </c>
    </row>
    <row r="19" spans="1:5" ht="30" x14ac:dyDescent="0.2">
      <c r="A19" s="67">
        <f t="shared" si="0"/>
        <v>18</v>
      </c>
      <c r="B19" s="67" t="s">
        <v>141</v>
      </c>
      <c r="C19" s="69" t="s">
        <v>198</v>
      </c>
      <c r="D19" s="72">
        <v>44687</v>
      </c>
      <c r="E19" s="71" t="s">
        <v>228</v>
      </c>
    </row>
    <row r="20" spans="1:5" ht="30" x14ac:dyDescent="0.2">
      <c r="A20" s="67">
        <f t="shared" si="0"/>
        <v>19</v>
      </c>
      <c r="B20" s="67" t="s">
        <v>141</v>
      </c>
      <c r="C20" s="69" t="s">
        <v>189</v>
      </c>
      <c r="D20" s="72">
        <v>44687</v>
      </c>
      <c r="E20" s="71" t="s">
        <v>228</v>
      </c>
    </row>
    <row r="21" spans="1:5" ht="30" x14ac:dyDescent="0.2">
      <c r="A21" s="67">
        <f t="shared" si="0"/>
        <v>20</v>
      </c>
      <c r="B21" s="67" t="s">
        <v>141</v>
      </c>
      <c r="C21" s="69" t="s">
        <v>196</v>
      </c>
      <c r="D21" s="72">
        <v>44687</v>
      </c>
      <c r="E21" s="71" t="s">
        <v>228</v>
      </c>
    </row>
    <row r="22" spans="1:5" x14ac:dyDescent="0.2">
      <c r="A22" s="67">
        <f t="shared" si="0"/>
        <v>21</v>
      </c>
      <c r="B22" s="67" t="s">
        <v>141</v>
      </c>
      <c r="C22" s="69" t="s">
        <v>199</v>
      </c>
      <c r="D22" s="72">
        <v>44687</v>
      </c>
      <c r="E22" s="71" t="s">
        <v>228</v>
      </c>
    </row>
    <row r="23" spans="1:5" ht="30" x14ac:dyDescent="0.2">
      <c r="A23" s="67">
        <f t="shared" si="0"/>
        <v>22</v>
      </c>
      <c r="B23" s="67" t="s">
        <v>141</v>
      </c>
      <c r="C23" s="69" t="s">
        <v>194</v>
      </c>
      <c r="D23" s="72">
        <v>44687</v>
      </c>
      <c r="E23" s="71" t="s">
        <v>228</v>
      </c>
    </row>
    <row r="24" spans="1:5" ht="30" x14ac:dyDescent="0.2">
      <c r="A24" s="67">
        <f t="shared" si="0"/>
        <v>23</v>
      </c>
      <c r="B24" s="67" t="s">
        <v>141</v>
      </c>
      <c r="C24" s="69" t="s">
        <v>190</v>
      </c>
      <c r="D24" s="72">
        <v>44687</v>
      </c>
      <c r="E24" s="71" t="s">
        <v>228</v>
      </c>
    </row>
    <row r="25" spans="1:5" ht="30" x14ac:dyDescent="0.2">
      <c r="A25" s="67">
        <f t="shared" si="0"/>
        <v>24</v>
      </c>
      <c r="B25" s="67" t="s">
        <v>141</v>
      </c>
      <c r="C25" s="69" t="s">
        <v>188</v>
      </c>
      <c r="D25" s="72">
        <v>44687</v>
      </c>
      <c r="E25" s="71" t="s">
        <v>228</v>
      </c>
    </row>
    <row r="26" spans="1:5" x14ac:dyDescent="0.2">
      <c r="A26" s="67">
        <f t="shared" si="0"/>
        <v>25</v>
      </c>
      <c r="B26" s="67" t="s">
        <v>141</v>
      </c>
      <c r="C26" s="69" t="s">
        <v>201</v>
      </c>
      <c r="D26" s="72">
        <v>44687</v>
      </c>
      <c r="E26" s="71" t="s">
        <v>228</v>
      </c>
    </row>
    <row r="27" spans="1:5" x14ac:dyDescent="0.2">
      <c r="A27" s="67">
        <f t="shared" si="0"/>
        <v>26</v>
      </c>
      <c r="B27" s="67" t="s">
        <v>229</v>
      </c>
      <c r="C27" s="69" t="s">
        <v>201</v>
      </c>
      <c r="D27" s="70">
        <v>44578</v>
      </c>
      <c r="E27" s="71" t="s">
        <v>230</v>
      </c>
    </row>
    <row r="28" spans="1:5" x14ac:dyDescent="0.2">
      <c r="A28" s="67">
        <f t="shared" si="0"/>
        <v>27</v>
      </c>
      <c r="B28" s="67" t="s">
        <v>229</v>
      </c>
      <c r="C28" s="69" t="s">
        <v>199</v>
      </c>
      <c r="D28" s="70">
        <v>44578</v>
      </c>
      <c r="E28" s="71" t="s">
        <v>231</v>
      </c>
    </row>
    <row r="29" spans="1:5" ht="30" x14ac:dyDescent="0.2">
      <c r="A29" s="67">
        <f t="shared" si="0"/>
        <v>28</v>
      </c>
      <c r="B29" s="67" t="s">
        <v>229</v>
      </c>
      <c r="C29" s="69" t="s">
        <v>198</v>
      </c>
      <c r="D29" s="70">
        <v>44578</v>
      </c>
      <c r="E29" s="71" t="s">
        <v>232</v>
      </c>
    </row>
    <row r="30" spans="1:5" ht="30" x14ac:dyDescent="0.2">
      <c r="A30" s="67">
        <f t="shared" si="0"/>
        <v>29</v>
      </c>
      <c r="B30" s="67" t="s">
        <v>229</v>
      </c>
      <c r="C30" s="69" t="s">
        <v>189</v>
      </c>
      <c r="D30" s="70">
        <v>44578</v>
      </c>
      <c r="E30" s="71" t="s">
        <v>233</v>
      </c>
    </row>
    <row r="31" spans="1:5" ht="30" x14ac:dyDescent="0.2">
      <c r="A31" s="67">
        <f t="shared" si="0"/>
        <v>30</v>
      </c>
      <c r="B31" s="67" t="s">
        <v>56</v>
      </c>
      <c r="C31" s="69" t="s">
        <v>173</v>
      </c>
      <c r="D31" s="70">
        <v>44559</v>
      </c>
      <c r="E31" s="71" t="s">
        <v>234</v>
      </c>
    </row>
    <row r="32" spans="1:5" ht="30" x14ac:dyDescent="0.2">
      <c r="A32" s="67">
        <f t="shared" si="0"/>
        <v>31</v>
      </c>
      <c r="B32" s="67" t="s">
        <v>56</v>
      </c>
      <c r="C32" s="69" t="s">
        <v>168</v>
      </c>
      <c r="D32" s="70">
        <v>44559</v>
      </c>
      <c r="E32" s="71" t="s">
        <v>234</v>
      </c>
    </row>
    <row r="33" spans="1:5" ht="30" x14ac:dyDescent="0.2">
      <c r="A33" s="67">
        <f t="shared" si="0"/>
        <v>32</v>
      </c>
      <c r="B33" s="67" t="s">
        <v>56</v>
      </c>
      <c r="C33" s="69" t="s">
        <v>164</v>
      </c>
      <c r="D33" s="70">
        <v>44559</v>
      </c>
      <c r="E33" s="71" t="s">
        <v>234</v>
      </c>
    </row>
    <row r="34" spans="1:5" ht="45" x14ac:dyDescent="0.2">
      <c r="A34" s="67">
        <f t="shared" si="0"/>
        <v>33</v>
      </c>
      <c r="B34" s="67" t="s">
        <v>56</v>
      </c>
      <c r="C34" s="69" t="s">
        <v>159</v>
      </c>
      <c r="D34" s="70">
        <v>44559</v>
      </c>
      <c r="E34" s="71" t="s">
        <v>234</v>
      </c>
    </row>
    <row r="35" spans="1:5" ht="30" x14ac:dyDescent="0.2">
      <c r="A35" s="67">
        <f t="shared" si="0"/>
        <v>34</v>
      </c>
      <c r="B35" s="67" t="s">
        <v>56</v>
      </c>
      <c r="C35" s="69" t="s">
        <v>166</v>
      </c>
      <c r="D35" s="70">
        <v>44559</v>
      </c>
      <c r="E35" s="71" t="s">
        <v>234</v>
      </c>
    </row>
    <row r="36" spans="1:5" ht="30" x14ac:dyDescent="0.2">
      <c r="A36" s="67">
        <f t="shared" si="0"/>
        <v>35</v>
      </c>
      <c r="B36" s="67" t="s">
        <v>56</v>
      </c>
      <c r="C36" s="69" t="s">
        <v>167</v>
      </c>
      <c r="D36" s="70">
        <v>44559</v>
      </c>
      <c r="E36" s="71" t="s">
        <v>234</v>
      </c>
    </row>
    <row r="37" spans="1:5" ht="30" x14ac:dyDescent="0.2">
      <c r="A37" s="67">
        <f t="shared" si="0"/>
        <v>36</v>
      </c>
      <c r="B37" s="67" t="s">
        <v>56</v>
      </c>
      <c r="C37" s="69" t="s">
        <v>174</v>
      </c>
      <c r="D37" s="70">
        <v>44559</v>
      </c>
      <c r="E37" s="71" t="s">
        <v>234</v>
      </c>
    </row>
    <row r="38" spans="1:5" ht="30" x14ac:dyDescent="0.2">
      <c r="A38" s="67">
        <f t="shared" si="0"/>
        <v>37</v>
      </c>
      <c r="B38" s="67" t="s">
        <v>56</v>
      </c>
      <c r="C38" s="69" t="s">
        <v>172</v>
      </c>
      <c r="D38" s="70">
        <v>44559</v>
      </c>
      <c r="E38" s="71" t="s">
        <v>234</v>
      </c>
    </row>
    <row r="39" spans="1:5" x14ac:dyDescent="0.2">
      <c r="A39" s="67">
        <f t="shared" si="0"/>
        <v>38</v>
      </c>
      <c r="B39" s="67" t="s">
        <v>257</v>
      </c>
      <c r="C39" s="67" t="s">
        <v>254</v>
      </c>
      <c r="D39" s="70">
        <v>44813</v>
      </c>
      <c r="E39" s="67" t="s">
        <v>258</v>
      </c>
    </row>
    <row r="40" spans="1:5" x14ac:dyDescent="0.2">
      <c r="A40" s="67">
        <f t="shared" si="0"/>
        <v>39</v>
      </c>
      <c r="B40" s="67" t="s">
        <v>257</v>
      </c>
      <c r="C40" s="67" t="s">
        <v>246</v>
      </c>
      <c r="D40" s="70">
        <v>44813</v>
      </c>
      <c r="E40" s="67" t="s">
        <v>259</v>
      </c>
    </row>
    <row r="41" spans="1:5" x14ac:dyDescent="0.2">
      <c r="A41" s="67">
        <f t="shared" si="0"/>
        <v>40</v>
      </c>
      <c r="B41" s="67" t="s">
        <v>257</v>
      </c>
      <c r="C41" s="67" t="s">
        <v>253</v>
      </c>
      <c r="D41" s="70">
        <v>44813</v>
      </c>
      <c r="E41" s="67" t="s">
        <v>260</v>
      </c>
    </row>
    <row r="42" spans="1:5" x14ac:dyDescent="0.2">
      <c r="A42" s="67">
        <f t="shared" si="0"/>
        <v>41</v>
      </c>
      <c r="B42" s="67" t="s">
        <v>257</v>
      </c>
      <c r="C42" s="67" t="s">
        <v>255</v>
      </c>
      <c r="D42" s="70">
        <v>44814</v>
      </c>
      <c r="E42" s="67" t="s">
        <v>261</v>
      </c>
    </row>
    <row r="43" spans="1:5" x14ac:dyDescent="0.2">
      <c r="A43" s="67">
        <f t="shared" si="0"/>
        <v>42</v>
      </c>
      <c r="B43" s="67" t="s">
        <v>257</v>
      </c>
      <c r="C43" s="67" t="s">
        <v>256</v>
      </c>
      <c r="D43" s="70">
        <v>44814</v>
      </c>
      <c r="E43" s="67" t="s">
        <v>262</v>
      </c>
    </row>
    <row r="44" spans="1:5" x14ac:dyDescent="0.2">
      <c r="A44" s="67">
        <f t="shared" si="0"/>
        <v>43</v>
      </c>
      <c r="B44" s="67" t="s">
        <v>257</v>
      </c>
      <c r="C44" s="67" t="s">
        <v>247</v>
      </c>
      <c r="D44" s="70">
        <v>44816</v>
      </c>
      <c r="E44" s="67" t="s">
        <v>263</v>
      </c>
    </row>
    <row r="45" spans="1:5" x14ac:dyDescent="0.2">
      <c r="A45" s="67">
        <f t="shared" si="0"/>
        <v>44</v>
      </c>
      <c r="B45" s="67" t="s">
        <v>257</v>
      </c>
      <c r="C45" s="67" t="s">
        <v>149</v>
      </c>
      <c r="D45" s="70">
        <v>44816</v>
      </c>
      <c r="E45" s="67" t="s">
        <v>264</v>
      </c>
    </row>
    <row r="46" spans="1:5" x14ac:dyDescent="0.2">
      <c r="A46" s="67">
        <f t="shared" si="0"/>
        <v>45</v>
      </c>
      <c r="B46" s="67" t="s">
        <v>257</v>
      </c>
      <c r="C46" s="67" t="s">
        <v>248</v>
      </c>
      <c r="D46" s="70">
        <v>44816</v>
      </c>
      <c r="E46" s="67" t="s">
        <v>265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3</v>
      </c>
      <c r="G1" t="s">
        <v>125</v>
      </c>
      <c r="H1" t="s">
        <v>4</v>
      </c>
      <c r="I1" t="s">
        <v>5</v>
      </c>
      <c r="J1" t="s">
        <v>139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118</v>
      </c>
    </row>
    <row r="2" spans="1:24" x14ac:dyDescent="0.2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126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126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126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126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126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126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126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5">
        <v>1</v>
      </c>
    </row>
    <row r="3" spans="1:4" x14ac:dyDescent="0.2">
      <c r="A3" s="18" t="s">
        <v>124</v>
      </c>
      <c r="B3" s="18" t="s">
        <v>121</v>
      </c>
    </row>
    <row r="4" spans="1:4" x14ac:dyDescent="0.2">
      <c r="A4" s="18" t="s">
        <v>122</v>
      </c>
      <c r="B4" t="s">
        <v>126</v>
      </c>
      <c r="C4" t="s">
        <v>127</v>
      </c>
      <c r="D4" t="s">
        <v>123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6" t="s">
        <v>80</v>
      </c>
      <c r="B6" s="19">
        <v>1</v>
      </c>
      <c r="C6" s="19"/>
      <c r="D6" s="19">
        <v>1</v>
      </c>
    </row>
    <row r="7" spans="1:4" x14ac:dyDescent="0.2">
      <c r="A7" s="56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6" t="s">
        <v>61</v>
      </c>
      <c r="B9" s="19"/>
      <c r="C9" s="19">
        <v>1</v>
      </c>
      <c r="D9" s="19">
        <v>1</v>
      </c>
    </row>
    <row r="10" spans="1:4" x14ac:dyDescent="0.2">
      <c r="A10" s="56" t="s">
        <v>56</v>
      </c>
      <c r="B10" s="19"/>
      <c r="C10" s="19">
        <v>1</v>
      </c>
      <c r="D10" s="19">
        <v>1</v>
      </c>
    </row>
    <row r="11" spans="1:4" x14ac:dyDescent="0.2">
      <c r="A11" s="56" t="s">
        <v>151</v>
      </c>
      <c r="B11" s="19"/>
      <c r="C11" s="19">
        <v>1</v>
      </c>
      <c r="D11" s="19">
        <v>1</v>
      </c>
    </row>
    <row r="12" spans="1:4" x14ac:dyDescent="0.2">
      <c r="A12" s="56" t="s">
        <v>128</v>
      </c>
      <c r="B12" s="19"/>
      <c r="C12" s="19">
        <v>1</v>
      </c>
      <c r="D12" s="19">
        <v>1</v>
      </c>
    </row>
    <row r="13" spans="1:4" x14ac:dyDescent="0.2">
      <c r="A13" s="56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6" t="s">
        <v>65</v>
      </c>
      <c r="B15" s="19">
        <v>1</v>
      </c>
      <c r="C15" s="19"/>
      <c r="D15" s="19">
        <v>1</v>
      </c>
    </row>
    <row r="16" spans="1:4" x14ac:dyDescent="0.2">
      <c r="A16" s="56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6" t="s">
        <v>78</v>
      </c>
      <c r="B18" s="19">
        <v>1</v>
      </c>
      <c r="C18" s="19"/>
      <c r="D18" s="19">
        <v>1</v>
      </c>
    </row>
    <row r="19" spans="1:4" x14ac:dyDescent="0.2">
      <c r="A19" s="56" t="s">
        <v>34</v>
      </c>
      <c r="B19" s="19">
        <v>1</v>
      </c>
      <c r="C19" s="19"/>
      <c r="D19" s="19">
        <v>1</v>
      </c>
    </row>
    <row r="20" spans="1:4" x14ac:dyDescent="0.2">
      <c r="A20" s="56" t="s">
        <v>40</v>
      </c>
      <c r="B20" s="19">
        <v>1</v>
      </c>
      <c r="C20" s="19"/>
      <c r="D20" s="19">
        <v>1</v>
      </c>
    </row>
    <row r="21" spans="1:4" x14ac:dyDescent="0.2">
      <c r="A21" s="56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6" t="s">
        <v>45</v>
      </c>
      <c r="B23" s="19">
        <v>1</v>
      </c>
      <c r="C23" s="19"/>
      <c r="D23" s="19">
        <v>1</v>
      </c>
    </row>
    <row r="24" spans="1:4" x14ac:dyDescent="0.2">
      <c r="A24" s="56" t="s">
        <v>69</v>
      </c>
      <c r="B24" s="19">
        <v>1</v>
      </c>
      <c r="C24" s="19"/>
      <c r="D24" s="19">
        <v>1</v>
      </c>
    </row>
    <row r="25" spans="1:4" x14ac:dyDescent="0.2">
      <c r="A25" s="56" t="s">
        <v>55</v>
      </c>
      <c r="B25" s="19">
        <v>1</v>
      </c>
      <c r="C25" s="19"/>
      <c r="D25" s="19">
        <v>1</v>
      </c>
    </row>
    <row r="26" spans="1:4" x14ac:dyDescent="0.2">
      <c r="A26" s="56" t="s">
        <v>67</v>
      </c>
      <c r="B26" s="19">
        <v>1</v>
      </c>
      <c r="C26" s="19"/>
      <c r="D26" s="19">
        <v>1</v>
      </c>
    </row>
    <row r="27" spans="1:4" x14ac:dyDescent="0.2">
      <c r="A27" s="56" t="s">
        <v>68</v>
      </c>
      <c r="B27" s="19">
        <v>1</v>
      </c>
      <c r="C27" s="19"/>
      <c r="D27" s="19">
        <v>1</v>
      </c>
    </row>
    <row r="28" spans="1:4" x14ac:dyDescent="0.2">
      <c r="A28" s="56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6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6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6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6" t="s">
        <v>43</v>
      </c>
      <c r="B36" s="19">
        <v>1</v>
      </c>
      <c r="C36" s="19"/>
      <c r="D36" s="19">
        <v>1</v>
      </c>
    </row>
    <row r="37" spans="1:4" x14ac:dyDescent="0.2">
      <c r="A37" t="s">
        <v>153</v>
      </c>
      <c r="B37" s="19">
        <v>1</v>
      </c>
      <c r="C37" s="19"/>
      <c r="D37" s="19">
        <v>1</v>
      </c>
    </row>
    <row r="38" spans="1:4" x14ac:dyDescent="0.2">
      <c r="A38" s="56" t="s">
        <v>51</v>
      </c>
      <c r="B38" s="19">
        <v>1</v>
      </c>
      <c r="C38" s="19"/>
      <c r="D38" s="19">
        <v>1</v>
      </c>
    </row>
    <row r="39" spans="1:4" x14ac:dyDescent="0.2">
      <c r="A39" t="s">
        <v>123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2022-10-03T15:58:50Z</dcterms:modified>
</cp:coreProperties>
</file>