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"/>
    </mc:Choice>
  </mc:AlternateContent>
  <bookViews>
    <workbookView xWindow="0" yWindow="0" windowWidth="23640" windowHeight="11775" firstSheet="3" activeTab="3"/>
  </bookViews>
  <sheets>
    <sheet name="Main Calculations" sheetId="2" state="hidden" r:id="rId1"/>
    <sheet name="Main Calculations (2)" sheetId="4" state="hidden" r:id="rId2"/>
    <sheet name="Main Calculations (3)" sheetId="7" state="hidden" r:id="rId3"/>
    <sheet name="Main Calculations (4)" sheetId="10" r:id="rId4"/>
    <sheet name="Mortgage" sheetId="3" r:id="rId5"/>
    <sheet name="UAB Loans" sheetId="5" r:id="rId6"/>
    <sheet name="Practice Loans" sheetId="8" r:id="rId7"/>
    <sheet name="Sheet1" sheetId="11" r:id="rId8"/>
    <sheet name="UAB Loans (vp 1)" sheetId="12" r:id="rId9"/>
    <sheet name="Mortgage (vp 1)" sheetId="13" r:id="rId10"/>
    <sheet name="4 plex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6" i="14" l="1"/>
  <c r="N198" i="14" s="1"/>
  <c r="N210" i="14" s="1"/>
  <c r="N222" i="14" s="1"/>
  <c r="N234" i="14" s="1"/>
  <c r="N246" i="14" s="1"/>
  <c r="N258" i="14" s="1"/>
  <c r="N270" i="14" s="1"/>
  <c r="N282" i="14" s="1"/>
  <c r="N294" i="14" s="1"/>
  <c r="N306" i="14" s="1"/>
  <c r="N318" i="14" s="1"/>
  <c r="N330" i="14" s="1"/>
  <c r="N342" i="14" s="1"/>
  <c r="N354" i="14" s="1"/>
  <c r="N366" i="14" s="1"/>
  <c r="N132" i="14"/>
  <c r="N144" i="14" s="1"/>
  <c r="N156" i="14" s="1"/>
  <c r="N168" i="14" s="1"/>
  <c r="N180" i="14" s="1"/>
  <c r="N192" i="14" s="1"/>
  <c r="N204" i="14" s="1"/>
  <c r="N216" i="14" s="1"/>
  <c r="N228" i="14" s="1"/>
  <c r="N240" i="14" s="1"/>
  <c r="N252" i="14" s="1"/>
  <c r="N264" i="14" s="1"/>
  <c r="N276" i="14" s="1"/>
  <c r="N288" i="14" s="1"/>
  <c r="N300" i="14" s="1"/>
  <c r="N312" i="14" s="1"/>
  <c r="N324" i="14" s="1"/>
  <c r="N336" i="14" s="1"/>
  <c r="N348" i="14" s="1"/>
  <c r="N360" i="14" s="1"/>
  <c r="N128" i="14"/>
  <c r="N140" i="14" s="1"/>
  <c r="N152" i="14" s="1"/>
  <c r="N164" i="14" s="1"/>
  <c r="N176" i="14" s="1"/>
  <c r="N188" i="14" s="1"/>
  <c r="N200" i="14" s="1"/>
  <c r="N212" i="14" s="1"/>
  <c r="N224" i="14" s="1"/>
  <c r="N236" i="14" s="1"/>
  <c r="N248" i="14" s="1"/>
  <c r="N260" i="14" s="1"/>
  <c r="N272" i="14" s="1"/>
  <c r="N284" i="14" s="1"/>
  <c r="N296" i="14" s="1"/>
  <c r="N308" i="14" s="1"/>
  <c r="N320" i="14" s="1"/>
  <c r="N332" i="14" s="1"/>
  <c r="N344" i="14" s="1"/>
  <c r="N356" i="14" s="1"/>
  <c r="N368" i="14" s="1"/>
  <c r="N102" i="14"/>
  <c r="N114" i="14" s="1"/>
  <c r="N126" i="14" s="1"/>
  <c r="N138" i="14" s="1"/>
  <c r="N150" i="14" s="1"/>
  <c r="N162" i="14" s="1"/>
  <c r="N174" i="14" s="1"/>
  <c r="N91" i="14"/>
  <c r="N103" i="14" s="1"/>
  <c r="N115" i="14" s="1"/>
  <c r="N127" i="14" s="1"/>
  <c r="N139" i="14" s="1"/>
  <c r="N151" i="14" s="1"/>
  <c r="N163" i="14" s="1"/>
  <c r="N175" i="14" s="1"/>
  <c r="N187" i="14" s="1"/>
  <c r="N199" i="14" s="1"/>
  <c r="N211" i="14" s="1"/>
  <c r="N223" i="14" s="1"/>
  <c r="N235" i="14" s="1"/>
  <c r="N247" i="14" s="1"/>
  <c r="N259" i="14" s="1"/>
  <c r="N271" i="14" s="1"/>
  <c r="N283" i="14" s="1"/>
  <c r="N295" i="14" s="1"/>
  <c r="N307" i="14" s="1"/>
  <c r="N319" i="14" s="1"/>
  <c r="N331" i="14" s="1"/>
  <c r="N343" i="14" s="1"/>
  <c r="N355" i="14" s="1"/>
  <c r="N367" i="14" s="1"/>
  <c r="N88" i="14"/>
  <c r="N100" i="14" s="1"/>
  <c r="N112" i="14" s="1"/>
  <c r="N124" i="14" s="1"/>
  <c r="N136" i="14" s="1"/>
  <c r="N148" i="14" s="1"/>
  <c r="N160" i="14" s="1"/>
  <c r="N172" i="14" s="1"/>
  <c r="N184" i="14" s="1"/>
  <c r="N196" i="14" s="1"/>
  <c r="N208" i="14" s="1"/>
  <c r="N220" i="14" s="1"/>
  <c r="N232" i="14" s="1"/>
  <c r="N244" i="14" s="1"/>
  <c r="N256" i="14" s="1"/>
  <c r="N268" i="14" s="1"/>
  <c r="N280" i="14" s="1"/>
  <c r="N292" i="14" s="1"/>
  <c r="N304" i="14" s="1"/>
  <c r="N316" i="14" s="1"/>
  <c r="N328" i="14" s="1"/>
  <c r="N340" i="14" s="1"/>
  <c r="N352" i="14" s="1"/>
  <c r="N364" i="14" s="1"/>
  <c r="N86" i="14"/>
  <c r="N98" i="14" s="1"/>
  <c r="N110" i="14" s="1"/>
  <c r="N122" i="14" s="1"/>
  <c r="N134" i="14" s="1"/>
  <c r="N146" i="14" s="1"/>
  <c r="N158" i="14" s="1"/>
  <c r="N170" i="14" s="1"/>
  <c r="N182" i="14" s="1"/>
  <c r="N194" i="14" s="1"/>
  <c r="N206" i="14" s="1"/>
  <c r="N218" i="14" s="1"/>
  <c r="N230" i="14" s="1"/>
  <c r="N242" i="14" s="1"/>
  <c r="N254" i="14" s="1"/>
  <c r="N266" i="14" s="1"/>
  <c r="N278" i="14" s="1"/>
  <c r="N290" i="14" s="1"/>
  <c r="N302" i="14" s="1"/>
  <c r="N314" i="14" s="1"/>
  <c r="N326" i="14" s="1"/>
  <c r="N338" i="14" s="1"/>
  <c r="N350" i="14" s="1"/>
  <c r="N362" i="14" s="1"/>
  <c r="A84" i="14"/>
  <c r="A96" i="14" s="1"/>
  <c r="A108" i="14" s="1"/>
  <c r="A120" i="14" s="1"/>
  <c r="A132" i="14" s="1"/>
  <c r="A144" i="14" s="1"/>
  <c r="A156" i="14" s="1"/>
  <c r="A168" i="14" s="1"/>
  <c r="A180" i="14" s="1"/>
  <c r="A192" i="14" s="1"/>
  <c r="A204" i="14" s="1"/>
  <c r="A216" i="14" s="1"/>
  <c r="A228" i="14" s="1"/>
  <c r="A240" i="14" s="1"/>
  <c r="A252" i="14" s="1"/>
  <c r="A264" i="14" s="1"/>
  <c r="A276" i="14" s="1"/>
  <c r="A288" i="14" s="1"/>
  <c r="A300" i="14" s="1"/>
  <c r="A312" i="14" s="1"/>
  <c r="A324" i="14" s="1"/>
  <c r="A336" i="14" s="1"/>
  <c r="A348" i="14" s="1"/>
  <c r="A360" i="14" s="1"/>
  <c r="N83" i="14"/>
  <c r="N95" i="14" s="1"/>
  <c r="N107" i="14" s="1"/>
  <c r="N119" i="14" s="1"/>
  <c r="N131" i="14" s="1"/>
  <c r="N143" i="14" s="1"/>
  <c r="N155" i="14" s="1"/>
  <c r="N167" i="14" s="1"/>
  <c r="N179" i="14" s="1"/>
  <c r="N191" i="14" s="1"/>
  <c r="N203" i="14" s="1"/>
  <c r="N215" i="14" s="1"/>
  <c r="N227" i="14" s="1"/>
  <c r="N239" i="14" s="1"/>
  <c r="N251" i="14" s="1"/>
  <c r="N263" i="14" s="1"/>
  <c r="N275" i="14" s="1"/>
  <c r="N287" i="14" s="1"/>
  <c r="N299" i="14" s="1"/>
  <c r="N311" i="14" s="1"/>
  <c r="N323" i="14" s="1"/>
  <c r="N335" i="14" s="1"/>
  <c r="N347" i="14" s="1"/>
  <c r="N359" i="14" s="1"/>
  <c r="N371" i="14" s="1"/>
  <c r="N81" i="14"/>
  <c r="N93" i="14" s="1"/>
  <c r="N105" i="14" s="1"/>
  <c r="N117" i="14" s="1"/>
  <c r="N129" i="14" s="1"/>
  <c r="N141" i="14" s="1"/>
  <c r="N153" i="14" s="1"/>
  <c r="N165" i="14" s="1"/>
  <c r="N177" i="14" s="1"/>
  <c r="N189" i="14" s="1"/>
  <c r="N201" i="14" s="1"/>
  <c r="N213" i="14" s="1"/>
  <c r="N225" i="14" s="1"/>
  <c r="N237" i="14" s="1"/>
  <c r="N249" i="14" s="1"/>
  <c r="N261" i="14" s="1"/>
  <c r="N273" i="14" s="1"/>
  <c r="N285" i="14" s="1"/>
  <c r="N297" i="14" s="1"/>
  <c r="N309" i="14" s="1"/>
  <c r="N321" i="14" s="1"/>
  <c r="N333" i="14" s="1"/>
  <c r="N345" i="14" s="1"/>
  <c r="N357" i="14" s="1"/>
  <c r="N369" i="14" s="1"/>
  <c r="A77" i="14"/>
  <c r="A89" i="14" s="1"/>
  <c r="A101" i="14" s="1"/>
  <c r="A113" i="14" s="1"/>
  <c r="A125" i="14" s="1"/>
  <c r="A137" i="14" s="1"/>
  <c r="A149" i="14" s="1"/>
  <c r="A161" i="14" s="1"/>
  <c r="A173" i="14" s="1"/>
  <c r="A185" i="14" s="1"/>
  <c r="A197" i="14" s="1"/>
  <c r="A209" i="14" s="1"/>
  <c r="A221" i="14" s="1"/>
  <c r="A233" i="14" s="1"/>
  <c r="A245" i="14" s="1"/>
  <c r="A257" i="14" s="1"/>
  <c r="A269" i="14" s="1"/>
  <c r="A281" i="14" s="1"/>
  <c r="A293" i="14" s="1"/>
  <c r="A305" i="14" s="1"/>
  <c r="A317" i="14" s="1"/>
  <c r="A329" i="14" s="1"/>
  <c r="A341" i="14" s="1"/>
  <c r="A353" i="14" s="1"/>
  <c r="A365" i="14" s="1"/>
  <c r="A73" i="14"/>
  <c r="A85" i="14" s="1"/>
  <c r="A97" i="14" s="1"/>
  <c r="A109" i="14" s="1"/>
  <c r="A121" i="14" s="1"/>
  <c r="A133" i="14" s="1"/>
  <c r="A145" i="14" s="1"/>
  <c r="A157" i="14" s="1"/>
  <c r="A169" i="14" s="1"/>
  <c r="A181" i="14" s="1"/>
  <c r="A193" i="14" s="1"/>
  <c r="A205" i="14" s="1"/>
  <c r="A217" i="14" s="1"/>
  <c r="A229" i="14" s="1"/>
  <c r="A241" i="14" s="1"/>
  <c r="A253" i="14" s="1"/>
  <c r="A265" i="14" s="1"/>
  <c r="A277" i="14" s="1"/>
  <c r="A289" i="14" s="1"/>
  <c r="A301" i="14" s="1"/>
  <c r="A313" i="14" s="1"/>
  <c r="A325" i="14" s="1"/>
  <c r="A337" i="14" s="1"/>
  <c r="A349" i="14" s="1"/>
  <c r="A361" i="14" s="1"/>
  <c r="A71" i="14"/>
  <c r="A83" i="14" s="1"/>
  <c r="A95" i="14" s="1"/>
  <c r="A107" i="14" s="1"/>
  <c r="A119" i="14" s="1"/>
  <c r="A131" i="14" s="1"/>
  <c r="A143" i="14" s="1"/>
  <c r="A155" i="14" s="1"/>
  <c r="A167" i="14" s="1"/>
  <c r="A179" i="14" s="1"/>
  <c r="A191" i="14" s="1"/>
  <c r="A203" i="14" s="1"/>
  <c r="A215" i="14" s="1"/>
  <c r="A227" i="14" s="1"/>
  <c r="A239" i="14" s="1"/>
  <c r="A251" i="14" s="1"/>
  <c r="A263" i="14" s="1"/>
  <c r="A275" i="14" s="1"/>
  <c r="A287" i="14" s="1"/>
  <c r="A299" i="14" s="1"/>
  <c r="A311" i="14" s="1"/>
  <c r="A323" i="14" s="1"/>
  <c r="A335" i="14" s="1"/>
  <c r="A347" i="14" s="1"/>
  <c r="A359" i="14" s="1"/>
  <c r="A371" i="14" s="1"/>
  <c r="A67" i="14"/>
  <c r="A79" i="14" s="1"/>
  <c r="A91" i="14" s="1"/>
  <c r="A103" i="14" s="1"/>
  <c r="A115" i="14" s="1"/>
  <c r="A127" i="14" s="1"/>
  <c r="A139" i="14" s="1"/>
  <c r="A151" i="14" s="1"/>
  <c r="A163" i="14" s="1"/>
  <c r="A175" i="14" s="1"/>
  <c r="A187" i="14" s="1"/>
  <c r="A199" i="14" s="1"/>
  <c r="A211" i="14" s="1"/>
  <c r="A223" i="14" s="1"/>
  <c r="A235" i="14" s="1"/>
  <c r="A247" i="14" s="1"/>
  <c r="A259" i="14" s="1"/>
  <c r="A271" i="14" s="1"/>
  <c r="A283" i="14" s="1"/>
  <c r="A295" i="14" s="1"/>
  <c r="A307" i="14" s="1"/>
  <c r="A319" i="14" s="1"/>
  <c r="A331" i="14" s="1"/>
  <c r="A343" i="14" s="1"/>
  <c r="A355" i="14" s="1"/>
  <c r="A367" i="14" s="1"/>
  <c r="A64" i="14"/>
  <c r="A76" i="14" s="1"/>
  <c r="A88" i="14" s="1"/>
  <c r="A100" i="14" s="1"/>
  <c r="A112" i="14" s="1"/>
  <c r="A124" i="14" s="1"/>
  <c r="A136" i="14" s="1"/>
  <c r="A148" i="14" s="1"/>
  <c r="A160" i="14" s="1"/>
  <c r="A172" i="14" s="1"/>
  <c r="A184" i="14" s="1"/>
  <c r="A196" i="14" s="1"/>
  <c r="A208" i="14" s="1"/>
  <c r="A220" i="14" s="1"/>
  <c r="A232" i="14" s="1"/>
  <c r="A244" i="14" s="1"/>
  <c r="A256" i="14" s="1"/>
  <c r="A268" i="14" s="1"/>
  <c r="A280" i="14" s="1"/>
  <c r="A292" i="14" s="1"/>
  <c r="A304" i="14" s="1"/>
  <c r="A316" i="14" s="1"/>
  <c r="A328" i="14" s="1"/>
  <c r="A340" i="14" s="1"/>
  <c r="A352" i="14" s="1"/>
  <c r="A364" i="14" s="1"/>
  <c r="N59" i="14"/>
  <c r="N71" i="14" s="1"/>
  <c r="A59" i="14"/>
  <c r="A58" i="14"/>
  <c r="A70" i="14" s="1"/>
  <c r="A82" i="14" s="1"/>
  <c r="A94" i="14" s="1"/>
  <c r="A106" i="14" s="1"/>
  <c r="A118" i="14" s="1"/>
  <c r="A130" i="14" s="1"/>
  <c r="A142" i="14" s="1"/>
  <c r="A154" i="14" s="1"/>
  <c r="A166" i="14" s="1"/>
  <c r="A178" i="14" s="1"/>
  <c r="A190" i="14" s="1"/>
  <c r="A202" i="14" s="1"/>
  <c r="A214" i="14" s="1"/>
  <c r="A226" i="14" s="1"/>
  <c r="A238" i="14" s="1"/>
  <c r="A250" i="14" s="1"/>
  <c r="A262" i="14" s="1"/>
  <c r="A274" i="14" s="1"/>
  <c r="A286" i="14" s="1"/>
  <c r="A298" i="14" s="1"/>
  <c r="A310" i="14" s="1"/>
  <c r="A322" i="14" s="1"/>
  <c r="A334" i="14" s="1"/>
  <c r="A346" i="14" s="1"/>
  <c r="A358" i="14" s="1"/>
  <c r="A370" i="14" s="1"/>
  <c r="A57" i="14"/>
  <c r="A69" i="14" s="1"/>
  <c r="A81" i="14" s="1"/>
  <c r="A93" i="14" s="1"/>
  <c r="A105" i="14" s="1"/>
  <c r="A117" i="14" s="1"/>
  <c r="A129" i="14" s="1"/>
  <c r="A141" i="14" s="1"/>
  <c r="A153" i="14" s="1"/>
  <c r="A165" i="14" s="1"/>
  <c r="A177" i="14" s="1"/>
  <c r="A189" i="14" s="1"/>
  <c r="A201" i="14" s="1"/>
  <c r="A213" i="14" s="1"/>
  <c r="A225" i="14" s="1"/>
  <c r="A237" i="14" s="1"/>
  <c r="A249" i="14" s="1"/>
  <c r="A261" i="14" s="1"/>
  <c r="A273" i="14" s="1"/>
  <c r="A285" i="14" s="1"/>
  <c r="A297" i="14" s="1"/>
  <c r="A309" i="14" s="1"/>
  <c r="A321" i="14" s="1"/>
  <c r="A333" i="14" s="1"/>
  <c r="A345" i="14" s="1"/>
  <c r="A357" i="14" s="1"/>
  <c r="A369" i="14" s="1"/>
  <c r="N56" i="14"/>
  <c r="N68" i="14" s="1"/>
  <c r="N80" i="14" s="1"/>
  <c r="N92" i="14" s="1"/>
  <c r="N104" i="14" s="1"/>
  <c r="N116" i="14" s="1"/>
  <c r="A52" i="14"/>
  <c r="N51" i="14"/>
  <c r="N63" i="14" s="1"/>
  <c r="N75" i="14" s="1"/>
  <c r="N87" i="14" s="1"/>
  <c r="N99" i="14" s="1"/>
  <c r="N111" i="14" s="1"/>
  <c r="N123" i="14" s="1"/>
  <c r="N135" i="14" s="1"/>
  <c r="N147" i="14" s="1"/>
  <c r="N159" i="14" s="1"/>
  <c r="N171" i="14" s="1"/>
  <c r="N183" i="14" s="1"/>
  <c r="N195" i="14" s="1"/>
  <c r="N207" i="14" s="1"/>
  <c r="N219" i="14" s="1"/>
  <c r="N231" i="14" s="1"/>
  <c r="N243" i="14" s="1"/>
  <c r="N255" i="14" s="1"/>
  <c r="N267" i="14" s="1"/>
  <c r="N279" i="14" s="1"/>
  <c r="N291" i="14" s="1"/>
  <c r="N303" i="14" s="1"/>
  <c r="N315" i="14" s="1"/>
  <c r="N327" i="14" s="1"/>
  <c r="N339" i="14" s="1"/>
  <c r="N351" i="14" s="1"/>
  <c r="N363" i="14" s="1"/>
  <c r="N50" i="14"/>
  <c r="N62" i="14" s="1"/>
  <c r="N74" i="14" s="1"/>
  <c r="A50" i="14"/>
  <c r="A62" i="14" s="1"/>
  <c r="A74" i="14" s="1"/>
  <c r="A86" i="14" s="1"/>
  <c r="A98" i="14" s="1"/>
  <c r="A110" i="14" s="1"/>
  <c r="A122" i="14" s="1"/>
  <c r="A134" i="14" s="1"/>
  <c r="A146" i="14" s="1"/>
  <c r="A158" i="14" s="1"/>
  <c r="A170" i="14" s="1"/>
  <c r="A182" i="14" s="1"/>
  <c r="A194" i="14" s="1"/>
  <c r="A206" i="14" s="1"/>
  <c r="A218" i="14" s="1"/>
  <c r="A230" i="14" s="1"/>
  <c r="A242" i="14" s="1"/>
  <c r="A254" i="14" s="1"/>
  <c r="A266" i="14" s="1"/>
  <c r="A278" i="14" s="1"/>
  <c r="A290" i="14" s="1"/>
  <c r="A302" i="14" s="1"/>
  <c r="A314" i="14" s="1"/>
  <c r="A326" i="14" s="1"/>
  <c r="A338" i="14" s="1"/>
  <c r="A350" i="14" s="1"/>
  <c r="A362" i="14" s="1"/>
  <c r="A49" i="14"/>
  <c r="A61" i="14" s="1"/>
  <c r="A48" i="14"/>
  <c r="A60" i="14" s="1"/>
  <c r="A72" i="14" s="1"/>
  <c r="A43" i="14"/>
  <c r="A55" i="14" s="1"/>
  <c r="A41" i="14"/>
  <c r="A53" i="14" s="1"/>
  <c r="A65" i="14" s="1"/>
  <c r="N40" i="14"/>
  <c r="N52" i="14" s="1"/>
  <c r="N64" i="14" s="1"/>
  <c r="N76" i="14" s="1"/>
  <c r="N39" i="14"/>
  <c r="N38" i="14"/>
  <c r="N37" i="14"/>
  <c r="N49" i="14" s="1"/>
  <c r="N61" i="14" s="1"/>
  <c r="N73" i="14" s="1"/>
  <c r="N85" i="14" s="1"/>
  <c r="N97" i="14" s="1"/>
  <c r="N109" i="14" s="1"/>
  <c r="N121" i="14" s="1"/>
  <c r="N133" i="14" s="1"/>
  <c r="N145" i="14" s="1"/>
  <c r="N157" i="14" s="1"/>
  <c r="N169" i="14" s="1"/>
  <c r="N181" i="14" s="1"/>
  <c r="N193" i="14" s="1"/>
  <c r="N205" i="14" s="1"/>
  <c r="N217" i="14" s="1"/>
  <c r="N229" i="14" s="1"/>
  <c r="N241" i="14" s="1"/>
  <c r="N253" i="14" s="1"/>
  <c r="N265" i="14" s="1"/>
  <c r="N277" i="14" s="1"/>
  <c r="N289" i="14" s="1"/>
  <c r="N301" i="14" s="1"/>
  <c r="N313" i="14" s="1"/>
  <c r="N325" i="14" s="1"/>
  <c r="N337" i="14" s="1"/>
  <c r="N349" i="14" s="1"/>
  <c r="N361" i="14" s="1"/>
  <c r="N36" i="14"/>
  <c r="N48" i="14" s="1"/>
  <c r="N60" i="14" s="1"/>
  <c r="N72" i="14" s="1"/>
  <c r="N84" i="14" s="1"/>
  <c r="N96" i="14" s="1"/>
  <c r="N108" i="14" s="1"/>
  <c r="N120" i="14" s="1"/>
  <c r="N35" i="14"/>
  <c r="N47" i="14" s="1"/>
  <c r="A35" i="14"/>
  <c r="A47" i="14" s="1"/>
  <c r="N34" i="14"/>
  <c r="N46" i="14" s="1"/>
  <c r="N58" i="14" s="1"/>
  <c r="N70" i="14" s="1"/>
  <c r="N82" i="14" s="1"/>
  <c r="N94" i="14" s="1"/>
  <c r="N106" i="14" s="1"/>
  <c r="N118" i="14" s="1"/>
  <c r="N130" i="14" s="1"/>
  <c r="N142" i="14" s="1"/>
  <c r="N154" i="14" s="1"/>
  <c r="N166" i="14" s="1"/>
  <c r="N178" i="14" s="1"/>
  <c r="N190" i="14" s="1"/>
  <c r="N202" i="14" s="1"/>
  <c r="N214" i="14" s="1"/>
  <c r="N226" i="14" s="1"/>
  <c r="N238" i="14" s="1"/>
  <c r="N250" i="14" s="1"/>
  <c r="N262" i="14" s="1"/>
  <c r="N274" i="14" s="1"/>
  <c r="N286" i="14" s="1"/>
  <c r="N298" i="14" s="1"/>
  <c r="N310" i="14" s="1"/>
  <c r="N322" i="14" s="1"/>
  <c r="N334" i="14" s="1"/>
  <c r="N346" i="14" s="1"/>
  <c r="N358" i="14" s="1"/>
  <c r="N370" i="14" s="1"/>
  <c r="A34" i="14"/>
  <c r="A46" i="14" s="1"/>
  <c r="N33" i="14"/>
  <c r="N45" i="14" s="1"/>
  <c r="N57" i="14" s="1"/>
  <c r="N69" i="14" s="1"/>
  <c r="A33" i="14"/>
  <c r="A45" i="14" s="1"/>
  <c r="N32" i="14"/>
  <c r="N44" i="14" s="1"/>
  <c r="A32" i="14"/>
  <c r="A44" i="14" s="1"/>
  <c r="A56" i="14" s="1"/>
  <c r="A68" i="14" s="1"/>
  <c r="A80" i="14" s="1"/>
  <c r="A92" i="14" s="1"/>
  <c r="A104" i="14" s="1"/>
  <c r="A116" i="14" s="1"/>
  <c r="A128" i="14" s="1"/>
  <c r="A140" i="14" s="1"/>
  <c r="A152" i="14" s="1"/>
  <c r="A164" i="14" s="1"/>
  <c r="A176" i="14" s="1"/>
  <c r="A188" i="14" s="1"/>
  <c r="A200" i="14" s="1"/>
  <c r="A212" i="14" s="1"/>
  <c r="A224" i="14" s="1"/>
  <c r="A236" i="14" s="1"/>
  <c r="A248" i="14" s="1"/>
  <c r="A260" i="14" s="1"/>
  <c r="A272" i="14" s="1"/>
  <c r="A284" i="14" s="1"/>
  <c r="A296" i="14" s="1"/>
  <c r="A308" i="14" s="1"/>
  <c r="A320" i="14" s="1"/>
  <c r="A332" i="14" s="1"/>
  <c r="A344" i="14" s="1"/>
  <c r="A356" i="14" s="1"/>
  <c r="A368" i="14" s="1"/>
  <c r="N31" i="14"/>
  <c r="N43" i="14" s="1"/>
  <c r="N55" i="14" s="1"/>
  <c r="N67" i="14" s="1"/>
  <c r="N79" i="14" s="1"/>
  <c r="A31" i="14"/>
  <c r="N30" i="14"/>
  <c r="N42" i="14" s="1"/>
  <c r="N54" i="14" s="1"/>
  <c r="N66" i="14" s="1"/>
  <c r="N78" i="14" s="1"/>
  <c r="N90" i="14" s="1"/>
  <c r="A30" i="14"/>
  <c r="A42" i="14" s="1"/>
  <c r="A54" i="14" s="1"/>
  <c r="A66" i="14" s="1"/>
  <c r="A78" i="14" s="1"/>
  <c r="A90" i="14" s="1"/>
  <c r="A102" i="14" s="1"/>
  <c r="A114" i="14" s="1"/>
  <c r="A126" i="14" s="1"/>
  <c r="A138" i="14" s="1"/>
  <c r="A150" i="14" s="1"/>
  <c r="A162" i="14" s="1"/>
  <c r="A174" i="14" s="1"/>
  <c r="A186" i="14" s="1"/>
  <c r="A198" i="14" s="1"/>
  <c r="A210" i="14" s="1"/>
  <c r="A222" i="14" s="1"/>
  <c r="A234" i="14" s="1"/>
  <c r="A246" i="14" s="1"/>
  <c r="A258" i="14" s="1"/>
  <c r="A270" i="14" s="1"/>
  <c r="A282" i="14" s="1"/>
  <c r="A294" i="14" s="1"/>
  <c r="A306" i="14" s="1"/>
  <c r="A318" i="14" s="1"/>
  <c r="A330" i="14" s="1"/>
  <c r="A342" i="14" s="1"/>
  <c r="A354" i="14" s="1"/>
  <c r="A366" i="14" s="1"/>
  <c r="N29" i="14"/>
  <c r="N41" i="14" s="1"/>
  <c r="N53" i="14" s="1"/>
  <c r="N65" i="14" s="1"/>
  <c r="N77" i="14" s="1"/>
  <c r="N89" i="14" s="1"/>
  <c r="N101" i="14" s="1"/>
  <c r="N113" i="14" s="1"/>
  <c r="N125" i="14" s="1"/>
  <c r="N137" i="14" s="1"/>
  <c r="N149" i="14" s="1"/>
  <c r="N161" i="14" s="1"/>
  <c r="N173" i="14" s="1"/>
  <c r="N185" i="14" s="1"/>
  <c r="N197" i="14" s="1"/>
  <c r="N209" i="14" s="1"/>
  <c r="N221" i="14" s="1"/>
  <c r="N233" i="14" s="1"/>
  <c r="N245" i="14" s="1"/>
  <c r="N257" i="14" s="1"/>
  <c r="N269" i="14" s="1"/>
  <c r="N281" i="14" s="1"/>
  <c r="N293" i="14" s="1"/>
  <c r="N305" i="14" s="1"/>
  <c r="N317" i="14" s="1"/>
  <c r="N329" i="14" s="1"/>
  <c r="N341" i="14" s="1"/>
  <c r="N353" i="14" s="1"/>
  <c r="N365" i="14" s="1"/>
  <c r="A29" i="14"/>
  <c r="N28" i="14"/>
  <c r="A28" i="14"/>
  <c r="A40" i="14" s="1"/>
  <c r="N27" i="14"/>
  <c r="A27" i="14"/>
  <c r="A39" i="14" s="1"/>
  <c r="A51" i="14" s="1"/>
  <c r="A63" i="14" s="1"/>
  <c r="A75" i="14" s="1"/>
  <c r="A87" i="14" s="1"/>
  <c r="A99" i="14" s="1"/>
  <c r="A111" i="14" s="1"/>
  <c r="A123" i="14" s="1"/>
  <c r="A135" i="14" s="1"/>
  <c r="A147" i="14" s="1"/>
  <c r="A159" i="14" s="1"/>
  <c r="A171" i="14" s="1"/>
  <c r="A183" i="14" s="1"/>
  <c r="A195" i="14" s="1"/>
  <c r="A207" i="14" s="1"/>
  <c r="A219" i="14" s="1"/>
  <c r="A231" i="14" s="1"/>
  <c r="A243" i="14" s="1"/>
  <c r="A255" i="14" s="1"/>
  <c r="A267" i="14" s="1"/>
  <c r="A279" i="14" s="1"/>
  <c r="A291" i="14" s="1"/>
  <c r="A303" i="14" s="1"/>
  <c r="A315" i="14" s="1"/>
  <c r="A327" i="14" s="1"/>
  <c r="A339" i="14" s="1"/>
  <c r="A351" i="14" s="1"/>
  <c r="A363" i="14" s="1"/>
  <c r="N26" i="14"/>
  <c r="A26" i="14"/>
  <c r="A38" i="14" s="1"/>
  <c r="N25" i="14"/>
  <c r="A25" i="14"/>
  <c r="A37" i="14" s="1"/>
  <c r="N24" i="14"/>
  <c r="A24" i="14"/>
  <c r="A36" i="14" s="1"/>
  <c r="O6" i="14"/>
  <c r="B6" i="14"/>
  <c r="B2" i="14"/>
  <c r="B3" i="14" s="1"/>
  <c r="C12" i="14" s="1"/>
  <c r="O1" i="14"/>
  <c r="O2" i="14" s="1"/>
  <c r="O3" i="14" s="1"/>
  <c r="P12" i="14" l="1"/>
  <c r="O7" i="14"/>
  <c r="B7" i="14"/>
  <c r="B8" i="14" s="1"/>
  <c r="F12" i="14"/>
  <c r="I12" i="14" s="1"/>
  <c r="F43" i="10"/>
  <c r="F25" i="10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24" i="10"/>
  <c r="E42" i="10"/>
  <c r="E43" i="10"/>
  <c r="E41" i="10"/>
  <c r="E21" i="10"/>
  <c r="E22" i="10"/>
  <c r="E23" i="10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20" i="10"/>
  <c r="D370" i="14" l="1"/>
  <c r="D362" i="14"/>
  <c r="D354" i="14"/>
  <c r="D346" i="14"/>
  <c r="D338" i="14"/>
  <c r="D330" i="14"/>
  <c r="D322" i="14"/>
  <c r="D339" i="14"/>
  <c r="D328" i="14"/>
  <c r="D303" i="14"/>
  <c r="D302" i="14"/>
  <c r="D301" i="14"/>
  <c r="D300" i="14"/>
  <c r="D299" i="14"/>
  <c r="D298" i="14"/>
  <c r="D289" i="14"/>
  <c r="D363" i="14"/>
  <c r="D352" i="14"/>
  <c r="D340" i="14"/>
  <c r="D329" i="14"/>
  <c r="D355" i="14"/>
  <c r="D344" i="14"/>
  <c r="D332" i="14"/>
  <c r="D321" i="14"/>
  <c r="D294" i="14"/>
  <c r="D286" i="14"/>
  <c r="D279" i="14"/>
  <c r="D271" i="14"/>
  <c r="D263" i="14"/>
  <c r="D255" i="14"/>
  <c r="D247" i="14"/>
  <c r="D239" i="14"/>
  <c r="D231" i="14"/>
  <c r="D223" i="14"/>
  <c r="D215" i="14"/>
  <c r="D207" i="14"/>
  <c r="D199" i="14"/>
  <c r="D358" i="14"/>
  <c r="D350" i="14"/>
  <c r="D315" i="14"/>
  <c r="D308" i="14"/>
  <c r="D367" i="14"/>
  <c r="D323" i="14"/>
  <c r="D285" i="14"/>
  <c r="D284" i="14"/>
  <c r="D276" i="14"/>
  <c r="D268" i="14"/>
  <c r="D260" i="14"/>
  <c r="D252" i="14"/>
  <c r="D244" i="14"/>
  <c r="D236" i="14"/>
  <c r="D228" i="14"/>
  <c r="D220" i="14"/>
  <c r="D212" i="14"/>
  <c r="D204" i="14"/>
  <c r="D366" i="14"/>
  <c r="D325" i="14"/>
  <c r="D320" i="14"/>
  <c r="D306" i="14"/>
  <c r="D296" i="14"/>
  <c r="D291" i="14"/>
  <c r="D243" i="14"/>
  <c r="D242" i="14"/>
  <c r="D241" i="14"/>
  <c r="D240" i="14"/>
  <c r="D357" i="14"/>
  <c r="D348" i="14"/>
  <c r="D309" i="14"/>
  <c r="D371" i="14"/>
  <c r="D353" i="14"/>
  <c r="D335" i="14"/>
  <c r="D304" i="14"/>
  <c r="D297" i="14"/>
  <c r="D369" i="14"/>
  <c r="D360" i="14"/>
  <c r="D351" i="14"/>
  <c r="D333" i="14"/>
  <c r="D310" i="14"/>
  <c r="D293" i="14"/>
  <c r="D288" i="14"/>
  <c r="D267" i="14"/>
  <c r="D266" i="14"/>
  <c r="D265" i="14"/>
  <c r="D264" i="14"/>
  <c r="D203" i="14"/>
  <c r="D202" i="14"/>
  <c r="D201" i="14"/>
  <c r="D200" i="14"/>
  <c r="D197" i="14"/>
  <c r="D364" i="14"/>
  <c r="D313" i="14"/>
  <c r="D269" i="14"/>
  <c r="D196" i="14"/>
  <c r="D195" i="14"/>
  <c r="D194" i="14"/>
  <c r="D193" i="14"/>
  <c r="D192" i="14"/>
  <c r="D168" i="14"/>
  <c r="D160" i="14"/>
  <c r="D152" i="14"/>
  <c r="D144" i="14"/>
  <c r="D136" i="14"/>
  <c r="D128" i="14"/>
  <c r="D120" i="14"/>
  <c r="D319" i="14"/>
  <c r="D292" i="14"/>
  <c r="D283" i="14"/>
  <c r="D262" i="14"/>
  <c r="D359" i="14"/>
  <c r="D347" i="14"/>
  <c r="D317" i="14"/>
  <c r="D277" i="14"/>
  <c r="D270" i="14"/>
  <c r="D248" i="14"/>
  <c r="D342" i="14"/>
  <c r="D368" i="14"/>
  <c r="D361" i="14"/>
  <c r="D290" i="14"/>
  <c r="D257" i="14"/>
  <c r="D250" i="14"/>
  <c r="D221" i="14"/>
  <c r="D214" i="14"/>
  <c r="D165" i="14"/>
  <c r="D157" i="14"/>
  <c r="D149" i="14"/>
  <c r="D141" i="14"/>
  <c r="D133" i="14"/>
  <c r="D125" i="14"/>
  <c r="D117" i="14"/>
  <c r="D109" i="14"/>
  <c r="D101" i="14"/>
  <c r="D93" i="14"/>
  <c r="D85" i="14"/>
  <c r="D77" i="14"/>
  <c r="D69" i="14"/>
  <c r="D61" i="14"/>
  <c r="D53" i="14"/>
  <c r="D45" i="14"/>
  <c r="D37" i="14"/>
  <c r="D336" i="14"/>
  <c r="D326" i="14"/>
  <c r="D251" i="14"/>
  <c r="D234" i="14"/>
  <c r="D230" i="14"/>
  <c r="D226" i="14"/>
  <c r="D343" i="14"/>
  <c r="D316" i="14"/>
  <c r="D274" i="14"/>
  <c r="D218" i="14"/>
  <c r="D210" i="14"/>
  <c r="D206" i="14"/>
  <c r="D237" i="14"/>
  <c r="D356" i="14"/>
  <c r="D307" i="14"/>
  <c r="D272" i="14"/>
  <c r="D254" i="14"/>
  <c r="D318" i="14"/>
  <c r="D312" i="14"/>
  <c r="D235" i="14"/>
  <c r="D186" i="14"/>
  <c r="D179" i="14"/>
  <c r="D172" i="14"/>
  <c r="D116" i="14"/>
  <c r="D115" i="14"/>
  <c r="D97" i="14"/>
  <c r="D79" i="14"/>
  <c r="D60" i="14"/>
  <c r="D345" i="14"/>
  <c r="D233" i="14"/>
  <c r="D227" i="14"/>
  <c r="D365" i="14"/>
  <c r="D282" i="14"/>
  <c r="D229" i="14"/>
  <c r="D190" i="14"/>
  <c r="D180" i="14"/>
  <c r="D349" i="14"/>
  <c r="D253" i="14"/>
  <c r="D246" i="14"/>
  <c r="D185" i="14"/>
  <c r="D334" i="14"/>
  <c r="D324" i="14"/>
  <c r="D311" i="14"/>
  <c r="D225" i="14"/>
  <c r="D205" i="14"/>
  <c r="D156" i="14"/>
  <c r="D176" i="14"/>
  <c r="D171" i="14"/>
  <c r="D158" i="14"/>
  <c r="D145" i="14"/>
  <c r="D59" i="14"/>
  <c r="D58" i="14"/>
  <c r="D57" i="14"/>
  <c r="D56" i="14"/>
  <c r="D55" i="14"/>
  <c r="D36" i="14"/>
  <c r="D28" i="14"/>
  <c r="D287" i="14"/>
  <c r="D216" i="14"/>
  <c r="D314" i="14"/>
  <c r="D249" i="14"/>
  <c r="D181" i="14"/>
  <c r="D151" i="14"/>
  <c r="D138" i="14"/>
  <c r="D102" i="14"/>
  <c r="D89" i="14"/>
  <c r="D76" i="14"/>
  <c r="D238" i="14"/>
  <c r="D275" i="14"/>
  <c r="D259" i="14"/>
  <c r="D222" i="14"/>
  <c r="D219" i="14"/>
  <c r="D278" i="14"/>
  <c r="D224" i="14"/>
  <c r="D148" i="14"/>
  <c r="D126" i="14"/>
  <c r="D108" i="14"/>
  <c r="D94" i="14"/>
  <c r="D80" i="14"/>
  <c r="D67" i="14"/>
  <c r="D44" i="14"/>
  <c r="D43" i="14"/>
  <c r="D42" i="14"/>
  <c r="D41" i="14"/>
  <c r="D40" i="14"/>
  <c r="D39" i="14"/>
  <c r="D38" i="14"/>
  <c r="D34" i="14"/>
  <c r="D13" i="14"/>
  <c r="D191" i="14"/>
  <c r="D182" i="14"/>
  <c r="D177" i="14"/>
  <c r="D153" i="14"/>
  <c r="D273" i="14"/>
  <c r="D169" i="14"/>
  <c r="D155" i="14"/>
  <c r="D143" i="14"/>
  <c r="D96" i="14"/>
  <c r="D64" i="14"/>
  <c r="D12" i="14"/>
  <c r="E12" i="14" s="1"/>
  <c r="D129" i="14"/>
  <c r="D121" i="14"/>
  <c r="D91" i="14"/>
  <c r="D75" i="14"/>
  <c r="D256" i="14"/>
  <c r="D112" i="14"/>
  <c r="D46" i="14"/>
  <c r="D21" i="14"/>
  <c r="D331" i="14"/>
  <c r="D245" i="14"/>
  <c r="D261" i="14"/>
  <c r="D188" i="14"/>
  <c r="D183" i="14"/>
  <c r="D178" i="14"/>
  <c r="D150" i="14"/>
  <c r="D137" i="14"/>
  <c r="D113" i="14"/>
  <c r="D217" i="14"/>
  <c r="D175" i="14"/>
  <c r="D163" i="14"/>
  <c r="D118" i="14"/>
  <c r="D103" i="14"/>
  <c r="D87" i="14"/>
  <c r="D82" i="14"/>
  <c r="D66" i="14"/>
  <c r="D31" i="14"/>
  <c r="D27" i="14"/>
  <c r="D26" i="14"/>
  <c r="D25" i="14"/>
  <c r="D24" i="14"/>
  <c r="D327" i="14"/>
  <c r="D209" i="14"/>
  <c r="D114" i="14"/>
  <c r="D305" i="14"/>
  <c r="D280" i="14"/>
  <c r="D258" i="14"/>
  <c r="D134" i="14"/>
  <c r="D71" i="14"/>
  <c r="D50" i="14"/>
  <c r="D132" i="14"/>
  <c r="D130" i="14"/>
  <c r="D341" i="14"/>
  <c r="D187" i="14"/>
  <c r="D142" i="14"/>
  <c r="D140" i="14"/>
  <c r="D124" i="14"/>
  <c r="D111" i="14"/>
  <c r="D92" i="14"/>
  <c r="D86" i="14"/>
  <c r="D208" i="14"/>
  <c r="D122" i="14"/>
  <c r="D106" i="14"/>
  <c r="D98" i="14"/>
  <c r="D95" i="14"/>
  <c r="D146" i="14"/>
  <c r="D337" i="14"/>
  <c r="D159" i="14"/>
  <c r="D81" i="14"/>
  <c r="D78" i="14"/>
  <c r="D29" i="14"/>
  <c r="D19" i="14"/>
  <c r="D162" i="14"/>
  <c r="D135" i="14"/>
  <c r="D131" i="14"/>
  <c r="D84" i="14"/>
  <c r="D295" i="14"/>
  <c r="D281" i="14"/>
  <c r="D161" i="14"/>
  <c r="D147" i="14"/>
  <c r="D105" i="14"/>
  <c r="D174" i="14"/>
  <c r="D100" i="14"/>
  <c r="D49" i="14"/>
  <c r="D173" i="14"/>
  <c r="D167" i="14"/>
  <c r="D127" i="14"/>
  <c r="D83" i="14"/>
  <c r="D33" i="14"/>
  <c r="D213" i="14"/>
  <c r="D52" i="14"/>
  <c r="D139" i="14"/>
  <c r="D123" i="14"/>
  <c r="D99" i="14"/>
  <c r="D88" i="14"/>
  <c r="D70" i="14"/>
  <c r="D68" i="14"/>
  <c r="D62" i="14"/>
  <c r="D54" i="14"/>
  <c r="D30" i="14"/>
  <c r="D22" i="14"/>
  <c r="D14" i="14"/>
  <c r="D119" i="14"/>
  <c r="D74" i="14"/>
  <c r="D72" i="14"/>
  <c r="D47" i="14"/>
  <c r="D198" i="14"/>
  <c r="D211" i="14"/>
  <c r="D90" i="14"/>
  <c r="D170" i="14"/>
  <c r="D20" i="14"/>
  <c r="B9" i="14"/>
  <c r="D15" i="14"/>
  <c r="D154" i="14"/>
  <c r="D48" i="14"/>
  <c r="D189" i="14"/>
  <c r="D166" i="14"/>
  <c r="D104" i="14"/>
  <c r="D23" i="14"/>
  <c r="D164" i="14"/>
  <c r="D107" i="14"/>
  <c r="D17" i="14"/>
  <c r="D63" i="14"/>
  <c r="D35" i="14"/>
  <c r="D232" i="14"/>
  <c r="D184" i="14"/>
  <c r="D18" i="14"/>
  <c r="D110" i="14"/>
  <c r="D16" i="14"/>
  <c r="D73" i="14"/>
  <c r="D32" i="14"/>
  <c r="D51" i="14"/>
  <c r="D65" i="14"/>
  <c r="Q366" i="14"/>
  <c r="Q358" i="14"/>
  <c r="Q350" i="14"/>
  <c r="Q342" i="14"/>
  <c r="Q334" i="14"/>
  <c r="Q326" i="14"/>
  <c r="Q318" i="14"/>
  <c r="Q310" i="14"/>
  <c r="Q302" i="14"/>
  <c r="Q371" i="14"/>
  <c r="Q363" i="14"/>
  <c r="Q355" i="14"/>
  <c r="Q347" i="14"/>
  <c r="Q339" i="14"/>
  <c r="Q331" i="14"/>
  <c r="Q323" i="14"/>
  <c r="Q315" i="14"/>
  <c r="Q307" i="14"/>
  <c r="Q299" i="14"/>
  <c r="Q368" i="14"/>
  <c r="Q357" i="14"/>
  <c r="Q345" i="14"/>
  <c r="Q322" i="14"/>
  <c r="Q369" i="14"/>
  <c r="Q346" i="14"/>
  <c r="Q361" i="14"/>
  <c r="Q338" i="14"/>
  <c r="Q359" i="14"/>
  <c r="Q328" i="14"/>
  <c r="Q292" i="14"/>
  <c r="Q291" i="14"/>
  <c r="Q290" i="14"/>
  <c r="Q340" i="14"/>
  <c r="Q336" i="14"/>
  <c r="Q332" i="14"/>
  <c r="Q311" i="14"/>
  <c r="Q304" i="14"/>
  <c r="Q364" i="14"/>
  <c r="Q360" i="14"/>
  <c r="Q356" i="14"/>
  <c r="Q329" i="14"/>
  <c r="Q349" i="14"/>
  <c r="Q320" i="14"/>
  <c r="Q301" i="14"/>
  <c r="Q274" i="14"/>
  <c r="Q273" i="14"/>
  <c r="Q272" i="14"/>
  <c r="Q210" i="14"/>
  <c r="Q209" i="14"/>
  <c r="Q208" i="14"/>
  <c r="Q195" i="14"/>
  <c r="Q187" i="14"/>
  <c r="Q179" i="14"/>
  <c r="Q171" i="14"/>
  <c r="Q344" i="14"/>
  <c r="Q335" i="14"/>
  <c r="Q321" i="14"/>
  <c r="Q293" i="14"/>
  <c r="Q367" i="14"/>
  <c r="Q365" i="14"/>
  <c r="Q324" i="14"/>
  <c r="Q316" i="14"/>
  <c r="Q294" i="14"/>
  <c r="Q289" i="14"/>
  <c r="Q284" i="14"/>
  <c r="Q308" i="14"/>
  <c r="Q234" i="14"/>
  <c r="Q233" i="14"/>
  <c r="Q232" i="14"/>
  <c r="Q192" i="14"/>
  <c r="Q184" i="14"/>
  <c r="Q176" i="14"/>
  <c r="Q330" i="14"/>
  <c r="Q243" i="14"/>
  <c r="Q236" i="14"/>
  <c r="Q207" i="14"/>
  <c r="Q287" i="14"/>
  <c r="Q265" i="14"/>
  <c r="Q258" i="14"/>
  <c r="Q337" i="14"/>
  <c r="Q325" i="14"/>
  <c r="Q306" i="14"/>
  <c r="Q280" i="14"/>
  <c r="Q251" i="14"/>
  <c r="Q244" i="14"/>
  <c r="Q237" i="14"/>
  <c r="Q314" i="14"/>
  <c r="Q300" i="14"/>
  <c r="Q266" i="14"/>
  <c r="Q341" i="14"/>
  <c r="Q296" i="14"/>
  <c r="Q288" i="14"/>
  <c r="Q267" i="14"/>
  <c r="Q260" i="14"/>
  <c r="Q253" i="14"/>
  <c r="Q246" i="14"/>
  <c r="Q239" i="14"/>
  <c r="Q224" i="14"/>
  <c r="Q217" i="14"/>
  <c r="Q186" i="14"/>
  <c r="Q185" i="14"/>
  <c r="Q370" i="14"/>
  <c r="Q319" i="14"/>
  <c r="Q298" i="14"/>
  <c r="Q277" i="14"/>
  <c r="Q282" i="14"/>
  <c r="Q252" i="14"/>
  <c r="Q249" i="14"/>
  <c r="Q238" i="14"/>
  <c r="Q275" i="14"/>
  <c r="Q255" i="14"/>
  <c r="Q235" i="14"/>
  <c r="Q286" i="14"/>
  <c r="Q270" i="14"/>
  <c r="Q241" i="14"/>
  <c r="Q228" i="14"/>
  <c r="Q220" i="14"/>
  <c r="Q216" i="14"/>
  <c r="Q212" i="14"/>
  <c r="Q348" i="14"/>
  <c r="Q327" i="14"/>
  <c r="Q229" i="14"/>
  <c r="Q225" i="14"/>
  <c r="Q182" i="14"/>
  <c r="Q175" i="14"/>
  <c r="Q147" i="14"/>
  <c r="Q146" i="14"/>
  <c r="Q145" i="14"/>
  <c r="Q106" i="14"/>
  <c r="Q87" i="14"/>
  <c r="Q69" i="14"/>
  <c r="Q197" i="14"/>
  <c r="Q262" i="14"/>
  <c r="Q248" i="14"/>
  <c r="Q221" i="14"/>
  <c r="Q250" i="14"/>
  <c r="Q354" i="14"/>
  <c r="Q279" i="14"/>
  <c r="Q269" i="14"/>
  <c r="Q259" i="14"/>
  <c r="Q257" i="14"/>
  <c r="Q203" i="14"/>
  <c r="Q193" i="14"/>
  <c r="Q172" i="14"/>
  <c r="Q162" i="14"/>
  <c r="Q149" i="14"/>
  <c r="Q353" i="14"/>
  <c r="Q297" i="14"/>
  <c r="Q271" i="14"/>
  <c r="Q254" i="14"/>
  <c r="Q247" i="14"/>
  <c r="Q219" i="14"/>
  <c r="Q214" i="14"/>
  <c r="Q194" i="14"/>
  <c r="Q173" i="14"/>
  <c r="Q164" i="14"/>
  <c r="Q152" i="14"/>
  <c r="Q138" i="14"/>
  <c r="Q125" i="14"/>
  <c r="Q104" i="14"/>
  <c r="Q103" i="14"/>
  <c r="Q102" i="14"/>
  <c r="Q101" i="14"/>
  <c r="Q100" i="14"/>
  <c r="Q99" i="14"/>
  <c r="Q98" i="14"/>
  <c r="Q97" i="14"/>
  <c r="Q45" i="14"/>
  <c r="Q343" i="14"/>
  <c r="Q309" i="14"/>
  <c r="Q278" i="14"/>
  <c r="Q352" i="14"/>
  <c r="Q201" i="14"/>
  <c r="Q141" i="14"/>
  <c r="Q119" i="14"/>
  <c r="Q109" i="14"/>
  <c r="Q95" i="14"/>
  <c r="Q81" i="14"/>
  <c r="Q68" i="14"/>
  <c r="Q54" i="14"/>
  <c r="Q53" i="14"/>
  <c r="Q52" i="14"/>
  <c r="Q51" i="14"/>
  <c r="Q50" i="14"/>
  <c r="Q49" i="14"/>
  <c r="Q32" i="14"/>
  <c r="Q31" i="14"/>
  <c r="Q283" i="14"/>
  <c r="Q263" i="14"/>
  <c r="Q231" i="14"/>
  <c r="Q230" i="14"/>
  <c r="Q189" i="14"/>
  <c r="Q165" i="14"/>
  <c r="Q240" i="14"/>
  <c r="Q198" i="14"/>
  <c r="Q180" i="14"/>
  <c r="Q150" i="14"/>
  <c r="Q144" i="14"/>
  <c r="Q129" i="14"/>
  <c r="Q114" i="14"/>
  <c r="Q59" i="14"/>
  <c r="Q26" i="14"/>
  <c r="Q21" i="14"/>
  <c r="Q170" i="14"/>
  <c r="Q333" i="14"/>
  <c r="Q227" i="14"/>
  <c r="Q166" i="14"/>
  <c r="Q196" i="14"/>
  <c r="Q134" i="14"/>
  <c r="Q118" i="14"/>
  <c r="Q82" i="14"/>
  <c r="Q66" i="14"/>
  <c r="Q61" i="14"/>
  <c r="Q41" i="14"/>
  <c r="Q16" i="14"/>
  <c r="Q77" i="14"/>
  <c r="Q56" i="14"/>
  <c r="O9" i="14"/>
  <c r="O8" i="14" s="1"/>
  <c r="Q245" i="14"/>
  <c r="Q206" i="14"/>
  <c r="Q199" i="14"/>
  <c r="Q188" i="14"/>
  <c r="Q202" i="14"/>
  <c r="Q213" i="14"/>
  <c r="Q190" i="14"/>
  <c r="Q154" i="14"/>
  <c r="Q148" i="14"/>
  <c r="Q110" i="14"/>
  <c r="Q317" i="14"/>
  <c r="Q276" i="14"/>
  <c r="Q177" i="14"/>
  <c r="Q142" i="14"/>
  <c r="Q128" i="14"/>
  <c r="Q89" i="14"/>
  <c r="Q84" i="14"/>
  <c r="Q63" i="14"/>
  <c r="Q44" i="14"/>
  <c r="Q19" i="14"/>
  <c r="Q362" i="14"/>
  <c r="Q351" i="14"/>
  <c r="Q281" i="14"/>
  <c r="Q157" i="14"/>
  <c r="Q139" i="14"/>
  <c r="Q120" i="14"/>
  <c r="Q111" i="14"/>
  <c r="Q223" i="14"/>
  <c r="Q183" i="14"/>
  <c r="Q122" i="14"/>
  <c r="Q116" i="14"/>
  <c r="Q72" i="14"/>
  <c r="Q34" i="14"/>
  <c r="Q29" i="14"/>
  <c r="Q268" i="14"/>
  <c r="Q303" i="14"/>
  <c r="Q178" i="14"/>
  <c r="Q174" i="14"/>
  <c r="Q222" i="14"/>
  <c r="Q215" i="14"/>
  <c r="Q112" i="14"/>
  <c r="Q96" i="14"/>
  <c r="Q93" i="14"/>
  <c r="Q90" i="14"/>
  <c r="Q167" i="14"/>
  <c r="Q131" i="14"/>
  <c r="Q107" i="14"/>
  <c r="Q256" i="14"/>
  <c r="Q191" i="14"/>
  <c r="Q137" i="14"/>
  <c r="Q133" i="14"/>
  <c r="Q105" i="14"/>
  <c r="Q79" i="14"/>
  <c r="Q73" i="14"/>
  <c r="Q70" i="14"/>
  <c r="Q24" i="14"/>
  <c r="Q17" i="14"/>
  <c r="Q200" i="14"/>
  <c r="Q143" i="14"/>
  <c r="Q123" i="14"/>
  <c r="Q88" i="14"/>
  <c r="Q85" i="14"/>
  <c r="Q76" i="14"/>
  <c r="Q242" i="14"/>
  <c r="Q204" i="14"/>
  <c r="Q132" i="14"/>
  <c r="Q113" i="14"/>
  <c r="Q83" i="14"/>
  <c r="Q80" i="14"/>
  <c r="Q71" i="14"/>
  <c r="Q135" i="14"/>
  <c r="Q127" i="14"/>
  <c r="Q78" i="14"/>
  <c r="Q74" i="14"/>
  <c r="Q156" i="14"/>
  <c r="Q47" i="14"/>
  <c r="Q42" i="14"/>
  <c r="Q12" i="14"/>
  <c r="Q285" i="14"/>
  <c r="Q264" i="14"/>
  <c r="Q130" i="14"/>
  <c r="Q108" i="14"/>
  <c r="Q27" i="14"/>
  <c r="Q181" i="14"/>
  <c r="Q161" i="14"/>
  <c r="Q115" i="14"/>
  <c r="Q37" i="14"/>
  <c r="Q20" i="14"/>
  <c r="Q211" i="14"/>
  <c r="Q40" i="14"/>
  <c r="Q313" i="14"/>
  <c r="Q226" i="14"/>
  <c r="Q312" i="14"/>
  <c r="Q151" i="14"/>
  <c r="Q23" i="14"/>
  <c r="Q261" i="14"/>
  <c r="Q155" i="14"/>
  <c r="Q35" i="14"/>
  <c r="Q28" i="14"/>
  <c r="Q18" i="14"/>
  <c r="Q65" i="14"/>
  <c r="Q169" i="14"/>
  <c r="Q117" i="14"/>
  <c r="Q92" i="14"/>
  <c r="Q46" i="14"/>
  <c r="Q205" i="14"/>
  <c r="Q305" i="14"/>
  <c r="Q160" i="14"/>
  <c r="Q126" i="14"/>
  <c r="Q57" i="14"/>
  <c r="Q55" i="14"/>
  <c r="Q48" i="14"/>
  <c r="Q43" i="14"/>
  <c r="Q159" i="14"/>
  <c r="Q75" i="14"/>
  <c r="Q67" i="14"/>
  <c r="Q38" i="14"/>
  <c r="Q13" i="14"/>
  <c r="Q121" i="14"/>
  <c r="Q136" i="14"/>
  <c r="Q124" i="14"/>
  <c r="Q64" i="14"/>
  <c r="Q58" i="14"/>
  <c r="Q94" i="14"/>
  <c r="Q153" i="14"/>
  <c r="Q168" i="14"/>
  <c r="Q163" i="14"/>
  <c r="Q91" i="14"/>
  <c r="Q62" i="14"/>
  <c r="Q140" i="14"/>
  <c r="Q295" i="14"/>
  <c r="Q218" i="14"/>
  <c r="Q22" i="14"/>
  <c r="Q30" i="14"/>
  <c r="Q15" i="14"/>
  <c r="Q36" i="14"/>
  <c r="Q86" i="14"/>
  <c r="Q60" i="14"/>
  <c r="Q39" i="14"/>
  <c r="Q25" i="14"/>
  <c r="Q158" i="14"/>
  <c r="Q33" i="14"/>
  <c r="Q14" i="14"/>
  <c r="S12" i="14"/>
  <c r="V12" i="14" s="1"/>
  <c r="G97" i="13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369" i="14" l="1"/>
  <c r="G361" i="14"/>
  <c r="G353" i="14"/>
  <c r="G345" i="14"/>
  <c r="G337" i="14"/>
  <c r="G329" i="14"/>
  <c r="G321" i="14"/>
  <c r="G313" i="14"/>
  <c r="G305" i="14"/>
  <c r="G366" i="14"/>
  <c r="G358" i="14"/>
  <c r="G350" i="14"/>
  <c r="G342" i="14"/>
  <c r="G334" i="14"/>
  <c r="G326" i="14"/>
  <c r="G318" i="14"/>
  <c r="G310" i="14"/>
  <c r="G302" i="14"/>
  <c r="G365" i="14"/>
  <c r="G312" i="14"/>
  <c r="G311" i="14"/>
  <c r="G330" i="14"/>
  <c r="G322" i="14"/>
  <c r="G335" i="14"/>
  <c r="G331" i="14"/>
  <c r="G327" i="14"/>
  <c r="G316" i="14"/>
  <c r="G370" i="14"/>
  <c r="G362" i="14"/>
  <c r="G343" i="14"/>
  <c r="G309" i="14"/>
  <c r="G367" i="14"/>
  <c r="G336" i="14"/>
  <c r="G332" i="14"/>
  <c r="G328" i="14"/>
  <c r="G303" i="14"/>
  <c r="G287" i="14"/>
  <c r="G286" i="14"/>
  <c r="G285" i="14"/>
  <c r="G348" i="14"/>
  <c r="G340" i="14"/>
  <c r="G324" i="14"/>
  <c r="G304" i="14"/>
  <c r="G295" i="14"/>
  <c r="G294" i="14"/>
  <c r="G293" i="14"/>
  <c r="G339" i="14"/>
  <c r="G300" i="14"/>
  <c r="G253" i="14"/>
  <c r="G252" i="14"/>
  <c r="G251" i="14"/>
  <c r="G190" i="14"/>
  <c r="G182" i="14"/>
  <c r="G174" i="14"/>
  <c r="G364" i="14"/>
  <c r="G355" i="14"/>
  <c r="G323" i="14"/>
  <c r="G292" i="14"/>
  <c r="G333" i="14"/>
  <c r="G349" i="14"/>
  <c r="G298" i="14"/>
  <c r="G277" i="14"/>
  <c r="G276" i="14"/>
  <c r="G275" i="14"/>
  <c r="G213" i="14"/>
  <c r="G212" i="14"/>
  <c r="G211" i="14"/>
  <c r="G195" i="14"/>
  <c r="G187" i="14"/>
  <c r="G179" i="14"/>
  <c r="G171" i="14"/>
  <c r="G371" i="14"/>
  <c r="G347" i="14"/>
  <c r="G317" i="14"/>
  <c r="G315" i="14"/>
  <c r="G297" i="14"/>
  <c r="G248" i="14"/>
  <c r="G241" i="14"/>
  <c r="G234" i="14"/>
  <c r="G205" i="14"/>
  <c r="G359" i="14"/>
  <c r="G270" i="14"/>
  <c r="G263" i="14"/>
  <c r="G256" i="14"/>
  <c r="G284" i="14"/>
  <c r="G278" i="14"/>
  <c r="G249" i="14"/>
  <c r="G242" i="14"/>
  <c r="G356" i="14"/>
  <c r="G354" i="14"/>
  <c r="G271" i="14"/>
  <c r="G264" i="14"/>
  <c r="G363" i="14"/>
  <c r="G351" i="14"/>
  <c r="G280" i="14"/>
  <c r="G222" i="14"/>
  <c r="G215" i="14"/>
  <c r="G360" i="14"/>
  <c r="G296" i="14"/>
  <c r="G289" i="14"/>
  <c r="G269" i="14"/>
  <c r="G257" i="14"/>
  <c r="G357" i="14"/>
  <c r="G346" i="14"/>
  <c r="G319" i="14"/>
  <c r="G291" i="14"/>
  <c r="G254" i="14"/>
  <c r="G325" i="14"/>
  <c r="G307" i="14"/>
  <c r="G272" i="14"/>
  <c r="G267" i="14"/>
  <c r="G243" i="14"/>
  <c r="G240" i="14"/>
  <c r="G231" i="14"/>
  <c r="G227" i="14"/>
  <c r="G301" i="14"/>
  <c r="G262" i="14"/>
  <c r="G219" i="14"/>
  <c r="G306" i="14"/>
  <c r="G288" i="14"/>
  <c r="G258" i="14"/>
  <c r="G238" i="14"/>
  <c r="G232" i="14"/>
  <c r="G228" i="14"/>
  <c r="G224" i="14"/>
  <c r="G220" i="14"/>
  <c r="G216" i="14"/>
  <c r="G180" i="14"/>
  <c r="G173" i="14"/>
  <c r="G126" i="14"/>
  <c r="G125" i="14"/>
  <c r="G124" i="14"/>
  <c r="G112" i="14"/>
  <c r="G94" i="14"/>
  <c r="G76" i="14"/>
  <c r="G75" i="14"/>
  <c r="G57" i="14"/>
  <c r="G320" i="14"/>
  <c r="G225" i="14"/>
  <c r="G175" i="14"/>
  <c r="G344" i="14"/>
  <c r="G299" i="14"/>
  <c r="G255" i="14"/>
  <c r="G246" i="14"/>
  <c r="G223" i="14"/>
  <c r="G210" i="14"/>
  <c r="G196" i="14"/>
  <c r="G237" i="14"/>
  <c r="G218" i="14"/>
  <c r="G200" i="14"/>
  <c r="G191" i="14"/>
  <c r="G186" i="14"/>
  <c r="G181" i="14"/>
  <c r="G208" i="14"/>
  <c r="G176" i="14"/>
  <c r="G158" i="14"/>
  <c r="G368" i="14"/>
  <c r="G338" i="14"/>
  <c r="G314" i="14"/>
  <c r="G281" i="14"/>
  <c r="G259" i="14"/>
  <c r="G177" i="14"/>
  <c r="G160" i="14"/>
  <c r="G121" i="14"/>
  <c r="G74" i="14"/>
  <c r="G73" i="14"/>
  <c r="G72" i="14"/>
  <c r="G71" i="14"/>
  <c r="G70" i="14"/>
  <c r="G69" i="14"/>
  <c r="G68" i="14"/>
  <c r="G52" i="14"/>
  <c r="G51" i="14"/>
  <c r="G266" i="14"/>
  <c r="G260" i="14"/>
  <c r="G217" i="14"/>
  <c r="G204" i="14"/>
  <c r="G188" i="14"/>
  <c r="G167" i="14"/>
  <c r="G105" i="14"/>
  <c r="G77" i="14"/>
  <c r="G63" i="14"/>
  <c r="G352" i="14"/>
  <c r="G245" i="14"/>
  <c r="G209" i="14"/>
  <c r="G197" i="14"/>
  <c r="G157" i="14"/>
  <c r="G283" i="14"/>
  <c r="G206" i="14"/>
  <c r="G193" i="14"/>
  <c r="G244" i="14"/>
  <c r="G230" i="14"/>
  <c r="G203" i="14"/>
  <c r="G169" i="14"/>
  <c r="G164" i="14"/>
  <c r="G142" i="14"/>
  <c r="G127" i="14"/>
  <c r="G119" i="14"/>
  <c r="G110" i="14"/>
  <c r="G96" i="14"/>
  <c r="G83" i="14"/>
  <c r="G55" i="14"/>
  <c r="G54" i="14"/>
  <c r="G53" i="14"/>
  <c r="G31" i="14"/>
  <c r="G16" i="14"/>
  <c r="G282" i="14"/>
  <c r="G274" i="14"/>
  <c r="G221" i="14"/>
  <c r="G159" i="14"/>
  <c r="G154" i="14"/>
  <c r="G149" i="14"/>
  <c r="G135" i="14"/>
  <c r="G207" i="14"/>
  <c r="G140" i="14"/>
  <c r="G133" i="14"/>
  <c r="G117" i="14"/>
  <c r="G86" i="14"/>
  <c r="G39" i="14"/>
  <c r="G22" i="14"/>
  <c r="G102" i="14"/>
  <c r="G97" i="14"/>
  <c r="G47" i="14"/>
  <c r="G261" i="14"/>
  <c r="G250" i="14"/>
  <c r="G235" i="14"/>
  <c r="G214" i="14"/>
  <c r="G178" i="14"/>
  <c r="G150" i="14"/>
  <c r="G147" i="14"/>
  <c r="G137" i="14"/>
  <c r="G81" i="14"/>
  <c r="G65" i="14"/>
  <c r="G14" i="14"/>
  <c r="G183" i="14"/>
  <c r="G199" i="14"/>
  <c r="G341" i="14"/>
  <c r="G290" i="14"/>
  <c r="G239" i="14"/>
  <c r="G163" i="14"/>
  <c r="G156" i="14"/>
  <c r="G134" i="14"/>
  <c r="G118" i="14"/>
  <c r="G103" i="14"/>
  <c r="G308" i="14"/>
  <c r="G265" i="14"/>
  <c r="G233" i="14"/>
  <c r="G229" i="14"/>
  <c r="G198" i="14"/>
  <c r="G161" i="14"/>
  <c r="G138" i="14"/>
  <c r="G131" i="14"/>
  <c r="G109" i="14"/>
  <c r="G88" i="14"/>
  <c r="G61" i="14"/>
  <c r="G42" i="14"/>
  <c r="G33" i="14"/>
  <c r="G17" i="14"/>
  <c r="G201" i="14"/>
  <c r="G185" i="14"/>
  <c r="G170" i="14"/>
  <c r="G148" i="14"/>
  <c r="G123" i="14"/>
  <c r="G168" i="14"/>
  <c r="G153" i="14"/>
  <c r="G106" i="14"/>
  <c r="G92" i="14"/>
  <c r="G89" i="14"/>
  <c r="G80" i="14"/>
  <c r="G279" i="14"/>
  <c r="G155" i="14"/>
  <c r="G98" i="14"/>
  <c r="G192" i="14"/>
  <c r="G165" i="14"/>
  <c r="G144" i="14"/>
  <c r="G122" i="14"/>
  <c r="G95" i="14"/>
  <c r="G202" i="14"/>
  <c r="G146" i="14"/>
  <c r="G120" i="14"/>
  <c r="G104" i="14"/>
  <c r="G101" i="14"/>
  <c r="G268" i="14"/>
  <c r="G247" i="14"/>
  <c r="G236" i="14"/>
  <c r="G162" i="14"/>
  <c r="G99" i="14"/>
  <c r="G93" i="14"/>
  <c r="G90" i="14"/>
  <c r="G30" i="14"/>
  <c r="G152" i="14"/>
  <c r="G107" i="14"/>
  <c r="G226" i="14"/>
  <c r="G189" i="14"/>
  <c r="G166" i="14"/>
  <c r="G91" i="14"/>
  <c r="G56" i="14"/>
  <c r="G116" i="14"/>
  <c r="G36" i="14"/>
  <c r="G25" i="14"/>
  <c r="G58" i="14"/>
  <c r="G44" i="14"/>
  <c r="G64" i="14"/>
  <c r="G139" i="14"/>
  <c r="G151" i="14"/>
  <c r="G34" i="14"/>
  <c r="G66" i="14"/>
  <c r="G62" i="14"/>
  <c r="G60" i="14"/>
  <c r="G172" i="14"/>
  <c r="G143" i="14"/>
  <c r="G78" i="14"/>
  <c r="G115" i="14"/>
  <c r="G85" i="14"/>
  <c r="G26" i="14"/>
  <c r="G82" i="14"/>
  <c r="G108" i="14"/>
  <c r="G50" i="14"/>
  <c r="G37" i="14"/>
  <c r="G12" i="14"/>
  <c r="H12" i="14" s="1"/>
  <c r="G23" i="14"/>
  <c r="G15" i="14"/>
  <c r="G114" i="14"/>
  <c r="G40" i="14"/>
  <c r="G27" i="14"/>
  <c r="G84" i="14"/>
  <c r="G67" i="14"/>
  <c r="G48" i="14"/>
  <c r="G18" i="14"/>
  <c r="G145" i="14"/>
  <c r="G35" i="14"/>
  <c r="G130" i="14"/>
  <c r="G87" i="14"/>
  <c r="G45" i="14"/>
  <c r="G111" i="14"/>
  <c r="G129" i="14"/>
  <c r="G141" i="14"/>
  <c r="G59" i="14"/>
  <c r="G43" i="14"/>
  <c r="G273" i="14"/>
  <c r="G28" i="14"/>
  <c r="G13" i="14"/>
  <c r="G21" i="14"/>
  <c r="G38" i="14"/>
  <c r="G29" i="14"/>
  <c r="G24" i="14"/>
  <c r="G19" i="14"/>
  <c r="G136" i="14"/>
  <c r="G113" i="14"/>
  <c r="G32" i="14"/>
  <c r="G49" i="14"/>
  <c r="G184" i="14"/>
  <c r="G100" i="14"/>
  <c r="G20" i="14"/>
  <c r="G46" i="14"/>
  <c r="G79" i="14"/>
  <c r="G128" i="14"/>
  <c r="G132" i="14"/>
  <c r="G41" i="14"/>
  <c r="G194" i="14"/>
  <c r="T364" i="14"/>
  <c r="T356" i="14"/>
  <c r="T348" i="14"/>
  <c r="T340" i="14"/>
  <c r="T332" i="14"/>
  <c r="T324" i="14"/>
  <c r="T370" i="14"/>
  <c r="T358" i="14"/>
  <c r="T347" i="14"/>
  <c r="T335" i="14"/>
  <c r="T291" i="14"/>
  <c r="T371" i="14"/>
  <c r="T359" i="14"/>
  <c r="T336" i="14"/>
  <c r="T363" i="14"/>
  <c r="T351" i="14"/>
  <c r="T328" i="14"/>
  <c r="T305" i="14"/>
  <c r="T304" i="14"/>
  <c r="T303" i="14"/>
  <c r="T302" i="14"/>
  <c r="T301" i="14"/>
  <c r="T296" i="14"/>
  <c r="T288" i="14"/>
  <c r="T352" i="14"/>
  <c r="T344" i="14"/>
  <c r="T319" i="14"/>
  <c r="T312" i="14"/>
  <c r="T297" i="14"/>
  <c r="T281" i="14"/>
  <c r="T273" i="14"/>
  <c r="T265" i="14"/>
  <c r="T257" i="14"/>
  <c r="T249" i="14"/>
  <c r="T241" i="14"/>
  <c r="T233" i="14"/>
  <c r="T225" i="14"/>
  <c r="T217" i="14"/>
  <c r="T209" i="14"/>
  <c r="T201" i="14"/>
  <c r="T360" i="14"/>
  <c r="T329" i="14"/>
  <c r="T353" i="14"/>
  <c r="T345" i="14"/>
  <c r="T341" i="14"/>
  <c r="T333" i="14"/>
  <c r="T325" i="14"/>
  <c r="T299" i="14"/>
  <c r="T330" i="14"/>
  <c r="T321" i="14"/>
  <c r="T300" i="14"/>
  <c r="T278" i="14"/>
  <c r="T270" i="14"/>
  <c r="T262" i="14"/>
  <c r="T254" i="14"/>
  <c r="T246" i="14"/>
  <c r="T238" i="14"/>
  <c r="T230" i="14"/>
  <c r="T222" i="14"/>
  <c r="T214" i="14"/>
  <c r="T206" i="14"/>
  <c r="T198" i="14"/>
  <c r="T342" i="14"/>
  <c r="T313" i="14"/>
  <c r="T310" i="14"/>
  <c r="T283" i="14"/>
  <c r="T282" i="14"/>
  <c r="T221" i="14"/>
  <c r="T220" i="14"/>
  <c r="T219" i="14"/>
  <c r="T218" i="14"/>
  <c r="T316" i="14"/>
  <c r="T298" i="14"/>
  <c r="T361" i="14"/>
  <c r="T327" i="14"/>
  <c r="T322" i="14"/>
  <c r="T314" i="14"/>
  <c r="T311" i="14"/>
  <c r="T245" i="14"/>
  <c r="T244" i="14"/>
  <c r="T243" i="14"/>
  <c r="T242" i="14"/>
  <c r="T349" i="14"/>
  <c r="T337" i="14"/>
  <c r="T280" i="14"/>
  <c r="T237" i="14"/>
  <c r="T215" i="14"/>
  <c r="T208" i="14"/>
  <c r="T174" i="14"/>
  <c r="T173" i="14"/>
  <c r="T172" i="14"/>
  <c r="T171" i="14"/>
  <c r="T170" i="14"/>
  <c r="T162" i="14"/>
  <c r="T154" i="14"/>
  <c r="T146" i="14"/>
  <c r="T138" i="14"/>
  <c r="T130" i="14"/>
  <c r="T122" i="14"/>
  <c r="T368" i="14"/>
  <c r="T323" i="14"/>
  <c r="T308" i="14"/>
  <c r="T306" i="14"/>
  <c r="T266" i="14"/>
  <c r="T259" i="14"/>
  <c r="T252" i="14"/>
  <c r="T339" i="14"/>
  <c r="T293" i="14"/>
  <c r="T285" i="14"/>
  <c r="T274" i="14"/>
  <c r="T267" i="14"/>
  <c r="T260" i="14"/>
  <c r="T318" i="14"/>
  <c r="T247" i="14"/>
  <c r="T196" i="14"/>
  <c r="T195" i="14"/>
  <c r="T194" i="14"/>
  <c r="T167" i="14"/>
  <c r="T159" i="14"/>
  <c r="T151" i="14"/>
  <c r="T143" i="14"/>
  <c r="T135" i="14"/>
  <c r="T127" i="14"/>
  <c r="T119" i="14"/>
  <c r="T111" i="14"/>
  <c r="T103" i="14"/>
  <c r="T95" i="14"/>
  <c r="T87" i="14"/>
  <c r="T79" i="14"/>
  <c r="T71" i="14"/>
  <c r="T63" i="14"/>
  <c r="T55" i="14"/>
  <c r="T47" i="14"/>
  <c r="T39" i="14"/>
  <c r="T286" i="14"/>
  <c r="T255" i="14"/>
  <c r="T235" i="14"/>
  <c r="T232" i="14"/>
  <c r="T228" i="14"/>
  <c r="T224" i="14"/>
  <c r="T284" i="14"/>
  <c r="T275" i="14"/>
  <c r="T216" i="14"/>
  <c r="T212" i="14"/>
  <c r="T204" i="14"/>
  <c r="T338" i="14"/>
  <c r="T331" i="14"/>
  <c r="T315" i="14"/>
  <c r="T309" i="14"/>
  <c r="T268" i="14"/>
  <c r="T263" i="14"/>
  <c r="T369" i="14"/>
  <c r="T362" i="14"/>
  <c r="T355" i="14"/>
  <c r="T290" i="14"/>
  <c r="T256" i="14"/>
  <c r="T239" i="14"/>
  <c r="T236" i="14"/>
  <c r="T183" i="14"/>
  <c r="T176" i="14"/>
  <c r="T158" i="14"/>
  <c r="T157" i="14"/>
  <c r="T156" i="14"/>
  <c r="T155" i="14"/>
  <c r="T102" i="14"/>
  <c r="T84" i="14"/>
  <c r="T66" i="14"/>
  <c r="T272" i="14"/>
  <c r="T269" i="14"/>
  <c r="T294" i="14"/>
  <c r="T250" i="14"/>
  <c r="T203" i="14"/>
  <c r="T193" i="14"/>
  <c r="T354" i="14"/>
  <c r="T279" i="14"/>
  <c r="T276" i="14"/>
  <c r="T264" i="14"/>
  <c r="T211" i="14"/>
  <c r="T188" i="14"/>
  <c r="T234" i="14"/>
  <c r="T226" i="14"/>
  <c r="T178" i="14"/>
  <c r="T164" i="14"/>
  <c r="T179" i="14"/>
  <c r="T153" i="14"/>
  <c r="T140" i="14"/>
  <c r="T114" i="14"/>
  <c r="T113" i="14"/>
  <c r="T112" i="14"/>
  <c r="T42" i="14"/>
  <c r="T30" i="14"/>
  <c r="T271" i="14"/>
  <c r="T120" i="14"/>
  <c r="T97" i="14"/>
  <c r="T70" i="14"/>
  <c r="T56" i="14"/>
  <c r="T320" i="14"/>
  <c r="T307" i="14"/>
  <c r="T177" i="14"/>
  <c r="T367" i="14"/>
  <c r="T287" i="14"/>
  <c r="T240" i="14"/>
  <c r="T227" i="14"/>
  <c r="T175" i="14"/>
  <c r="T366" i="14"/>
  <c r="T350" i="14"/>
  <c r="T185" i="14"/>
  <c r="T161" i="14"/>
  <c r="T145" i="14"/>
  <c r="T88" i="14"/>
  <c r="T75" i="14"/>
  <c r="T62" i="14"/>
  <c r="T23" i="14"/>
  <c r="T365" i="14"/>
  <c r="T357" i="14"/>
  <c r="T317" i="14"/>
  <c r="T213" i="14"/>
  <c r="T205" i="14"/>
  <c r="T187" i="14"/>
  <c r="T292" i="14"/>
  <c r="T202" i="14"/>
  <c r="T131" i="14"/>
  <c r="T109" i="14"/>
  <c r="T72" i="14"/>
  <c r="T35" i="14"/>
  <c r="T17" i="14"/>
  <c r="T180" i="14"/>
  <c r="T67" i="14"/>
  <c r="T50" i="14"/>
  <c r="T343" i="14"/>
  <c r="T229" i="14"/>
  <c r="T163" i="14"/>
  <c r="T123" i="14"/>
  <c r="T104" i="14"/>
  <c r="T99" i="14"/>
  <c r="T83" i="14"/>
  <c r="T78" i="14"/>
  <c r="T190" i="14"/>
  <c r="T277" i="14"/>
  <c r="T142" i="14"/>
  <c r="T128" i="14"/>
  <c r="T105" i="14"/>
  <c r="T253" i="14"/>
  <c r="T182" i="14"/>
  <c r="T139" i="14"/>
  <c r="T90" i="14"/>
  <c r="T74" i="14"/>
  <c r="T45" i="14"/>
  <c r="T38" i="14"/>
  <c r="T20" i="14"/>
  <c r="T12" i="14"/>
  <c r="T289" i="14"/>
  <c r="T248" i="14"/>
  <c r="T210" i="14"/>
  <c r="T197" i="14"/>
  <c r="T165" i="14"/>
  <c r="T81" i="14"/>
  <c r="T346" i="14"/>
  <c r="T231" i="14"/>
  <c r="T148" i="14"/>
  <c r="T152" i="14"/>
  <c r="T129" i="14"/>
  <c r="T107" i="14"/>
  <c r="T96" i="14"/>
  <c r="T93" i="14"/>
  <c r="T150" i="14"/>
  <c r="T133" i="14"/>
  <c r="T125" i="14"/>
  <c r="T207" i="14"/>
  <c r="T200" i="14"/>
  <c r="T181" i="14"/>
  <c r="T141" i="14"/>
  <c r="T117" i="14"/>
  <c r="T94" i="14"/>
  <c r="T91" i="14"/>
  <c r="T82" i="14"/>
  <c r="T49" i="14"/>
  <c r="T46" i="14"/>
  <c r="T36" i="14"/>
  <c r="T25" i="14"/>
  <c r="T186" i="14"/>
  <c r="T100" i="14"/>
  <c r="T59" i="14"/>
  <c r="T53" i="14"/>
  <c r="T261" i="14"/>
  <c r="T134" i="14"/>
  <c r="T101" i="14"/>
  <c r="T92" i="14"/>
  <c r="T57" i="14"/>
  <c r="T191" i="14"/>
  <c r="T85" i="14"/>
  <c r="T52" i="14"/>
  <c r="T37" i="14"/>
  <c r="T147" i="14"/>
  <c r="T115" i="14"/>
  <c r="T34" i="14"/>
  <c r="T31" i="14"/>
  <c r="T48" i="14"/>
  <c r="T43" i="14"/>
  <c r="T166" i="14"/>
  <c r="T27" i="14"/>
  <c r="T126" i="14"/>
  <c r="T189" i="14"/>
  <c r="T108" i="14"/>
  <c r="T40" i="14"/>
  <c r="T28" i="14"/>
  <c r="T15" i="14"/>
  <c r="T65" i="14"/>
  <c r="T199" i="14"/>
  <c r="T18" i="14"/>
  <c r="T223" i="14"/>
  <c r="T160" i="14"/>
  <c r="T98" i="14"/>
  <c r="T69" i="14"/>
  <c r="T61" i="14"/>
  <c r="T32" i="14"/>
  <c r="T21" i="14"/>
  <c r="T13" i="14"/>
  <c r="T137" i="14"/>
  <c r="T121" i="14"/>
  <c r="T24" i="14"/>
  <c r="T89" i="14"/>
  <c r="T51" i="14"/>
  <c r="T16" i="14"/>
  <c r="T334" i="14"/>
  <c r="T41" i="14"/>
  <c r="T258" i="14"/>
  <c r="T118" i="14"/>
  <c r="T77" i="14"/>
  <c r="T73" i="14"/>
  <c r="T29" i="14"/>
  <c r="T169" i="14"/>
  <c r="T149" i="14"/>
  <c r="T110" i="14"/>
  <c r="T295" i="14"/>
  <c r="T326" i="14"/>
  <c r="T76" i="14"/>
  <c r="T136" i="14"/>
  <c r="T64" i="14"/>
  <c r="T58" i="14"/>
  <c r="T184" i="14"/>
  <c r="T132" i="14"/>
  <c r="T68" i="14"/>
  <c r="T168" i="14"/>
  <c r="T22" i="14"/>
  <c r="T192" i="14"/>
  <c r="T33" i="14"/>
  <c r="T60" i="14"/>
  <c r="T26" i="14"/>
  <c r="T54" i="14"/>
  <c r="T14" i="14"/>
  <c r="T116" i="14"/>
  <c r="T19" i="14"/>
  <c r="T144" i="14"/>
  <c r="T106" i="14"/>
  <c r="T80" i="14"/>
  <c r="T86" i="14"/>
  <c r="T44" i="14"/>
  <c r="T251" i="14"/>
  <c r="T124" i="14"/>
  <c r="R12" i="14"/>
  <c r="AH19" i="10"/>
  <c r="J12" i="14" l="1"/>
  <c r="C13" i="14" s="1"/>
  <c r="U12" i="14"/>
  <c r="W12" i="14"/>
  <c r="P13" i="14" s="1"/>
  <c r="V24" i="10"/>
  <c r="V25" i="10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L371" i="13"/>
  <c r="L370" i="13"/>
  <c r="L369" i="13"/>
  <c r="L368" i="13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L274" i="13"/>
  <c r="L273" i="13"/>
  <c r="L272" i="13"/>
  <c r="L271" i="13"/>
  <c r="L270" i="13"/>
  <c r="L269" i="13"/>
  <c r="L268" i="13"/>
  <c r="L267" i="13"/>
  <c r="L266" i="13"/>
  <c r="L265" i="13"/>
  <c r="L264" i="13"/>
  <c r="L263" i="13"/>
  <c r="L262" i="13"/>
  <c r="L261" i="13"/>
  <c r="L260" i="13"/>
  <c r="L259" i="13"/>
  <c r="L258" i="13"/>
  <c r="L257" i="13"/>
  <c r="L256" i="13"/>
  <c r="L255" i="13"/>
  <c r="L254" i="13"/>
  <c r="L253" i="13"/>
  <c r="L252" i="13"/>
  <c r="L251" i="13"/>
  <c r="L250" i="13"/>
  <c r="L249" i="13"/>
  <c r="L248" i="13"/>
  <c r="L247" i="13"/>
  <c r="L246" i="13"/>
  <c r="L245" i="13"/>
  <c r="L244" i="13"/>
  <c r="L243" i="13"/>
  <c r="L242" i="13"/>
  <c r="L241" i="13"/>
  <c r="L240" i="13"/>
  <c r="L239" i="13"/>
  <c r="L238" i="13"/>
  <c r="L237" i="13"/>
  <c r="L236" i="13"/>
  <c r="L235" i="13"/>
  <c r="L234" i="13"/>
  <c r="L233" i="13"/>
  <c r="L232" i="13"/>
  <c r="L231" i="13"/>
  <c r="L230" i="13"/>
  <c r="L229" i="13"/>
  <c r="L228" i="13"/>
  <c r="L227" i="13"/>
  <c r="L226" i="13"/>
  <c r="L225" i="13"/>
  <c r="L224" i="13"/>
  <c r="L223" i="13"/>
  <c r="L222" i="13"/>
  <c r="L221" i="13"/>
  <c r="L220" i="13"/>
  <c r="L219" i="13"/>
  <c r="L218" i="13"/>
  <c r="L217" i="13"/>
  <c r="L216" i="13"/>
  <c r="L215" i="13"/>
  <c r="L214" i="13"/>
  <c r="L213" i="13"/>
  <c r="L212" i="13"/>
  <c r="L211" i="13"/>
  <c r="L210" i="13"/>
  <c r="L209" i="13"/>
  <c r="L208" i="13"/>
  <c r="L207" i="13"/>
  <c r="L206" i="13"/>
  <c r="L205" i="13"/>
  <c r="L204" i="13"/>
  <c r="L203" i="13"/>
  <c r="L202" i="13"/>
  <c r="L201" i="13"/>
  <c r="L200" i="13"/>
  <c r="L199" i="13"/>
  <c r="L198" i="13"/>
  <c r="L197" i="13"/>
  <c r="L196" i="13"/>
  <c r="L195" i="13"/>
  <c r="L194" i="13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T35" i="13"/>
  <c r="T47" i="13" s="1"/>
  <c r="T59" i="13" s="1"/>
  <c r="T71" i="13" s="1"/>
  <c r="T83" i="13" s="1"/>
  <c r="T95" i="13" s="1"/>
  <c r="T107" i="13" s="1"/>
  <c r="T119" i="13" s="1"/>
  <c r="T131" i="13" s="1"/>
  <c r="T143" i="13" s="1"/>
  <c r="T155" i="13" s="1"/>
  <c r="T167" i="13" s="1"/>
  <c r="T179" i="13" s="1"/>
  <c r="T191" i="13" s="1"/>
  <c r="T203" i="13" s="1"/>
  <c r="T215" i="13" s="1"/>
  <c r="T227" i="13" s="1"/>
  <c r="T239" i="13" s="1"/>
  <c r="T251" i="13" s="1"/>
  <c r="T263" i="13" s="1"/>
  <c r="T275" i="13" s="1"/>
  <c r="T287" i="13" s="1"/>
  <c r="T299" i="13" s="1"/>
  <c r="T311" i="13" s="1"/>
  <c r="T323" i="13" s="1"/>
  <c r="T335" i="13" s="1"/>
  <c r="T347" i="13" s="1"/>
  <c r="T359" i="13" s="1"/>
  <c r="T371" i="13" s="1"/>
  <c r="A35" i="13"/>
  <c r="A47" i="13" s="1"/>
  <c r="A59" i="13" s="1"/>
  <c r="A71" i="13" s="1"/>
  <c r="A83" i="13" s="1"/>
  <c r="A95" i="13" s="1"/>
  <c r="A107" i="13" s="1"/>
  <c r="A119" i="13" s="1"/>
  <c r="A131" i="13" s="1"/>
  <c r="A143" i="13" s="1"/>
  <c r="A155" i="13" s="1"/>
  <c r="A167" i="13" s="1"/>
  <c r="A179" i="13" s="1"/>
  <c r="A191" i="13" s="1"/>
  <c r="A203" i="13" s="1"/>
  <c r="A215" i="13" s="1"/>
  <c r="A227" i="13" s="1"/>
  <c r="A239" i="13" s="1"/>
  <c r="A251" i="13" s="1"/>
  <c r="A263" i="13" s="1"/>
  <c r="A275" i="13" s="1"/>
  <c r="A287" i="13" s="1"/>
  <c r="A299" i="13" s="1"/>
  <c r="A311" i="13" s="1"/>
  <c r="A323" i="13" s="1"/>
  <c r="A335" i="13" s="1"/>
  <c r="A347" i="13" s="1"/>
  <c r="A359" i="13" s="1"/>
  <c r="A371" i="13" s="1"/>
  <c r="T34" i="13"/>
  <c r="T46" i="13" s="1"/>
  <c r="T58" i="13" s="1"/>
  <c r="T70" i="13" s="1"/>
  <c r="T82" i="13" s="1"/>
  <c r="T94" i="13" s="1"/>
  <c r="T106" i="13" s="1"/>
  <c r="T118" i="13" s="1"/>
  <c r="T130" i="13" s="1"/>
  <c r="T142" i="13" s="1"/>
  <c r="T154" i="13" s="1"/>
  <c r="T166" i="13" s="1"/>
  <c r="T178" i="13" s="1"/>
  <c r="T190" i="13" s="1"/>
  <c r="T202" i="13" s="1"/>
  <c r="T214" i="13" s="1"/>
  <c r="T226" i="13" s="1"/>
  <c r="T238" i="13" s="1"/>
  <c r="T250" i="13" s="1"/>
  <c r="T262" i="13" s="1"/>
  <c r="T274" i="13" s="1"/>
  <c r="T286" i="13" s="1"/>
  <c r="T298" i="13" s="1"/>
  <c r="T310" i="13" s="1"/>
  <c r="T322" i="13" s="1"/>
  <c r="T334" i="13" s="1"/>
  <c r="T346" i="13" s="1"/>
  <c r="T358" i="13" s="1"/>
  <c r="T370" i="13" s="1"/>
  <c r="A34" i="13"/>
  <c r="A46" i="13" s="1"/>
  <c r="A58" i="13" s="1"/>
  <c r="A70" i="13" s="1"/>
  <c r="A82" i="13" s="1"/>
  <c r="A94" i="13" s="1"/>
  <c r="A106" i="13" s="1"/>
  <c r="A118" i="13" s="1"/>
  <c r="A130" i="13" s="1"/>
  <c r="A142" i="13" s="1"/>
  <c r="A154" i="13" s="1"/>
  <c r="A166" i="13" s="1"/>
  <c r="A178" i="13" s="1"/>
  <c r="A190" i="13" s="1"/>
  <c r="A202" i="13" s="1"/>
  <c r="A214" i="13" s="1"/>
  <c r="A226" i="13" s="1"/>
  <c r="A238" i="13" s="1"/>
  <c r="A250" i="13" s="1"/>
  <c r="A262" i="13" s="1"/>
  <c r="A274" i="13" s="1"/>
  <c r="A286" i="13" s="1"/>
  <c r="A298" i="13" s="1"/>
  <c r="A310" i="13" s="1"/>
  <c r="A322" i="13" s="1"/>
  <c r="A334" i="13" s="1"/>
  <c r="A346" i="13" s="1"/>
  <c r="A358" i="13" s="1"/>
  <c r="A370" i="13" s="1"/>
  <c r="T33" i="13"/>
  <c r="T45" i="13" s="1"/>
  <c r="T57" i="13" s="1"/>
  <c r="T69" i="13" s="1"/>
  <c r="T81" i="13" s="1"/>
  <c r="T93" i="13" s="1"/>
  <c r="T105" i="13" s="1"/>
  <c r="T117" i="13" s="1"/>
  <c r="T129" i="13" s="1"/>
  <c r="T141" i="13" s="1"/>
  <c r="T153" i="13" s="1"/>
  <c r="T165" i="13" s="1"/>
  <c r="T177" i="13" s="1"/>
  <c r="T189" i="13" s="1"/>
  <c r="T201" i="13" s="1"/>
  <c r="T213" i="13" s="1"/>
  <c r="T225" i="13" s="1"/>
  <c r="T237" i="13" s="1"/>
  <c r="T249" i="13" s="1"/>
  <c r="T261" i="13" s="1"/>
  <c r="T273" i="13" s="1"/>
  <c r="T285" i="13" s="1"/>
  <c r="T297" i="13" s="1"/>
  <c r="T309" i="13" s="1"/>
  <c r="T321" i="13" s="1"/>
  <c r="T333" i="13" s="1"/>
  <c r="T345" i="13" s="1"/>
  <c r="T357" i="13" s="1"/>
  <c r="T369" i="13" s="1"/>
  <c r="A33" i="13"/>
  <c r="A45" i="13" s="1"/>
  <c r="A57" i="13" s="1"/>
  <c r="A69" i="13" s="1"/>
  <c r="A81" i="13" s="1"/>
  <c r="A93" i="13" s="1"/>
  <c r="A105" i="13" s="1"/>
  <c r="A117" i="13" s="1"/>
  <c r="A129" i="13" s="1"/>
  <c r="A141" i="13" s="1"/>
  <c r="A153" i="13" s="1"/>
  <c r="A165" i="13" s="1"/>
  <c r="A177" i="13" s="1"/>
  <c r="A189" i="13" s="1"/>
  <c r="A201" i="13" s="1"/>
  <c r="A213" i="13" s="1"/>
  <c r="A225" i="13" s="1"/>
  <c r="A237" i="13" s="1"/>
  <c r="A249" i="13" s="1"/>
  <c r="A261" i="13" s="1"/>
  <c r="A273" i="13" s="1"/>
  <c r="A285" i="13" s="1"/>
  <c r="A297" i="13" s="1"/>
  <c r="A309" i="13" s="1"/>
  <c r="A321" i="13" s="1"/>
  <c r="A333" i="13" s="1"/>
  <c r="A345" i="13" s="1"/>
  <c r="A357" i="13" s="1"/>
  <c r="A369" i="13" s="1"/>
  <c r="T32" i="13"/>
  <c r="T44" i="13" s="1"/>
  <c r="T56" i="13" s="1"/>
  <c r="T68" i="13" s="1"/>
  <c r="T80" i="13" s="1"/>
  <c r="T92" i="13" s="1"/>
  <c r="T104" i="13" s="1"/>
  <c r="T116" i="13" s="1"/>
  <c r="T128" i="13" s="1"/>
  <c r="T140" i="13" s="1"/>
  <c r="T152" i="13" s="1"/>
  <c r="T164" i="13" s="1"/>
  <c r="T176" i="13" s="1"/>
  <c r="T188" i="13" s="1"/>
  <c r="T200" i="13" s="1"/>
  <c r="T212" i="13" s="1"/>
  <c r="T224" i="13" s="1"/>
  <c r="T236" i="13" s="1"/>
  <c r="T248" i="13" s="1"/>
  <c r="T260" i="13" s="1"/>
  <c r="T272" i="13" s="1"/>
  <c r="T284" i="13" s="1"/>
  <c r="T296" i="13" s="1"/>
  <c r="T308" i="13" s="1"/>
  <c r="T320" i="13" s="1"/>
  <c r="T332" i="13" s="1"/>
  <c r="T344" i="13" s="1"/>
  <c r="T356" i="13" s="1"/>
  <c r="T368" i="13" s="1"/>
  <c r="A32" i="13"/>
  <c r="A44" i="13" s="1"/>
  <c r="A56" i="13" s="1"/>
  <c r="A68" i="13" s="1"/>
  <c r="A80" i="13" s="1"/>
  <c r="A92" i="13" s="1"/>
  <c r="A104" i="13" s="1"/>
  <c r="A116" i="13" s="1"/>
  <c r="A128" i="13" s="1"/>
  <c r="A140" i="13" s="1"/>
  <c r="A152" i="13" s="1"/>
  <c r="A164" i="13" s="1"/>
  <c r="A176" i="13" s="1"/>
  <c r="A188" i="13" s="1"/>
  <c r="A200" i="13" s="1"/>
  <c r="A212" i="13" s="1"/>
  <c r="A224" i="13" s="1"/>
  <c r="A236" i="13" s="1"/>
  <c r="A248" i="13" s="1"/>
  <c r="A260" i="13" s="1"/>
  <c r="A272" i="13" s="1"/>
  <c r="A284" i="13" s="1"/>
  <c r="A296" i="13" s="1"/>
  <c r="A308" i="13" s="1"/>
  <c r="A320" i="13" s="1"/>
  <c r="A332" i="13" s="1"/>
  <c r="A344" i="13" s="1"/>
  <c r="A356" i="13" s="1"/>
  <c r="A368" i="13" s="1"/>
  <c r="T31" i="13"/>
  <c r="T43" i="13" s="1"/>
  <c r="T55" i="13" s="1"/>
  <c r="T67" i="13" s="1"/>
  <c r="T79" i="13" s="1"/>
  <c r="T91" i="13" s="1"/>
  <c r="T103" i="13" s="1"/>
  <c r="T115" i="13" s="1"/>
  <c r="T127" i="13" s="1"/>
  <c r="T139" i="13" s="1"/>
  <c r="T151" i="13" s="1"/>
  <c r="T163" i="13" s="1"/>
  <c r="T175" i="13" s="1"/>
  <c r="T187" i="13" s="1"/>
  <c r="T199" i="13" s="1"/>
  <c r="T211" i="13" s="1"/>
  <c r="T223" i="13" s="1"/>
  <c r="T235" i="13" s="1"/>
  <c r="T247" i="13" s="1"/>
  <c r="T259" i="13" s="1"/>
  <c r="T271" i="13" s="1"/>
  <c r="T283" i="13" s="1"/>
  <c r="T295" i="13" s="1"/>
  <c r="T307" i="13" s="1"/>
  <c r="T319" i="13" s="1"/>
  <c r="T331" i="13" s="1"/>
  <c r="T343" i="13" s="1"/>
  <c r="T355" i="13" s="1"/>
  <c r="T367" i="13" s="1"/>
  <c r="A31" i="13"/>
  <c r="A43" i="13" s="1"/>
  <c r="A55" i="13" s="1"/>
  <c r="A67" i="13" s="1"/>
  <c r="A79" i="13" s="1"/>
  <c r="A91" i="13" s="1"/>
  <c r="A103" i="13" s="1"/>
  <c r="A115" i="13" s="1"/>
  <c r="A127" i="13" s="1"/>
  <c r="A139" i="13" s="1"/>
  <c r="A151" i="13" s="1"/>
  <c r="A163" i="13" s="1"/>
  <c r="A175" i="13" s="1"/>
  <c r="A187" i="13" s="1"/>
  <c r="A199" i="13" s="1"/>
  <c r="A211" i="13" s="1"/>
  <c r="A223" i="13" s="1"/>
  <c r="A235" i="13" s="1"/>
  <c r="A247" i="13" s="1"/>
  <c r="A259" i="13" s="1"/>
  <c r="A271" i="13" s="1"/>
  <c r="A283" i="13" s="1"/>
  <c r="A295" i="13" s="1"/>
  <c r="A307" i="13" s="1"/>
  <c r="A319" i="13" s="1"/>
  <c r="A331" i="13" s="1"/>
  <c r="A343" i="13" s="1"/>
  <c r="A355" i="13" s="1"/>
  <c r="A367" i="13" s="1"/>
  <c r="T30" i="13"/>
  <c r="T42" i="13" s="1"/>
  <c r="T54" i="13" s="1"/>
  <c r="T66" i="13" s="1"/>
  <c r="T78" i="13" s="1"/>
  <c r="T90" i="13" s="1"/>
  <c r="T102" i="13" s="1"/>
  <c r="T114" i="13" s="1"/>
  <c r="T126" i="13" s="1"/>
  <c r="T138" i="13" s="1"/>
  <c r="T150" i="13" s="1"/>
  <c r="T162" i="13" s="1"/>
  <c r="T174" i="13" s="1"/>
  <c r="T186" i="13" s="1"/>
  <c r="T198" i="13" s="1"/>
  <c r="T210" i="13" s="1"/>
  <c r="T222" i="13" s="1"/>
  <c r="T234" i="13" s="1"/>
  <c r="T246" i="13" s="1"/>
  <c r="T258" i="13" s="1"/>
  <c r="T270" i="13" s="1"/>
  <c r="T282" i="13" s="1"/>
  <c r="T294" i="13" s="1"/>
  <c r="T306" i="13" s="1"/>
  <c r="T318" i="13" s="1"/>
  <c r="T330" i="13" s="1"/>
  <c r="T342" i="13" s="1"/>
  <c r="T354" i="13" s="1"/>
  <c r="T366" i="13" s="1"/>
  <c r="A30" i="13"/>
  <c r="A42" i="13" s="1"/>
  <c r="A54" i="13" s="1"/>
  <c r="A66" i="13" s="1"/>
  <c r="A78" i="13" s="1"/>
  <c r="A90" i="13" s="1"/>
  <c r="A102" i="13" s="1"/>
  <c r="A114" i="13" s="1"/>
  <c r="A126" i="13" s="1"/>
  <c r="A138" i="13" s="1"/>
  <c r="A150" i="13" s="1"/>
  <c r="A162" i="13" s="1"/>
  <c r="A174" i="13" s="1"/>
  <c r="A186" i="13" s="1"/>
  <c r="A198" i="13" s="1"/>
  <c r="A210" i="13" s="1"/>
  <c r="A222" i="13" s="1"/>
  <c r="A234" i="13" s="1"/>
  <c r="A246" i="13" s="1"/>
  <c r="A258" i="13" s="1"/>
  <c r="A270" i="13" s="1"/>
  <c r="A282" i="13" s="1"/>
  <c r="A294" i="13" s="1"/>
  <c r="A306" i="13" s="1"/>
  <c r="A318" i="13" s="1"/>
  <c r="A330" i="13" s="1"/>
  <c r="A342" i="13" s="1"/>
  <c r="A354" i="13" s="1"/>
  <c r="A366" i="13" s="1"/>
  <c r="T29" i="13"/>
  <c r="T41" i="13" s="1"/>
  <c r="T53" i="13" s="1"/>
  <c r="T65" i="13" s="1"/>
  <c r="T77" i="13" s="1"/>
  <c r="T89" i="13" s="1"/>
  <c r="T101" i="13" s="1"/>
  <c r="T113" i="13" s="1"/>
  <c r="T125" i="13" s="1"/>
  <c r="T137" i="13" s="1"/>
  <c r="T149" i="13" s="1"/>
  <c r="T161" i="13" s="1"/>
  <c r="T173" i="13" s="1"/>
  <c r="T185" i="13" s="1"/>
  <c r="T197" i="13" s="1"/>
  <c r="T209" i="13" s="1"/>
  <c r="T221" i="13" s="1"/>
  <c r="T233" i="13" s="1"/>
  <c r="T245" i="13" s="1"/>
  <c r="T257" i="13" s="1"/>
  <c r="T269" i="13" s="1"/>
  <c r="T281" i="13" s="1"/>
  <c r="T293" i="13" s="1"/>
  <c r="T305" i="13" s="1"/>
  <c r="T317" i="13" s="1"/>
  <c r="T329" i="13" s="1"/>
  <c r="T341" i="13" s="1"/>
  <c r="T353" i="13" s="1"/>
  <c r="T365" i="13" s="1"/>
  <c r="A29" i="13"/>
  <c r="A41" i="13" s="1"/>
  <c r="A53" i="13" s="1"/>
  <c r="A65" i="13" s="1"/>
  <c r="A77" i="13" s="1"/>
  <c r="A89" i="13" s="1"/>
  <c r="A101" i="13" s="1"/>
  <c r="A113" i="13" s="1"/>
  <c r="A125" i="13" s="1"/>
  <c r="A137" i="13" s="1"/>
  <c r="A149" i="13" s="1"/>
  <c r="A161" i="13" s="1"/>
  <c r="A173" i="13" s="1"/>
  <c r="A185" i="13" s="1"/>
  <c r="A197" i="13" s="1"/>
  <c r="A209" i="13" s="1"/>
  <c r="A221" i="13" s="1"/>
  <c r="A233" i="13" s="1"/>
  <c r="A245" i="13" s="1"/>
  <c r="A257" i="13" s="1"/>
  <c r="A269" i="13" s="1"/>
  <c r="A281" i="13" s="1"/>
  <c r="A293" i="13" s="1"/>
  <c r="A305" i="13" s="1"/>
  <c r="A317" i="13" s="1"/>
  <c r="A329" i="13" s="1"/>
  <c r="A341" i="13" s="1"/>
  <c r="A353" i="13" s="1"/>
  <c r="A365" i="13" s="1"/>
  <c r="T28" i="13"/>
  <c r="T40" i="13" s="1"/>
  <c r="T52" i="13" s="1"/>
  <c r="T64" i="13" s="1"/>
  <c r="T76" i="13" s="1"/>
  <c r="T88" i="13" s="1"/>
  <c r="T100" i="13" s="1"/>
  <c r="T112" i="13" s="1"/>
  <c r="T124" i="13" s="1"/>
  <c r="T136" i="13" s="1"/>
  <c r="T148" i="13" s="1"/>
  <c r="T160" i="13" s="1"/>
  <c r="T172" i="13" s="1"/>
  <c r="T184" i="13" s="1"/>
  <c r="T196" i="13" s="1"/>
  <c r="T208" i="13" s="1"/>
  <c r="T220" i="13" s="1"/>
  <c r="T232" i="13" s="1"/>
  <c r="T244" i="13" s="1"/>
  <c r="T256" i="13" s="1"/>
  <c r="T268" i="13" s="1"/>
  <c r="T280" i="13" s="1"/>
  <c r="T292" i="13" s="1"/>
  <c r="T304" i="13" s="1"/>
  <c r="T316" i="13" s="1"/>
  <c r="T328" i="13" s="1"/>
  <c r="T340" i="13" s="1"/>
  <c r="T352" i="13" s="1"/>
  <c r="T364" i="13" s="1"/>
  <c r="A28" i="13"/>
  <c r="A40" i="13" s="1"/>
  <c r="A52" i="13" s="1"/>
  <c r="A64" i="13" s="1"/>
  <c r="A76" i="13" s="1"/>
  <c r="A88" i="13" s="1"/>
  <c r="A100" i="13" s="1"/>
  <c r="A112" i="13" s="1"/>
  <c r="A124" i="13" s="1"/>
  <c r="A136" i="13" s="1"/>
  <c r="A148" i="13" s="1"/>
  <c r="A160" i="13" s="1"/>
  <c r="A172" i="13" s="1"/>
  <c r="A184" i="13" s="1"/>
  <c r="A196" i="13" s="1"/>
  <c r="A208" i="13" s="1"/>
  <c r="A220" i="13" s="1"/>
  <c r="A232" i="13" s="1"/>
  <c r="A244" i="13" s="1"/>
  <c r="A256" i="13" s="1"/>
  <c r="A268" i="13" s="1"/>
  <c r="A280" i="13" s="1"/>
  <c r="A292" i="13" s="1"/>
  <c r="A304" i="13" s="1"/>
  <c r="A316" i="13" s="1"/>
  <c r="A328" i="13" s="1"/>
  <c r="A340" i="13" s="1"/>
  <c r="A352" i="13" s="1"/>
  <c r="A364" i="13" s="1"/>
  <c r="T27" i="13"/>
  <c r="T39" i="13" s="1"/>
  <c r="T51" i="13" s="1"/>
  <c r="T63" i="13" s="1"/>
  <c r="T75" i="13" s="1"/>
  <c r="T87" i="13" s="1"/>
  <c r="T99" i="13" s="1"/>
  <c r="T111" i="13" s="1"/>
  <c r="T123" i="13" s="1"/>
  <c r="T135" i="13" s="1"/>
  <c r="T147" i="13" s="1"/>
  <c r="T159" i="13" s="1"/>
  <c r="T171" i="13" s="1"/>
  <c r="T183" i="13" s="1"/>
  <c r="T195" i="13" s="1"/>
  <c r="T207" i="13" s="1"/>
  <c r="T219" i="13" s="1"/>
  <c r="T231" i="13" s="1"/>
  <c r="T243" i="13" s="1"/>
  <c r="T255" i="13" s="1"/>
  <c r="T267" i="13" s="1"/>
  <c r="T279" i="13" s="1"/>
  <c r="T291" i="13" s="1"/>
  <c r="T303" i="13" s="1"/>
  <c r="T315" i="13" s="1"/>
  <c r="T327" i="13" s="1"/>
  <c r="T339" i="13" s="1"/>
  <c r="T351" i="13" s="1"/>
  <c r="T363" i="13" s="1"/>
  <c r="A27" i="13"/>
  <c r="A39" i="13" s="1"/>
  <c r="A51" i="13" s="1"/>
  <c r="A63" i="13" s="1"/>
  <c r="A75" i="13" s="1"/>
  <c r="A87" i="13" s="1"/>
  <c r="A99" i="13" s="1"/>
  <c r="A111" i="13" s="1"/>
  <c r="A123" i="13" s="1"/>
  <c r="A135" i="13" s="1"/>
  <c r="A147" i="13" s="1"/>
  <c r="A159" i="13" s="1"/>
  <c r="A171" i="13" s="1"/>
  <c r="A183" i="13" s="1"/>
  <c r="A195" i="13" s="1"/>
  <c r="A207" i="13" s="1"/>
  <c r="A219" i="13" s="1"/>
  <c r="A231" i="13" s="1"/>
  <c r="A243" i="13" s="1"/>
  <c r="A255" i="13" s="1"/>
  <c r="A267" i="13" s="1"/>
  <c r="A279" i="13" s="1"/>
  <c r="A291" i="13" s="1"/>
  <c r="A303" i="13" s="1"/>
  <c r="A315" i="13" s="1"/>
  <c r="A327" i="13" s="1"/>
  <c r="A339" i="13" s="1"/>
  <c r="A351" i="13" s="1"/>
  <c r="A363" i="13" s="1"/>
  <c r="T26" i="13"/>
  <c r="T38" i="13" s="1"/>
  <c r="T50" i="13" s="1"/>
  <c r="T62" i="13" s="1"/>
  <c r="T74" i="13" s="1"/>
  <c r="T86" i="13" s="1"/>
  <c r="T98" i="13" s="1"/>
  <c r="T110" i="13" s="1"/>
  <c r="T122" i="13" s="1"/>
  <c r="T134" i="13" s="1"/>
  <c r="T146" i="13" s="1"/>
  <c r="T158" i="13" s="1"/>
  <c r="T170" i="13" s="1"/>
  <c r="T182" i="13" s="1"/>
  <c r="T194" i="13" s="1"/>
  <c r="T206" i="13" s="1"/>
  <c r="T218" i="13" s="1"/>
  <c r="T230" i="13" s="1"/>
  <c r="T242" i="13" s="1"/>
  <c r="T254" i="13" s="1"/>
  <c r="T266" i="13" s="1"/>
  <c r="T278" i="13" s="1"/>
  <c r="T290" i="13" s="1"/>
  <c r="T302" i="13" s="1"/>
  <c r="T314" i="13" s="1"/>
  <c r="T326" i="13" s="1"/>
  <c r="T338" i="13" s="1"/>
  <c r="T350" i="13" s="1"/>
  <c r="T362" i="13" s="1"/>
  <c r="A26" i="13"/>
  <c r="A38" i="13" s="1"/>
  <c r="A50" i="13" s="1"/>
  <c r="A62" i="13" s="1"/>
  <c r="A74" i="13" s="1"/>
  <c r="A86" i="13" s="1"/>
  <c r="A98" i="13" s="1"/>
  <c r="A110" i="13" s="1"/>
  <c r="A122" i="13" s="1"/>
  <c r="A134" i="13" s="1"/>
  <c r="A146" i="13" s="1"/>
  <c r="A158" i="13" s="1"/>
  <c r="A170" i="13" s="1"/>
  <c r="A182" i="13" s="1"/>
  <c r="A194" i="13" s="1"/>
  <c r="A206" i="13" s="1"/>
  <c r="A218" i="13" s="1"/>
  <c r="A230" i="13" s="1"/>
  <c r="A242" i="13" s="1"/>
  <c r="A254" i="13" s="1"/>
  <c r="A266" i="13" s="1"/>
  <c r="A278" i="13" s="1"/>
  <c r="A290" i="13" s="1"/>
  <c r="A302" i="13" s="1"/>
  <c r="A314" i="13" s="1"/>
  <c r="A326" i="13" s="1"/>
  <c r="A338" i="13" s="1"/>
  <c r="A350" i="13" s="1"/>
  <c r="A362" i="13" s="1"/>
  <c r="T25" i="13"/>
  <c r="T37" i="13" s="1"/>
  <c r="T49" i="13" s="1"/>
  <c r="T61" i="13" s="1"/>
  <c r="T73" i="13" s="1"/>
  <c r="T85" i="13" s="1"/>
  <c r="T97" i="13" s="1"/>
  <c r="T109" i="13" s="1"/>
  <c r="T121" i="13" s="1"/>
  <c r="T133" i="13" s="1"/>
  <c r="T145" i="13" s="1"/>
  <c r="T157" i="13" s="1"/>
  <c r="T169" i="13" s="1"/>
  <c r="T181" i="13" s="1"/>
  <c r="T193" i="13" s="1"/>
  <c r="T205" i="13" s="1"/>
  <c r="T217" i="13" s="1"/>
  <c r="T229" i="13" s="1"/>
  <c r="T241" i="13" s="1"/>
  <c r="T253" i="13" s="1"/>
  <c r="T265" i="13" s="1"/>
  <c r="T277" i="13" s="1"/>
  <c r="T289" i="13" s="1"/>
  <c r="T301" i="13" s="1"/>
  <c r="T313" i="13" s="1"/>
  <c r="T325" i="13" s="1"/>
  <c r="T337" i="13" s="1"/>
  <c r="T349" i="13" s="1"/>
  <c r="T361" i="13" s="1"/>
  <c r="A25" i="13"/>
  <c r="A37" i="13" s="1"/>
  <c r="A49" i="13" s="1"/>
  <c r="A61" i="13" s="1"/>
  <c r="A73" i="13" s="1"/>
  <c r="A85" i="13" s="1"/>
  <c r="A97" i="13" s="1"/>
  <c r="A109" i="13" s="1"/>
  <c r="A121" i="13" s="1"/>
  <c r="A133" i="13" s="1"/>
  <c r="A145" i="13" s="1"/>
  <c r="A157" i="13" s="1"/>
  <c r="A169" i="13" s="1"/>
  <c r="A181" i="13" s="1"/>
  <c r="A193" i="13" s="1"/>
  <c r="A205" i="13" s="1"/>
  <c r="A217" i="13" s="1"/>
  <c r="A229" i="13" s="1"/>
  <c r="A241" i="13" s="1"/>
  <c r="A253" i="13" s="1"/>
  <c r="A265" i="13" s="1"/>
  <c r="A277" i="13" s="1"/>
  <c r="A289" i="13" s="1"/>
  <c r="A301" i="13" s="1"/>
  <c r="A313" i="13" s="1"/>
  <c r="A325" i="13" s="1"/>
  <c r="A337" i="13" s="1"/>
  <c r="A349" i="13" s="1"/>
  <c r="A361" i="13" s="1"/>
  <c r="T24" i="13"/>
  <c r="T36" i="13" s="1"/>
  <c r="T48" i="13" s="1"/>
  <c r="T60" i="13" s="1"/>
  <c r="T72" i="13" s="1"/>
  <c r="T84" i="13" s="1"/>
  <c r="T96" i="13" s="1"/>
  <c r="T108" i="13" s="1"/>
  <c r="T120" i="13" s="1"/>
  <c r="T132" i="13" s="1"/>
  <c r="T144" i="13" s="1"/>
  <c r="T156" i="13" s="1"/>
  <c r="T168" i="13" s="1"/>
  <c r="T180" i="13" s="1"/>
  <c r="T192" i="13" s="1"/>
  <c r="T204" i="13" s="1"/>
  <c r="T216" i="13" s="1"/>
  <c r="T228" i="13" s="1"/>
  <c r="T240" i="13" s="1"/>
  <c r="T252" i="13" s="1"/>
  <c r="T264" i="13" s="1"/>
  <c r="T276" i="13" s="1"/>
  <c r="T288" i="13" s="1"/>
  <c r="T300" i="13" s="1"/>
  <c r="T312" i="13" s="1"/>
  <c r="T324" i="13" s="1"/>
  <c r="T336" i="13" s="1"/>
  <c r="T348" i="13" s="1"/>
  <c r="T360" i="13" s="1"/>
  <c r="A24" i="13"/>
  <c r="A36" i="13" s="1"/>
  <c r="A48" i="13" s="1"/>
  <c r="A60" i="13" s="1"/>
  <c r="A72" i="13" s="1"/>
  <c r="A84" i="13" s="1"/>
  <c r="A96" i="13" s="1"/>
  <c r="A108" i="13" s="1"/>
  <c r="A120" i="13" s="1"/>
  <c r="A132" i="13" s="1"/>
  <c r="A144" i="13" s="1"/>
  <c r="A156" i="13" s="1"/>
  <c r="A168" i="13" s="1"/>
  <c r="A180" i="13" s="1"/>
  <c r="A192" i="13" s="1"/>
  <c r="A204" i="13" s="1"/>
  <c r="A216" i="13" s="1"/>
  <c r="A228" i="13" s="1"/>
  <c r="A240" i="13" s="1"/>
  <c r="A252" i="13" s="1"/>
  <c r="A264" i="13" s="1"/>
  <c r="A276" i="13" s="1"/>
  <c r="A288" i="13" s="1"/>
  <c r="A300" i="13" s="1"/>
  <c r="A312" i="13" s="1"/>
  <c r="A324" i="13" s="1"/>
  <c r="A336" i="13" s="1"/>
  <c r="A348" i="13" s="1"/>
  <c r="A360" i="13" s="1"/>
  <c r="U6" i="13"/>
  <c r="B6" i="13"/>
  <c r="B2" i="13"/>
  <c r="B3" i="13" s="1"/>
  <c r="C12" i="13" s="1"/>
  <c r="U1" i="13"/>
  <c r="M64" i="12"/>
  <c r="M65" i="12"/>
  <c r="M66" i="12"/>
  <c r="M68" i="12"/>
  <c r="M69" i="12"/>
  <c r="M70" i="12"/>
  <c r="M71" i="12"/>
  <c r="M63" i="12"/>
  <c r="M67" i="12"/>
  <c r="M61" i="12"/>
  <c r="M6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12" i="12"/>
  <c r="D276" i="12"/>
  <c r="A271" i="12"/>
  <c r="A283" i="12" s="1"/>
  <c r="A295" i="12" s="1"/>
  <c r="A307" i="12" s="1"/>
  <c r="A319" i="12" s="1"/>
  <c r="A331" i="12" s="1"/>
  <c r="A343" i="12" s="1"/>
  <c r="A355" i="12" s="1"/>
  <c r="A367" i="12" s="1"/>
  <c r="D225" i="12"/>
  <c r="A213" i="12"/>
  <c r="A225" i="12" s="1"/>
  <c r="A237" i="12" s="1"/>
  <c r="A249" i="12" s="1"/>
  <c r="A261" i="12" s="1"/>
  <c r="A273" i="12" s="1"/>
  <c r="A285" i="12" s="1"/>
  <c r="A297" i="12" s="1"/>
  <c r="A309" i="12" s="1"/>
  <c r="A321" i="12" s="1"/>
  <c r="A333" i="12" s="1"/>
  <c r="A345" i="12" s="1"/>
  <c r="A357" i="12" s="1"/>
  <c r="A369" i="12" s="1"/>
  <c r="A208" i="12"/>
  <c r="A220" i="12" s="1"/>
  <c r="A232" i="12" s="1"/>
  <c r="A244" i="12" s="1"/>
  <c r="A256" i="12" s="1"/>
  <c r="A268" i="12" s="1"/>
  <c r="A280" i="12" s="1"/>
  <c r="A292" i="12" s="1"/>
  <c r="A304" i="12" s="1"/>
  <c r="A316" i="12" s="1"/>
  <c r="A328" i="12" s="1"/>
  <c r="A340" i="12" s="1"/>
  <c r="A352" i="12" s="1"/>
  <c r="A364" i="12" s="1"/>
  <c r="D198" i="12"/>
  <c r="D155" i="12"/>
  <c r="D147" i="12"/>
  <c r="D140" i="12"/>
  <c r="D123" i="12"/>
  <c r="D120" i="12"/>
  <c r="D108" i="12"/>
  <c r="D107" i="12"/>
  <c r="D103" i="12"/>
  <c r="A101" i="12"/>
  <c r="A113" i="12" s="1"/>
  <c r="A125" i="12" s="1"/>
  <c r="A137" i="12" s="1"/>
  <c r="A149" i="12" s="1"/>
  <c r="A161" i="12" s="1"/>
  <c r="A173" i="12" s="1"/>
  <c r="A185" i="12" s="1"/>
  <c r="A197" i="12" s="1"/>
  <c r="A209" i="12" s="1"/>
  <c r="A221" i="12" s="1"/>
  <c r="A233" i="12" s="1"/>
  <c r="A245" i="12" s="1"/>
  <c r="A257" i="12" s="1"/>
  <c r="A269" i="12" s="1"/>
  <c r="A281" i="12" s="1"/>
  <c r="A293" i="12" s="1"/>
  <c r="A305" i="12" s="1"/>
  <c r="A317" i="12" s="1"/>
  <c r="A329" i="12" s="1"/>
  <c r="A341" i="12" s="1"/>
  <c r="A353" i="12" s="1"/>
  <c r="A365" i="12" s="1"/>
  <c r="D97" i="12"/>
  <c r="D94" i="12"/>
  <c r="A89" i="12"/>
  <c r="A73" i="12"/>
  <c r="A85" i="12" s="1"/>
  <c r="A97" i="12" s="1"/>
  <c r="A109" i="12" s="1"/>
  <c r="A121" i="12" s="1"/>
  <c r="A133" i="12" s="1"/>
  <c r="A145" i="12" s="1"/>
  <c r="A157" i="12" s="1"/>
  <c r="A169" i="12" s="1"/>
  <c r="A181" i="12" s="1"/>
  <c r="A193" i="12" s="1"/>
  <c r="A205" i="12" s="1"/>
  <c r="A217" i="12" s="1"/>
  <c r="A229" i="12" s="1"/>
  <c r="A241" i="12" s="1"/>
  <c r="A253" i="12" s="1"/>
  <c r="A265" i="12" s="1"/>
  <c r="A277" i="12" s="1"/>
  <c r="A289" i="12" s="1"/>
  <c r="A301" i="12" s="1"/>
  <c r="A313" i="12" s="1"/>
  <c r="A325" i="12" s="1"/>
  <c r="A337" i="12" s="1"/>
  <c r="A349" i="12" s="1"/>
  <c r="A361" i="12" s="1"/>
  <c r="D71" i="12"/>
  <c r="D68" i="12"/>
  <c r="D66" i="12"/>
  <c r="A64" i="12"/>
  <c r="A76" i="12" s="1"/>
  <c r="A88" i="12" s="1"/>
  <c r="A100" i="12" s="1"/>
  <c r="A112" i="12" s="1"/>
  <c r="A124" i="12" s="1"/>
  <c r="A136" i="12" s="1"/>
  <c r="A148" i="12" s="1"/>
  <c r="A160" i="12" s="1"/>
  <c r="A172" i="12" s="1"/>
  <c r="A184" i="12" s="1"/>
  <c r="A196" i="12" s="1"/>
  <c r="A63" i="12"/>
  <c r="A75" i="12" s="1"/>
  <c r="A87" i="12" s="1"/>
  <c r="A99" i="12" s="1"/>
  <c r="A111" i="12" s="1"/>
  <c r="A123" i="12" s="1"/>
  <c r="A135" i="12" s="1"/>
  <c r="A147" i="12" s="1"/>
  <c r="A159" i="12" s="1"/>
  <c r="A171" i="12" s="1"/>
  <c r="A183" i="12" s="1"/>
  <c r="A195" i="12" s="1"/>
  <c r="A207" i="12" s="1"/>
  <c r="A219" i="12" s="1"/>
  <c r="A231" i="12" s="1"/>
  <c r="A243" i="12" s="1"/>
  <c r="A255" i="12" s="1"/>
  <c r="A267" i="12" s="1"/>
  <c r="A279" i="12" s="1"/>
  <c r="A291" i="12" s="1"/>
  <c r="A303" i="12" s="1"/>
  <c r="A315" i="12" s="1"/>
  <c r="A327" i="12" s="1"/>
  <c r="A339" i="12" s="1"/>
  <c r="A351" i="12" s="1"/>
  <c r="A363" i="12" s="1"/>
  <c r="D61" i="12"/>
  <c r="D58" i="12"/>
  <c r="A57" i="12"/>
  <c r="A69" i="12" s="1"/>
  <c r="A81" i="12" s="1"/>
  <c r="A93" i="12" s="1"/>
  <c r="A105" i="12" s="1"/>
  <c r="A117" i="12" s="1"/>
  <c r="A129" i="12" s="1"/>
  <c r="A141" i="12" s="1"/>
  <c r="A153" i="12" s="1"/>
  <c r="A165" i="12" s="1"/>
  <c r="A177" i="12" s="1"/>
  <c r="A189" i="12" s="1"/>
  <c r="A201" i="12" s="1"/>
  <c r="D48" i="12"/>
  <c r="A47" i="12"/>
  <c r="A59" i="12" s="1"/>
  <c r="A71" i="12" s="1"/>
  <c r="A83" i="12" s="1"/>
  <c r="A95" i="12" s="1"/>
  <c r="A107" i="12" s="1"/>
  <c r="A119" i="12" s="1"/>
  <c r="A131" i="12" s="1"/>
  <c r="A143" i="12" s="1"/>
  <c r="A155" i="12" s="1"/>
  <c r="A167" i="12" s="1"/>
  <c r="A179" i="12" s="1"/>
  <c r="A191" i="12" s="1"/>
  <c r="A203" i="12" s="1"/>
  <c r="A215" i="12" s="1"/>
  <c r="A227" i="12" s="1"/>
  <c r="A239" i="12" s="1"/>
  <c r="A251" i="12" s="1"/>
  <c r="A263" i="12" s="1"/>
  <c r="A275" i="12" s="1"/>
  <c r="A287" i="12" s="1"/>
  <c r="A299" i="12" s="1"/>
  <c r="A311" i="12" s="1"/>
  <c r="A323" i="12" s="1"/>
  <c r="A335" i="12" s="1"/>
  <c r="A347" i="12" s="1"/>
  <c r="A359" i="12" s="1"/>
  <c r="A371" i="12" s="1"/>
  <c r="D46" i="12"/>
  <c r="A45" i="12"/>
  <c r="A43" i="12"/>
  <c r="A55" i="12" s="1"/>
  <c r="A67" i="12" s="1"/>
  <c r="A79" i="12" s="1"/>
  <c r="A91" i="12" s="1"/>
  <c r="A103" i="12" s="1"/>
  <c r="A115" i="12" s="1"/>
  <c r="A127" i="12" s="1"/>
  <c r="A139" i="12" s="1"/>
  <c r="A151" i="12" s="1"/>
  <c r="A163" i="12" s="1"/>
  <c r="A175" i="12" s="1"/>
  <c r="A187" i="12" s="1"/>
  <c r="A199" i="12" s="1"/>
  <c r="A211" i="12" s="1"/>
  <c r="A223" i="12" s="1"/>
  <c r="A235" i="12" s="1"/>
  <c r="A247" i="12" s="1"/>
  <c r="A259" i="12" s="1"/>
  <c r="A40" i="12"/>
  <c r="A52" i="12" s="1"/>
  <c r="A39" i="12"/>
  <c r="A51" i="12" s="1"/>
  <c r="A38" i="12"/>
  <c r="A50" i="12" s="1"/>
  <c r="A62" i="12" s="1"/>
  <c r="A74" i="12" s="1"/>
  <c r="A86" i="12" s="1"/>
  <c r="A98" i="12" s="1"/>
  <c r="A110" i="12" s="1"/>
  <c r="A122" i="12" s="1"/>
  <c r="A134" i="12" s="1"/>
  <c r="A146" i="12" s="1"/>
  <c r="A158" i="12" s="1"/>
  <c r="A170" i="12" s="1"/>
  <c r="A182" i="12" s="1"/>
  <c r="A194" i="12" s="1"/>
  <c r="A206" i="12" s="1"/>
  <c r="A218" i="12" s="1"/>
  <c r="A230" i="12" s="1"/>
  <c r="A242" i="12" s="1"/>
  <c r="A254" i="12" s="1"/>
  <c r="A266" i="12" s="1"/>
  <c r="A278" i="12" s="1"/>
  <c r="A290" i="12" s="1"/>
  <c r="A302" i="12" s="1"/>
  <c r="A314" i="12" s="1"/>
  <c r="A326" i="12" s="1"/>
  <c r="A338" i="12" s="1"/>
  <c r="A350" i="12" s="1"/>
  <c r="A362" i="12" s="1"/>
  <c r="A35" i="12"/>
  <c r="A34" i="12"/>
  <c r="A46" i="12" s="1"/>
  <c r="A58" i="12" s="1"/>
  <c r="A70" i="12" s="1"/>
  <c r="A82" i="12" s="1"/>
  <c r="A94" i="12" s="1"/>
  <c r="A106" i="12" s="1"/>
  <c r="A118" i="12" s="1"/>
  <c r="A130" i="12" s="1"/>
  <c r="A142" i="12" s="1"/>
  <c r="A154" i="12" s="1"/>
  <c r="A166" i="12" s="1"/>
  <c r="A178" i="12" s="1"/>
  <c r="A190" i="12" s="1"/>
  <c r="A202" i="12" s="1"/>
  <c r="A214" i="12" s="1"/>
  <c r="A226" i="12" s="1"/>
  <c r="A238" i="12" s="1"/>
  <c r="A250" i="12" s="1"/>
  <c r="A262" i="12" s="1"/>
  <c r="A274" i="12" s="1"/>
  <c r="A286" i="12" s="1"/>
  <c r="A298" i="12" s="1"/>
  <c r="A310" i="12" s="1"/>
  <c r="A322" i="12" s="1"/>
  <c r="A334" i="12" s="1"/>
  <c r="A346" i="12" s="1"/>
  <c r="A358" i="12" s="1"/>
  <c r="A370" i="12" s="1"/>
  <c r="A33" i="12"/>
  <c r="A32" i="12"/>
  <c r="A44" i="12" s="1"/>
  <c r="A56" i="12" s="1"/>
  <c r="A68" i="12" s="1"/>
  <c r="A80" i="12" s="1"/>
  <c r="A92" i="12" s="1"/>
  <c r="A104" i="12" s="1"/>
  <c r="A116" i="12" s="1"/>
  <c r="A128" i="12" s="1"/>
  <c r="A140" i="12" s="1"/>
  <c r="A152" i="12" s="1"/>
  <c r="A164" i="12" s="1"/>
  <c r="A176" i="12" s="1"/>
  <c r="A188" i="12" s="1"/>
  <c r="A200" i="12" s="1"/>
  <c r="A212" i="12" s="1"/>
  <c r="A224" i="12" s="1"/>
  <c r="A236" i="12" s="1"/>
  <c r="A248" i="12" s="1"/>
  <c r="A260" i="12" s="1"/>
  <c r="A272" i="12" s="1"/>
  <c r="A284" i="12" s="1"/>
  <c r="A296" i="12" s="1"/>
  <c r="A308" i="12" s="1"/>
  <c r="A320" i="12" s="1"/>
  <c r="A332" i="12" s="1"/>
  <c r="A344" i="12" s="1"/>
  <c r="A356" i="12" s="1"/>
  <c r="A368" i="12" s="1"/>
  <c r="A31" i="12"/>
  <c r="A30" i="12"/>
  <c r="A42" i="12" s="1"/>
  <c r="A54" i="12" s="1"/>
  <c r="A66" i="12" s="1"/>
  <c r="A78" i="12" s="1"/>
  <c r="A90" i="12" s="1"/>
  <c r="A102" i="12" s="1"/>
  <c r="A114" i="12" s="1"/>
  <c r="A126" i="12" s="1"/>
  <c r="A138" i="12" s="1"/>
  <c r="A150" i="12" s="1"/>
  <c r="A162" i="12" s="1"/>
  <c r="A174" i="12" s="1"/>
  <c r="A186" i="12" s="1"/>
  <c r="A198" i="12" s="1"/>
  <c r="A210" i="12" s="1"/>
  <c r="A222" i="12" s="1"/>
  <c r="A234" i="12" s="1"/>
  <c r="A246" i="12" s="1"/>
  <c r="A258" i="12" s="1"/>
  <c r="A270" i="12" s="1"/>
  <c r="A282" i="12" s="1"/>
  <c r="A294" i="12" s="1"/>
  <c r="A306" i="12" s="1"/>
  <c r="A318" i="12" s="1"/>
  <c r="A330" i="12" s="1"/>
  <c r="A342" i="12" s="1"/>
  <c r="A354" i="12" s="1"/>
  <c r="A366" i="12" s="1"/>
  <c r="D29" i="12"/>
  <c r="A29" i="12"/>
  <c r="A41" i="12" s="1"/>
  <c r="A53" i="12" s="1"/>
  <c r="A65" i="12" s="1"/>
  <c r="A77" i="12" s="1"/>
  <c r="A28" i="12"/>
  <c r="D27" i="12"/>
  <c r="A27" i="12"/>
  <c r="A26" i="12"/>
  <c r="A25" i="12"/>
  <c r="A37" i="12" s="1"/>
  <c r="A49" i="12" s="1"/>
  <c r="A61" i="12" s="1"/>
  <c r="A24" i="12"/>
  <c r="A36" i="12" s="1"/>
  <c r="A48" i="12" s="1"/>
  <c r="A60" i="12" s="1"/>
  <c r="A72" i="12" s="1"/>
  <c r="A84" i="12" s="1"/>
  <c r="A96" i="12" s="1"/>
  <c r="A108" i="12" s="1"/>
  <c r="A120" i="12" s="1"/>
  <c r="A132" i="12" s="1"/>
  <c r="A144" i="12" s="1"/>
  <c r="A156" i="12" s="1"/>
  <c r="A168" i="12" s="1"/>
  <c r="A180" i="12" s="1"/>
  <c r="A192" i="12" s="1"/>
  <c r="A204" i="12" s="1"/>
  <c r="A216" i="12" s="1"/>
  <c r="A228" i="12" s="1"/>
  <c r="A240" i="12" s="1"/>
  <c r="A252" i="12" s="1"/>
  <c r="A264" i="12" s="1"/>
  <c r="A276" i="12" s="1"/>
  <c r="A288" i="12" s="1"/>
  <c r="A300" i="12" s="1"/>
  <c r="A312" i="12" s="1"/>
  <c r="A324" i="12" s="1"/>
  <c r="A336" i="12" s="1"/>
  <c r="A348" i="12" s="1"/>
  <c r="A360" i="12" s="1"/>
  <c r="D18" i="12"/>
  <c r="D13" i="12"/>
  <c r="I12" i="12"/>
  <c r="F12" i="12"/>
  <c r="C12" i="12"/>
  <c r="B7" i="12"/>
  <c r="D194" i="12" s="1"/>
  <c r="B6" i="12"/>
  <c r="B3" i="12"/>
  <c r="S13" i="14" l="1"/>
  <c r="F13" i="14"/>
  <c r="U2" i="13"/>
  <c r="U3" i="13" s="1"/>
  <c r="F12" i="13"/>
  <c r="I12" i="13" s="1"/>
  <c r="B7" i="13"/>
  <c r="D167" i="12"/>
  <c r="D231" i="12"/>
  <c r="D330" i="12"/>
  <c r="D90" i="12"/>
  <c r="D121" i="12"/>
  <c r="D367" i="12"/>
  <c r="D370" i="12"/>
  <c r="D354" i="12"/>
  <c r="D338" i="12"/>
  <c r="D322" i="12"/>
  <c r="D306" i="12"/>
  <c r="D290" i="12"/>
  <c r="D274" i="12"/>
  <c r="D258" i="12"/>
  <c r="D242" i="12"/>
  <c r="D226" i="12"/>
  <c r="D346" i="12"/>
  <c r="D327" i="12"/>
  <c r="D310" i="12"/>
  <c r="D369" i="12"/>
  <c r="D353" i="12"/>
  <c r="D334" i="12"/>
  <c r="D317" i="12"/>
  <c r="D298" i="12"/>
  <c r="D279" i="12"/>
  <c r="D262" i="12"/>
  <c r="D243" i="12"/>
  <c r="D224" i="12"/>
  <c r="D343" i="12"/>
  <c r="D326" i="12"/>
  <c r="D307" i="12"/>
  <c r="D288" i="12"/>
  <c r="D271" i="12"/>
  <c r="D252" i="12"/>
  <c r="D235" i="12"/>
  <c r="D233" i="12"/>
  <c r="D331" i="12"/>
  <c r="D285" i="12"/>
  <c r="D261" i="12"/>
  <c r="D248" i="12"/>
  <c r="D366" i="12"/>
  <c r="D361" i="12"/>
  <c r="D347" i="12"/>
  <c r="D340" i="12"/>
  <c r="D333" i="12"/>
  <c r="D371" i="12"/>
  <c r="D356" i="12"/>
  <c r="D349" i="12"/>
  <c r="D342" i="12"/>
  <c r="D335" i="12"/>
  <c r="D368" i="12"/>
  <c r="D363" i="12"/>
  <c r="D282" i="12"/>
  <c r="D269" i="12"/>
  <c r="D256" i="12"/>
  <c r="D228" i="12"/>
  <c r="D208" i="12"/>
  <c r="D275" i="12"/>
  <c r="D249" i="12"/>
  <c r="D236" i="12"/>
  <c r="D223" i="12"/>
  <c r="D215" i="12"/>
  <c r="D213" i="12"/>
  <c r="D204" i="12"/>
  <c r="D188" i="12"/>
  <c r="D299" i="12"/>
  <c r="D280" i="12"/>
  <c r="D272" i="12"/>
  <c r="D264" i="12"/>
  <c r="D214" i="12"/>
  <c r="D179" i="12"/>
  <c r="D163" i="12"/>
  <c r="D345" i="12"/>
  <c r="D337" i="12"/>
  <c r="D324" i="12"/>
  <c r="D301" i="12"/>
  <c r="D263" i="12"/>
  <c r="D211" i="12"/>
  <c r="D209" i="12"/>
  <c r="D207" i="12"/>
  <c r="D205" i="12"/>
  <c r="D203" i="12"/>
  <c r="D201" i="12"/>
  <c r="D193" i="12"/>
  <c r="D182" i="12"/>
  <c r="D166" i="12"/>
  <c r="D150" i="12"/>
  <c r="D134" i="12"/>
  <c r="D118" i="12"/>
  <c r="D102" i="12"/>
  <c r="D86" i="12"/>
  <c r="D364" i="12"/>
  <c r="D351" i="12"/>
  <c r="D329" i="12"/>
  <c r="D265" i="12"/>
  <c r="D244" i="12"/>
  <c r="D229" i="12"/>
  <c r="D178" i="12"/>
  <c r="D162" i="12"/>
  <c r="D146" i="12"/>
  <c r="D130" i="12"/>
  <c r="D114" i="12"/>
  <c r="D98" i="12"/>
  <c r="D82" i="12"/>
  <c r="D365" i="12"/>
  <c r="D350" i="12"/>
  <c r="D336" i="12"/>
  <c r="D320" i="12"/>
  <c r="D313" i="12"/>
  <c r="D266" i="12"/>
  <c r="D240" i="12"/>
  <c r="D234" i="12"/>
  <c r="D180" i="12"/>
  <c r="D169" i="12"/>
  <c r="D292" i="12"/>
  <c r="D246" i="12"/>
  <c r="D237" i="12"/>
  <c r="D216" i="12"/>
  <c r="D191" i="12"/>
  <c r="D359" i="12"/>
  <c r="D344" i="12"/>
  <c r="D323" i="12"/>
  <c r="D316" i="12"/>
  <c r="D309" i="12"/>
  <c r="D302" i="12"/>
  <c r="D184" i="12"/>
  <c r="D173" i="12"/>
  <c r="D339" i="12"/>
  <c r="D305" i="12"/>
  <c r="D278" i="12"/>
  <c r="D255" i="12"/>
  <c r="D221" i="12"/>
  <c r="D218" i="12"/>
  <c r="D200" i="12"/>
  <c r="D175" i="12"/>
  <c r="D164" i="12"/>
  <c r="D137" i="12"/>
  <c r="D135" i="12"/>
  <c r="D133" i="12"/>
  <c r="D131" i="12"/>
  <c r="D129" i="12"/>
  <c r="D127" i="12"/>
  <c r="D67" i="12"/>
  <c r="D51" i="12"/>
  <c r="D35" i="12"/>
  <c r="D348" i="12"/>
  <c r="D319" i="12"/>
  <c r="D312" i="12"/>
  <c r="D291" i="12"/>
  <c r="D281" i="12"/>
  <c r="D362" i="12"/>
  <c r="D357" i="12"/>
  <c r="D352" i="12"/>
  <c r="D297" i="12"/>
  <c r="D287" i="12"/>
  <c r="D277" i="12"/>
  <c r="D251" i="12"/>
  <c r="D197" i="12"/>
  <c r="D190" i="12"/>
  <c r="D181" i="12"/>
  <c r="D170" i="12"/>
  <c r="D100" i="12"/>
  <c r="D63" i="12"/>
  <c r="D47" i="12"/>
  <c r="D270" i="12"/>
  <c r="D187" i="12"/>
  <c r="D156" i="12"/>
  <c r="D149" i="12"/>
  <c r="D142" i="12"/>
  <c r="D128" i="12"/>
  <c r="D91" i="12"/>
  <c r="D84" i="12"/>
  <c r="D77" i="12"/>
  <c r="D38" i="12"/>
  <c r="D36" i="12"/>
  <c r="D34" i="12"/>
  <c r="D14" i="12"/>
  <c r="D360" i="12"/>
  <c r="D250" i="12"/>
  <c r="D241" i="12"/>
  <c r="D232" i="12"/>
  <c r="D219" i="12"/>
  <c r="D183" i="12"/>
  <c r="D358" i="12"/>
  <c r="D259" i="12"/>
  <c r="D254" i="12"/>
  <c r="D139" i="12"/>
  <c r="D132" i="12"/>
  <c r="D95" i="12"/>
  <c r="D88" i="12"/>
  <c r="D81" i="12"/>
  <c r="D74" i="12"/>
  <c r="D72" i="12"/>
  <c r="D311" i="12"/>
  <c r="D300" i="12"/>
  <c r="D294" i="12"/>
  <c r="D268" i="12"/>
  <c r="D196" i="12"/>
  <c r="D168" i="12"/>
  <c r="D160" i="12"/>
  <c r="D239" i="12"/>
  <c r="D195" i="12"/>
  <c r="D185" i="12"/>
  <c r="D157" i="12"/>
  <c r="D113" i="12"/>
  <c r="D99" i="12"/>
  <c r="D92" i="12"/>
  <c r="D85" i="12"/>
  <c r="D78" i="12"/>
  <c r="D45" i="12"/>
  <c r="D43" i="12"/>
  <c r="D41" i="12"/>
  <c r="D39" i="12"/>
  <c r="D37" i="12"/>
  <c r="D31" i="12"/>
  <c r="D15" i="12"/>
  <c r="D341" i="12"/>
  <c r="D304" i="12"/>
  <c r="D293" i="12"/>
  <c r="D283" i="12"/>
  <c r="D267" i="12"/>
  <c r="D253" i="12"/>
  <c r="D230" i="12"/>
  <c r="D217" i="12"/>
  <c r="D206" i="12"/>
  <c r="D202" i="12"/>
  <c r="D143" i="12"/>
  <c r="D136" i="12"/>
  <c r="D318" i="12"/>
  <c r="D222" i="12"/>
  <c r="D192" i="12"/>
  <c r="D177" i="12"/>
  <c r="D165" i="12"/>
  <c r="D161" i="12"/>
  <c r="D154" i="12"/>
  <c r="D144" i="12"/>
  <c r="D141" i="12"/>
  <c r="D126" i="12"/>
  <c r="D109" i="12"/>
  <c r="D106" i="12"/>
  <c r="D57" i="12"/>
  <c r="D52" i="12"/>
  <c r="D42" i="12"/>
  <c r="D23" i="12"/>
  <c r="D186" i="12"/>
  <c r="D295" i="12"/>
  <c r="D171" i="12"/>
  <c r="D159" i="12"/>
  <c r="D119" i="12"/>
  <c r="D116" i="12"/>
  <c r="D96" i="12"/>
  <c r="D79" i="12"/>
  <c r="D76" i="12"/>
  <c r="D19" i="12"/>
  <c r="D260" i="12"/>
  <c r="D220" i="12"/>
  <c r="D212" i="12"/>
  <c r="D189" i="12"/>
  <c r="D93" i="12"/>
  <c r="D65" i="12"/>
  <c r="D20" i="12"/>
  <c r="D17" i="12"/>
  <c r="D122" i="12"/>
  <c r="D28" i="12"/>
  <c r="D53" i="12"/>
  <c r="D227" i="12"/>
  <c r="D210" i="12"/>
  <c r="D70" i="12"/>
  <c r="D25" i="12"/>
  <c r="D153" i="12"/>
  <c r="D328" i="12"/>
  <c r="D303" i="12"/>
  <c r="D176" i="12"/>
  <c r="D158" i="12"/>
  <c r="D83" i="12"/>
  <c r="D62" i="12"/>
  <c r="D59" i="12"/>
  <c r="D257" i="12"/>
  <c r="D238" i="12"/>
  <c r="D73" i="12"/>
  <c r="D56" i="12"/>
  <c r="D33" i="12"/>
  <c r="D125" i="12"/>
  <c r="D89" i="12"/>
  <c r="D50" i="12"/>
  <c r="D355" i="12"/>
  <c r="D115" i="12"/>
  <c r="D325" i="12"/>
  <c r="D314" i="12"/>
  <c r="D289" i="12"/>
  <c r="D247" i="12"/>
  <c r="D112" i="12"/>
  <c r="D148" i="12"/>
  <c r="D111" i="12"/>
  <c r="D101" i="12"/>
  <c r="D75" i="12"/>
  <c r="D49" i="12"/>
  <c r="D32" i="12"/>
  <c r="D308" i="12"/>
  <c r="D273" i="12"/>
  <c r="D104" i="12"/>
  <c r="D69" i="12"/>
  <c r="D24" i="12"/>
  <c r="D332" i="12"/>
  <c r="D296" i="12"/>
  <c r="D284" i="12"/>
  <c r="D199" i="12"/>
  <c r="D21" i="12"/>
  <c r="D26" i="12"/>
  <c r="D30" i="12"/>
  <c r="D80" i="12"/>
  <c r="D44" i="12"/>
  <c r="D54" i="12"/>
  <c r="D64" i="12"/>
  <c r="D117" i="12"/>
  <c r="D152" i="12"/>
  <c r="B9" i="12"/>
  <c r="B8" i="12" s="1"/>
  <c r="D16" i="12"/>
  <c r="D124" i="12"/>
  <c r="D172" i="12"/>
  <c r="D151" i="12"/>
  <c r="D286" i="12"/>
  <c r="D110" i="12"/>
  <c r="D315" i="12"/>
  <c r="D22" i="12"/>
  <c r="D60" i="12"/>
  <c r="D12" i="12"/>
  <c r="E12" i="12" s="1"/>
  <c r="D40" i="12"/>
  <c r="D55" i="12"/>
  <c r="D87" i="12"/>
  <c r="D105" i="12"/>
  <c r="D138" i="12"/>
  <c r="D145" i="12"/>
  <c r="D174" i="12"/>
  <c r="D245" i="12"/>
  <c r="D321" i="12"/>
  <c r="Y22" i="10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I13" i="14" l="1"/>
  <c r="E13" i="14"/>
  <c r="V13" i="14"/>
  <c r="R13" i="14"/>
  <c r="V12" i="13"/>
  <c r="Y12" i="13" s="1"/>
  <c r="AB12" i="13" s="1"/>
  <c r="U7" i="13"/>
  <c r="W332" i="13" s="1"/>
  <c r="W348" i="13"/>
  <c r="W340" i="13"/>
  <c r="W324" i="13"/>
  <c r="W362" i="13"/>
  <c r="W330" i="13"/>
  <c r="W306" i="13"/>
  <c r="W353" i="13"/>
  <c r="W282" i="13"/>
  <c r="W294" i="13"/>
  <c r="W286" i="13"/>
  <c r="W337" i="13"/>
  <c r="W279" i="13"/>
  <c r="W263" i="13"/>
  <c r="W247" i="13"/>
  <c r="W339" i="13"/>
  <c r="W371" i="13"/>
  <c r="W318" i="13"/>
  <c r="W265" i="13"/>
  <c r="W211" i="13"/>
  <c r="W195" i="13"/>
  <c r="W352" i="13"/>
  <c r="W287" i="13"/>
  <c r="W273" i="13"/>
  <c r="W296" i="13"/>
  <c r="W241" i="13"/>
  <c r="W234" i="13"/>
  <c r="W192" i="13"/>
  <c r="W303" i="13"/>
  <c r="W217" i="13"/>
  <c r="W206" i="13"/>
  <c r="W269" i="13"/>
  <c r="W218" i="13"/>
  <c r="W167" i="13"/>
  <c r="W189" i="13"/>
  <c r="W165" i="13"/>
  <c r="W358" i="13"/>
  <c r="W320" i="13"/>
  <c r="W183" i="13"/>
  <c r="W166" i="13"/>
  <c r="W141" i="13"/>
  <c r="W246" i="13"/>
  <c r="W181" i="13"/>
  <c r="W111" i="13"/>
  <c r="W84" i="13"/>
  <c r="W44" i="13"/>
  <c r="W28" i="13"/>
  <c r="W277" i="13"/>
  <c r="W310" i="13"/>
  <c r="W237" i="13"/>
  <c r="W188" i="13"/>
  <c r="W344" i="13"/>
  <c r="W261" i="13"/>
  <c r="W242" i="13"/>
  <c r="W210" i="13"/>
  <c r="W334" i="13"/>
  <c r="W160" i="13"/>
  <c r="W144" i="13"/>
  <c r="W128" i="13"/>
  <c r="W104" i="13"/>
  <c r="W56" i="13"/>
  <c r="W40" i="13"/>
  <c r="W32" i="13"/>
  <c r="W24" i="13"/>
  <c r="W278" i="13"/>
  <c r="W262" i="13"/>
  <c r="W198" i="13"/>
  <c r="W155" i="13"/>
  <c r="W133" i="13"/>
  <c r="W102" i="13"/>
  <c r="W79" i="13"/>
  <c r="W302" i="13"/>
  <c r="W280" i="13"/>
  <c r="W224" i="13"/>
  <c r="W143" i="13"/>
  <c r="W91" i="13"/>
  <c r="W369" i="13"/>
  <c r="W345" i="13"/>
  <c r="W131" i="13"/>
  <c r="W127" i="13"/>
  <c r="W114" i="13"/>
  <c r="W61" i="13"/>
  <c r="W154" i="13"/>
  <c r="W145" i="13"/>
  <c r="W135" i="13"/>
  <c r="W73" i="13"/>
  <c r="W62" i="13"/>
  <c r="W50" i="13"/>
  <c r="W13" i="13"/>
  <c r="W185" i="13"/>
  <c r="W156" i="13"/>
  <c r="W147" i="13"/>
  <c r="W93" i="13"/>
  <c r="W328" i="13"/>
  <c r="W228" i="13"/>
  <c r="W157" i="13"/>
  <c r="W136" i="13"/>
  <c r="W82" i="13"/>
  <c r="W66" i="13"/>
  <c r="W139" i="13"/>
  <c r="W105" i="13"/>
  <c r="W57" i="13"/>
  <c r="W239" i="13"/>
  <c r="W233" i="13"/>
  <c r="W118" i="13"/>
  <c r="W54" i="13"/>
  <c r="W51" i="13"/>
  <c r="W14" i="13"/>
  <c r="W115" i="13"/>
  <c r="W95" i="13"/>
  <c r="W20" i="13"/>
  <c r="W71" i="13"/>
  <c r="W23" i="13"/>
  <c r="W180" i="13"/>
  <c r="W120" i="13"/>
  <c r="W99" i="13"/>
  <c r="W108" i="13"/>
  <c r="W258" i="13"/>
  <c r="W190" i="13"/>
  <c r="W101" i="13"/>
  <c r="W78" i="13"/>
  <c r="W162" i="13"/>
  <c r="W153" i="13"/>
  <c r="W65" i="13"/>
  <c r="W25" i="13"/>
  <c r="W81" i="13"/>
  <c r="W63" i="13"/>
  <c r="W42" i="13"/>
  <c r="W12" i="13"/>
  <c r="W132" i="13"/>
  <c r="W98" i="13"/>
  <c r="W75" i="13"/>
  <c r="W37" i="13"/>
  <c r="W33" i="13"/>
  <c r="W31" i="13"/>
  <c r="W29" i="13"/>
  <c r="W19" i="13"/>
  <c r="W35" i="13"/>
  <c r="W22" i="13"/>
  <c r="U9" i="13"/>
  <c r="U8" i="13" s="1"/>
  <c r="W232" i="13"/>
  <c r="W112" i="13"/>
  <c r="W256" i="13"/>
  <c r="W15" i="13"/>
  <c r="W152" i="13"/>
  <c r="W77" i="13"/>
  <c r="W41" i="13"/>
  <c r="W26" i="13"/>
  <c r="W122" i="13"/>
  <c r="W149" i="13"/>
  <c r="W43" i="13"/>
  <c r="D370" i="13"/>
  <c r="D362" i="13"/>
  <c r="D363" i="13"/>
  <c r="D357" i="13"/>
  <c r="D347" i="13"/>
  <c r="D336" i="13"/>
  <c r="D324" i="13"/>
  <c r="D301" i="13"/>
  <c r="D353" i="13"/>
  <c r="D342" i="13"/>
  <c r="D306" i="13"/>
  <c r="D330" i="13"/>
  <c r="D319" i="13"/>
  <c r="D307" i="13"/>
  <c r="D358" i="13"/>
  <c r="D339" i="13"/>
  <c r="D320" i="13"/>
  <c r="D312" i="13"/>
  <c r="D295" i="13"/>
  <c r="D349" i="13"/>
  <c r="D345" i="13"/>
  <c r="D341" i="13"/>
  <c r="D366" i="13"/>
  <c r="D326" i="13"/>
  <c r="D318" i="13"/>
  <c r="D314" i="13"/>
  <c r="D275" i="13"/>
  <c r="D364" i="13"/>
  <c r="D355" i="13"/>
  <c r="D297" i="13"/>
  <c r="D273" i="13"/>
  <c r="D356" i="13"/>
  <c r="D321" i="13"/>
  <c r="D316" i="13"/>
  <c r="D311" i="13"/>
  <c r="D279" i="13"/>
  <c r="D267" i="13"/>
  <c r="D266" i="13"/>
  <c r="D265" i="13"/>
  <c r="D264" i="13"/>
  <c r="D238" i="13"/>
  <c r="D354" i="13"/>
  <c r="D344" i="13"/>
  <c r="D334" i="13"/>
  <c r="D237" i="13"/>
  <c r="D227" i="13"/>
  <c r="D219" i="13"/>
  <c r="D211" i="13"/>
  <c r="D203" i="13"/>
  <c r="D369" i="13"/>
  <c r="D360" i="13"/>
  <c r="D327" i="13"/>
  <c r="D323" i="13"/>
  <c r="D281" i="13"/>
  <c r="D229" i="13"/>
  <c r="D218" i="13"/>
  <c r="D206" i="13"/>
  <c r="D178" i="13"/>
  <c r="D168" i="13"/>
  <c r="D160" i="13"/>
  <c r="D152" i="13"/>
  <c r="D144" i="13"/>
  <c r="D136" i="13"/>
  <c r="D361" i="13"/>
  <c r="D359" i="13"/>
  <c r="D332" i="13"/>
  <c r="D328" i="13"/>
  <c r="D291" i="13"/>
  <c r="D262" i="13"/>
  <c r="D257" i="13"/>
  <c r="D252" i="13"/>
  <c r="D241" i="13"/>
  <c r="D195" i="13"/>
  <c r="D194" i="13"/>
  <c r="D193" i="13"/>
  <c r="D192" i="13"/>
  <c r="D187" i="13"/>
  <c r="D172" i="13"/>
  <c r="D164" i="13"/>
  <c r="D156" i="13"/>
  <c r="D294" i="13"/>
  <c r="D235" i="13"/>
  <c r="D224" i="13"/>
  <c r="D212" i="13"/>
  <c r="D199" i="13"/>
  <c r="D198" i="13"/>
  <c r="D197" i="13"/>
  <c r="D196" i="13"/>
  <c r="D186" i="13"/>
  <c r="D302" i="13"/>
  <c r="D293" i="13"/>
  <c r="D270" i="13"/>
  <c r="D176" i="13"/>
  <c r="D165" i="13"/>
  <c r="D142" i="13"/>
  <c r="D130" i="13"/>
  <c r="D122" i="13"/>
  <c r="D114" i="13"/>
  <c r="D367" i="13"/>
  <c r="D351" i="13"/>
  <c r="D346" i="13"/>
  <c r="D246" i="13"/>
  <c r="D243" i="13"/>
  <c r="D233" i="13"/>
  <c r="D134" i="13"/>
  <c r="D126" i="13"/>
  <c r="D118" i="13"/>
  <c r="D303" i="13"/>
  <c r="D292" i="13"/>
  <c r="D274" i="13"/>
  <c r="D249" i="13"/>
  <c r="D214" i="13"/>
  <c r="D210" i="13"/>
  <c r="D180" i="13"/>
  <c r="D284" i="13"/>
  <c r="D260" i="13"/>
  <c r="D151" i="13"/>
  <c r="D128" i="13"/>
  <c r="D317" i="13"/>
  <c r="D286" i="13"/>
  <c r="D256" i="13"/>
  <c r="D234" i="13"/>
  <c r="D254" i="13"/>
  <c r="D209" i="13"/>
  <c r="D204" i="13"/>
  <c r="D190" i="13"/>
  <c r="D371" i="13"/>
  <c r="D338" i="13"/>
  <c r="D335" i="13"/>
  <c r="D329" i="13"/>
  <c r="D269" i="13"/>
  <c r="D250" i="13"/>
  <c r="D304" i="13"/>
  <c r="D298" i="13"/>
  <c r="D248" i="13"/>
  <c r="D239" i="13"/>
  <c r="D232" i="13"/>
  <c r="D222" i="13"/>
  <c r="D207" i="13"/>
  <c r="D255" i="13"/>
  <c r="D242" i="13"/>
  <c r="D220" i="13"/>
  <c r="D191" i="13"/>
  <c r="D185" i="13"/>
  <c r="D111" i="13"/>
  <c r="D343" i="13"/>
  <c r="D340" i="13"/>
  <c r="D337" i="13"/>
  <c r="D331" i="13"/>
  <c r="D309" i="13"/>
  <c r="D300" i="13"/>
  <c r="D205" i="13"/>
  <c r="D200" i="13"/>
  <c r="D182" i="13"/>
  <c r="D123" i="13"/>
  <c r="D110" i="13"/>
  <c r="D100" i="13"/>
  <c r="D92" i="13"/>
  <c r="D84" i="13"/>
  <c r="D76" i="13"/>
  <c r="D68" i="13"/>
  <c r="D60" i="13"/>
  <c r="D52" i="13"/>
  <c r="D44" i="13"/>
  <c r="D36" i="13"/>
  <c r="D28" i="13"/>
  <c r="D325" i="13"/>
  <c r="D285" i="13"/>
  <c r="D277" i="13"/>
  <c r="D263" i="13"/>
  <c r="D216" i="13"/>
  <c r="D173" i="13"/>
  <c r="D157" i="13"/>
  <c r="D124" i="13"/>
  <c r="D73" i="13"/>
  <c r="D61" i="13"/>
  <c r="D50" i="13"/>
  <c r="D38" i="13"/>
  <c r="D24" i="13"/>
  <c r="D13" i="13"/>
  <c r="B9" i="13"/>
  <c r="B8" i="13" s="1"/>
  <c r="D352" i="13"/>
  <c r="D289" i="13"/>
  <c r="D120" i="13"/>
  <c r="D108" i="13"/>
  <c r="D97" i="13"/>
  <c r="D85" i="13"/>
  <c r="D74" i="13"/>
  <c r="D62" i="13"/>
  <c r="D51" i="13"/>
  <c r="D313" i="13"/>
  <c r="D308" i="13"/>
  <c r="D368" i="13"/>
  <c r="D287" i="13"/>
  <c r="D268" i="13"/>
  <c r="D226" i="13"/>
  <c r="D150" i="13"/>
  <c r="D102" i="13"/>
  <c r="D91" i="13"/>
  <c r="D79" i="13"/>
  <c r="D56" i="13"/>
  <c r="D32" i="13"/>
  <c r="D21" i="13"/>
  <c r="D177" i="13"/>
  <c r="D167" i="13"/>
  <c r="D333" i="13"/>
  <c r="D322" i="13"/>
  <c r="D258" i="13"/>
  <c r="D251" i="13"/>
  <c r="D223" i="13"/>
  <c r="D217" i="13"/>
  <c r="D189" i="13"/>
  <c r="D179" i="13"/>
  <c r="D147" i="13"/>
  <c r="D137" i="13"/>
  <c r="D103" i="13"/>
  <c r="D80" i="13"/>
  <c r="D16" i="13"/>
  <c r="D261" i="13"/>
  <c r="D244" i="13"/>
  <c r="D208" i="13"/>
  <c r="D202" i="13"/>
  <c r="D159" i="13"/>
  <c r="D153" i="13"/>
  <c r="D280" i="13"/>
  <c r="D245" i="13"/>
  <c r="D183" i="13"/>
  <c r="D113" i="13"/>
  <c r="D101" i="13"/>
  <c r="D259" i="13"/>
  <c r="D240" i="13"/>
  <c r="D231" i="13"/>
  <c r="D201" i="13"/>
  <c r="D161" i="13"/>
  <c r="D116" i="13"/>
  <c r="D95" i="13"/>
  <c r="D283" i="13"/>
  <c r="D221" i="13"/>
  <c r="D117" i="13"/>
  <c r="D109" i="13"/>
  <c r="D106" i="13"/>
  <c r="D90" i="13"/>
  <c r="D87" i="13"/>
  <c r="D350" i="13"/>
  <c r="D288" i="13"/>
  <c r="D272" i="13"/>
  <c r="D247" i="13"/>
  <c r="D184" i="13"/>
  <c r="D174" i="13"/>
  <c r="D162" i="13"/>
  <c r="D296" i="13"/>
  <c r="D163" i="13"/>
  <c r="D154" i="13"/>
  <c r="D140" i="13"/>
  <c r="D81" i="13"/>
  <c r="D65" i="13"/>
  <c r="D230" i="13"/>
  <c r="D225" i="13"/>
  <c r="D166" i="13"/>
  <c r="D115" i="13"/>
  <c r="D93" i="13"/>
  <c r="D75" i="13"/>
  <c r="D59" i="13"/>
  <c r="D348" i="13"/>
  <c r="D310" i="13"/>
  <c r="D276" i="13"/>
  <c r="D213" i="13"/>
  <c r="D148" i="13"/>
  <c r="D121" i="13"/>
  <c r="D119" i="13"/>
  <c r="D78" i="13"/>
  <c r="D181" i="13"/>
  <c r="D171" i="13"/>
  <c r="D365" i="13"/>
  <c r="D271" i="13"/>
  <c r="D215" i="13"/>
  <c r="D132" i="13"/>
  <c r="D70" i="13"/>
  <c r="D46" i="13"/>
  <c r="D42" i="13"/>
  <c r="D29" i="13"/>
  <c r="D25" i="13"/>
  <c r="D82" i="13"/>
  <c r="D43" i="13"/>
  <c r="D305" i="13"/>
  <c r="D53" i="13"/>
  <c r="D22" i="13"/>
  <c r="D19" i="13"/>
  <c r="D77" i="13"/>
  <c r="D66" i="13"/>
  <c r="D39" i="13"/>
  <c r="D141" i="13"/>
  <c r="D138" i="13"/>
  <c r="D135" i="13"/>
  <c r="D129" i="13"/>
  <c r="D35" i="13"/>
  <c r="D30" i="13"/>
  <c r="D155" i="13"/>
  <c r="D26" i="13"/>
  <c r="D47" i="13"/>
  <c r="D31" i="13"/>
  <c r="D282" i="13"/>
  <c r="D104" i="13"/>
  <c r="D299" i="13"/>
  <c r="D228" i="13"/>
  <c r="D175" i="13"/>
  <c r="D64" i="13"/>
  <c r="D86" i="13"/>
  <c r="D57" i="13"/>
  <c r="D54" i="13"/>
  <c r="D278" i="13"/>
  <c r="D170" i="13"/>
  <c r="D158" i="13"/>
  <c r="D125" i="13"/>
  <c r="D290" i="13"/>
  <c r="D143" i="13"/>
  <c r="D99" i="13"/>
  <c r="D18" i="13"/>
  <c r="D83" i="13"/>
  <c r="D40" i="13"/>
  <c r="D17" i="13"/>
  <c r="D48" i="13"/>
  <c r="D188" i="13"/>
  <c r="D41" i="13"/>
  <c r="D34" i="13"/>
  <c r="D139" i="13"/>
  <c r="D133" i="13"/>
  <c r="D127" i="13"/>
  <c r="D94" i="13"/>
  <c r="D45" i="13"/>
  <c r="D88" i="13"/>
  <c r="D55" i="13"/>
  <c r="D20" i="13"/>
  <c r="D98" i="13"/>
  <c r="D58" i="13"/>
  <c r="D49" i="13"/>
  <c r="D236" i="13"/>
  <c r="D89" i="13"/>
  <c r="D67" i="13"/>
  <c r="D63" i="13"/>
  <c r="D23" i="13"/>
  <c r="D15" i="13"/>
  <c r="D71" i="13"/>
  <c r="D12" i="13"/>
  <c r="E12" i="13" s="1"/>
  <c r="D33" i="13"/>
  <c r="D27" i="13"/>
  <c r="D145" i="13"/>
  <c r="D146" i="13"/>
  <c r="D131" i="13"/>
  <c r="D105" i="13"/>
  <c r="D72" i="13"/>
  <c r="D253" i="13"/>
  <c r="D14" i="13"/>
  <c r="D149" i="13"/>
  <c r="D112" i="13"/>
  <c r="D107" i="13"/>
  <c r="D37" i="13"/>
  <c r="D169" i="13"/>
  <c r="D69" i="13"/>
  <c r="D315" i="13"/>
  <c r="D96" i="13"/>
  <c r="G359" i="12"/>
  <c r="G343" i="12"/>
  <c r="G327" i="12"/>
  <c r="G311" i="12"/>
  <c r="G295" i="12"/>
  <c r="G279" i="12"/>
  <c r="G263" i="12"/>
  <c r="G247" i="12"/>
  <c r="G231" i="12"/>
  <c r="G365" i="12"/>
  <c r="G357" i="12"/>
  <c r="G340" i="12"/>
  <c r="G321" i="12"/>
  <c r="G304" i="12"/>
  <c r="G302" i="12"/>
  <c r="G347" i="12"/>
  <c r="G328" i="12"/>
  <c r="G309" i="12"/>
  <c r="G292" i="12"/>
  <c r="G273" i="12"/>
  <c r="G256" i="12"/>
  <c r="G254" i="12"/>
  <c r="G237" i="12"/>
  <c r="G211" i="12"/>
  <c r="G368" i="12"/>
  <c r="G356" i="12"/>
  <c r="G337" i="12"/>
  <c r="G320" i="12"/>
  <c r="G318" i="12"/>
  <c r="G301" i="12"/>
  <c r="G282" i="12"/>
  <c r="G265" i="12"/>
  <c r="G246" i="12"/>
  <c r="G227" i="12"/>
  <c r="G361" i="12"/>
  <c r="G291" i="12"/>
  <c r="G278" i="12"/>
  <c r="G252" i="12"/>
  <c r="G371" i="12"/>
  <c r="G349" i="12"/>
  <c r="G342" i="12"/>
  <c r="G363" i="12"/>
  <c r="G358" i="12"/>
  <c r="G351" i="12"/>
  <c r="G344" i="12"/>
  <c r="G330" i="12"/>
  <c r="G286" i="12"/>
  <c r="G258" i="12"/>
  <c r="G234" i="12"/>
  <c r="G221" i="12"/>
  <c r="G217" i="12"/>
  <c r="G197" i="12"/>
  <c r="G362" i="12"/>
  <c r="G313" i="12"/>
  <c r="G306" i="12"/>
  <c r="G266" i="12"/>
  <c r="G253" i="12"/>
  <c r="G240" i="12"/>
  <c r="G209" i="12"/>
  <c r="G193" i="12"/>
  <c r="G285" i="12"/>
  <c r="G277" i="12"/>
  <c r="G269" i="12"/>
  <c r="G184" i="12"/>
  <c r="G168" i="12"/>
  <c r="G352" i="12"/>
  <c r="G348" i="12"/>
  <c r="G315" i="12"/>
  <c r="G268" i="12"/>
  <c r="G232" i="12"/>
  <c r="G222" i="12"/>
  <c r="G213" i="12"/>
  <c r="G187" i="12"/>
  <c r="G171" i="12"/>
  <c r="G155" i="12"/>
  <c r="G139" i="12"/>
  <c r="G123" i="12"/>
  <c r="G107" i="12"/>
  <c r="G336" i="12"/>
  <c r="G332" i="12"/>
  <c r="G323" i="12"/>
  <c r="G297" i="12"/>
  <c r="G270" i="12"/>
  <c r="G224" i="12"/>
  <c r="G219" i="12"/>
  <c r="G200" i="12"/>
  <c r="G198" i="12"/>
  <c r="G196" i="12"/>
  <c r="G183" i="12"/>
  <c r="G167" i="12"/>
  <c r="G151" i="12"/>
  <c r="G135" i="12"/>
  <c r="G119" i="12"/>
  <c r="G103" i="12"/>
  <c r="G345" i="12"/>
  <c r="G243" i="12"/>
  <c r="G208" i="12"/>
  <c r="G203" i="12"/>
  <c r="G370" i="12"/>
  <c r="G331" i="12"/>
  <c r="G272" i="12"/>
  <c r="G262" i="12"/>
  <c r="G249" i="12"/>
  <c r="G353" i="12"/>
  <c r="G339" i="12"/>
  <c r="G335" i="12"/>
  <c r="G288" i="12"/>
  <c r="G255" i="12"/>
  <c r="G236" i="12"/>
  <c r="G218" i="12"/>
  <c r="G210" i="12"/>
  <c r="G205" i="12"/>
  <c r="G369" i="12"/>
  <c r="G334" i="12"/>
  <c r="G326" i="12"/>
  <c r="G319" i="12"/>
  <c r="G294" i="12"/>
  <c r="G281" i="12"/>
  <c r="G245" i="12"/>
  <c r="G239" i="12"/>
  <c r="G215" i="12"/>
  <c r="G179" i="12"/>
  <c r="G153" i="12"/>
  <c r="G308" i="12"/>
  <c r="G284" i="12"/>
  <c r="G271" i="12"/>
  <c r="G367" i="12"/>
  <c r="G325" i="12"/>
  <c r="G290" i="12"/>
  <c r="G280" i="12"/>
  <c r="G267" i="12"/>
  <c r="G257" i="12"/>
  <c r="G244" i="12"/>
  <c r="G238" i="12"/>
  <c r="G235" i="12"/>
  <c r="G226" i="12"/>
  <c r="G204" i="12"/>
  <c r="G185" i="12"/>
  <c r="G174" i="12"/>
  <c r="G161" i="12"/>
  <c r="G126" i="12"/>
  <c r="G124" i="12"/>
  <c r="G122" i="12"/>
  <c r="G120" i="12"/>
  <c r="G118" i="12"/>
  <c r="G116" i="12"/>
  <c r="G307" i="12"/>
  <c r="G275" i="12"/>
  <c r="G260" i="12"/>
  <c r="G166" i="12"/>
  <c r="G158" i="12"/>
  <c r="G144" i="12"/>
  <c r="G130" i="12"/>
  <c r="G100" i="12"/>
  <c r="G360" i="12"/>
  <c r="G312" i="12"/>
  <c r="G264" i="12"/>
  <c r="G186" i="12"/>
  <c r="G350" i="12"/>
  <c r="G317" i="12"/>
  <c r="G214" i="12"/>
  <c r="G189" i="12"/>
  <c r="G165" i="12"/>
  <c r="G148" i="12"/>
  <c r="G134" i="12"/>
  <c r="G322" i="12"/>
  <c r="G289" i="12"/>
  <c r="G199" i="12"/>
  <c r="G192" i="12"/>
  <c r="G176" i="12"/>
  <c r="G341" i="12"/>
  <c r="G310" i="12"/>
  <c r="G299" i="12"/>
  <c r="G230" i="12"/>
  <c r="G188" i="12"/>
  <c r="G152" i="12"/>
  <c r="G138" i="12"/>
  <c r="G364" i="12"/>
  <c r="G333" i="12"/>
  <c r="G159" i="12"/>
  <c r="G145" i="12"/>
  <c r="G366" i="12"/>
  <c r="G338" i="12"/>
  <c r="G274" i="12"/>
  <c r="G181" i="12"/>
  <c r="G157" i="12"/>
  <c r="G117" i="12"/>
  <c r="H12" i="12"/>
  <c r="G316" i="12"/>
  <c r="G202" i="12"/>
  <c r="G191" i="12"/>
  <c r="G355" i="12"/>
  <c r="G261" i="12"/>
  <c r="G206" i="12"/>
  <c r="G194" i="12"/>
  <c r="G142" i="12"/>
  <c r="G136" i="12"/>
  <c r="G314" i="12"/>
  <c r="G303" i="12"/>
  <c r="G248" i="12"/>
  <c r="G146" i="12"/>
  <c r="G132" i="12"/>
  <c r="G96" i="12"/>
  <c r="G195" i="12"/>
  <c r="G112" i="12"/>
  <c r="G102" i="12"/>
  <c r="G149" i="12"/>
  <c r="G324" i="12"/>
  <c r="G300" i="12"/>
  <c r="G287" i="12"/>
  <c r="G180" i="12"/>
  <c r="G259" i="12"/>
  <c r="G229" i="12"/>
  <c r="G182" i="12"/>
  <c r="G109" i="12"/>
  <c r="G99" i="12"/>
  <c r="G131" i="12"/>
  <c r="G105" i="12"/>
  <c r="G108" i="12"/>
  <c r="G228" i="12"/>
  <c r="G175" i="12"/>
  <c r="G170" i="12"/>
  <c r="G128" i="12"/>
  <c r="G125" i="12"/>
  <c r="G115" i="12"/>
  <c r="G216" i="12"/>
  <c r="G207" i="12"/>
  <c r="G178" i="12"/>
  <c r="G137" i="12"/>
  <c r="G104" i="12"/>
  <c r="G296" i="12"/>
  <c r="G242" i="12"/>
  <c r="G233" i="12"/>
  <c r="G173" i="12"/>
  <c r="G140" i="12"/>
  <c r="G346" i="12"/>
  <c r="G293" i="12"/>
  <c r="G223" i="12"/>
  <c r="G98" i="12"/>
  <c r="G169" i="12"/>
  <c r="G354" i="12"/>
  <c r="G172" i="12"/>
  <c r="G111" i="12"/>
  <c r="G110" i="12"/>
  <c r="G97" i="12"/>
  <c r="G160" i="12"/>
  <c r="G283" i="12"/>
  <c r="G241" i="12"/>
  <c r="G201" i="12"/>
  <c r="G162" i="12"/>
  <c r="G220" i="12"/>
  <c r="G305" i="12"/>
  <c r="G101" i="12"/>
  <c r="G276" i="12"/>
  <c r="G212" i="12"/>
  <c r="G156" i="12"/>
  <c r="G141" i="12"/>
  <c r="G127" i="12"/>
  <c r="G114" i="12"/>
  <c r="G147" i="12"/>
  <c r="G133" i="12"/>
  <c r="G329" i="12"/>
  <c r="G298" i="12"/>
  <c r="G251" i="12"/>
  <c r="G177" i="12"/>
  <c r="G154" i="12"/>
  <c r="G150" i="12"/>
  <c r="G129" i="12"/>
  <c r="G225" i="12"/>
  <c r="G250" i="12"/>
  <c r="G190" i="12"/>
  <c r="G113" i="12"/>
  <c r="G164" i="12"/>
  <c r="G143" i="12"/>
  <c r="G106" i="12"/>
  <c r="G121" i="12"/>
  <c r="G163" i="12"/>
  <c r="U13" i="14" l="1"/>
  <c r="W13" i="14"/>
  <c r="P14" i="14" s="1"/>
  <c r="H13" i="14"/>
  <c r="J13" i="14"/>
  <c r="C14" i="14" s="1"/>
  <c r="W21" i="13"/>
  <c r="W83" i="13"/>
  <c r="W70" i="13"/>
  <c r="W113" i="13"/>
  <c r="W260" i="13"/>
  <c r="W164" i="13"/>
  <c r="W18" i="13"/>
  <c r="W67" i="13"/>
  <c r="W80" i="13"/>
  <c r="W288" i="13"/>
  <c r="W315" i="13"/>
  <c r="W193" i="13"/>
  <c r="W295" i="13"/>
  <c r="W354" i="13"/>
  <c r="W130" i="13"/>
  <c r="W47" i="13"/>
  <c r="W178" i="13"/>
  <c r="W97" i="13"/>
  <c r="W125" i="13"/>
  <c r="W209" i="13"/>
  <c r="W151" i="13"/>
  <c r="W158" i="13"/>
  <c r="W245" i="13"/>
  <c r="W52" i="13"/>
  <c r="W284" i="13"/>
  <c r="W342" i="13"/>
  <c r="W259" i="13"/>
  <c r="W364" i="13"/>
  <c r="W94" i="13"/>
  <c r="W59" i="13"/>
  <c r="W55" i="13"/>
  <c r="W270" i="13"/>
  <c r="W201" i="13"/>
  <c r="W213" i="13"/>
  <c r="W170" i="13"/>
  <c r="W138" i="13"/>
  <c r="W268" i="13"/>
  <c r="W60" i="13"/>
  <c r="W221" i="13"/>
  <c r="W191" i="13"/>
  <c r="W275" i="13"/>
  <c r="W301" i="13"/>
  <c r="W253" i="13"/>
  <c r="W16" i="13"/>
  <c r="W150" i="13"/>
  <c r="W17" i="13"/>
  <c r="W89" i="13"/>
  <c r="W182" i="13"/>
  <c r="W291" i="13"/>
  <c r="W173" i="13"/>
  <c r="W274" i="13"/>
  <c r="W76" i="13"/>
  <c r="W257" i="13"/>
  <c r="W231" i="13"/>
  <c r="W329" i="13"/>
  <c r="W309" i="13"/>
  <c r="W208" i="13"/>
  <c r="W58" i="13"/>
  <c r="W204" i="13"/>
  <c r="W27" i="13"/>
  <c r="W196" i="13"/>
  <c r="W39" i="13"/>
  <c r="W351" i="13"/>
  <c r="W226" i="13"/>
  <c r="W319" i="13"/>
  <c r="W100" i="13"/>
  <c r="W176" i="13"/>
  <c r="W292" i="13"/>
  <c r="W313" i="13"/>
  <c r="W300" i="13"/>
  <c r="W333" i="13"/>
  <c r="W227" i="13"/>
  <c r="W347" i="13"/>
  <c r="W53" i="13"/>
  <c r="W45" i="13"/>
  <c r="W46" i="13"/>
  <c r="W212" i="13"/>
  <c r="W106" i="13"/>
  <c r="W172" i="13"/>
  <c r="W137" i="13"/>
  <c r="W148" i="13"/>
  <c r="W117" i="13"/>
  <c r="W96" i="13"/>
  <c r="W220" i="13"/>
  <c r="W121" i="13"/>
  <c r="W230" i="13"/>
  <c r="W207" i="13"/>
  <c r="W304" i="13"/>
  <c r="W312" i="13"/>
  <c r="W356" i="13"/>
  <c r="W229" i="13"/>
  <c r="W299" i="13"/>
  <c r="W271" i="13"/>
  <c r="W298" i="13"/>
  <c r="W325" i="13"/>
  <c r="W350" i="13"/>
  <c r="W359" i="13"/>
  <c r="W327" i="13"/>
  <c r="W314" i="13"/>
  <c r="W341" i="13"/>
  <c r="W179" i="13"/>
  <c r="W243" i="13"/>
  <c r="W322" i="13"/>
  <c r="W357" i="13"/>
  <c r="W297" i="13"/>
  <c r="W74" i="13"/>
  <c r="W110" i="13"/>
  <c r="W86" i="13"/>
  <c r="W240" i="13"/>
  <c r="W184" i="13"/>
  <c r="W311" i="13"/>
  <c r="W174" i="13"/>
  <c r="W276" i="13"/>
  <c r="W200" i="13"/>
  <c r="W68" i="13"/>
  <c r="W244" i="13"/>
  <c r="W194" i="13"/>
  <c r="W203" i="13"/>
  <c r="W267" i="13"/>
  <c r="W346" i="13"/>
  <c r="W116" i="13"/>
  <c r="W216" i="13"/>
  <c r="W109" i="13"/>
  <c r="W34" i="13"/>
  <c r="W214" i="13"/>
  <c r="W159" i="13"/>
  <c r="W123" i="13"/>
  <c r="W126" i="13"/>
  <c r="W85" i="13"/>
  <c r="W175" i="13"/>
  <c r="W90" i="13"/>
  <c r="W321" i="13"/>
  <c r="W249" i="13"/>
  <c r="W225" i="13"/>
  <c r="W92" i="13"/>
  <c r="W142" i="13"/>
  <c r="W177" i="13"/>
  <c r="W355" i="13"/>
  <c r="W187" i="13"/>
  <c r="W255" i="13"/>
  <c r="W336" i="13"/>
  <c r="W338" i="13"/>
  <c r="W317" i="13"/>
  <c r="H12" i="13"/>
  <c r="W48" i="13"/>
  <c r="W343" i="13"/>
  <c r="W360" i="13"/>
  <c r="W202" i="13"/>
  <c r="W250" i="13"/>
  <c r="W289" i="13"/>
  <c r="W199" i="13"/>
  <c r="W219" i="13"/>
  <c r="W323" i="13"/>
  <c r="W335" i="13"/>
  <c r="W370" i="13"/>
  <c r="W349" i="13"/>
  <c r="W87" i="13"/>
  <c r="W222" i="13"/>
  <c r="W38" i="13"/>
  <c r="W103" i="13"/>
  <c r="W236" i="13"/>
  <c r="W64" i="13"/>
  <c r="W205" i="13"/>
  <c r="W281" i="13"/>
  <c r="W248" i="13"/>
  <c r="W361" i="13"/>
  <c r="W305" i="13"/>
  <c r="W215" i="13"/>
  <c r="W238" i="13"/>
  <c r="W331" i="13"/>
  <c r="W363" i="13"/>
  <c r="W308" i="13"/>
  <c r="W365" i="13"/>
  <c r="W134" i="13"/>
  <c r="W119" i="13"/>
  <c r="W49" i="13"/>
  <c r="W140" i="13"/>
  <c r="W293" i="13"/>
  <c r="W72" i="13"/>
  <c r="W283" i="13"/>
  <c r="W367" i="13"/>
  <c r="W326" i="13"/>
  <c r="W171" i="13"/>
  <c r="W307" i="13"/>
  <c r="W223" i="13"/>
  <c r="W264" i="13"/>
  <c r="W235" i="13"/>
  <c r="W368" i="13"/>
  <c r="W316" i="13"/>
  <c r="W366" i="13"/>
  <c r="X12" i="13"/>
  <c r="W124" i="13"/>
  <c r="W168" i="13"/>
  <c r="W30" i="13"/>
  <c r="W69" i="13"/>
  <c r="W163" i="13"/>
  <c r="W252" i="13"/>
  <c r="W146" i="13"/>
  <c r="W285" i="13"/>
  <c r="W107" i="13"/>
  <c r="W161" i="13"/>
  <c r="W169" i="13"/>
  <c r="W88" i="13"/>
  <c r="W197" i="13"/>
  <c r="W36" i="13"/>
  <c r="W129" i="13"/>
  <c r="W254" i="13"/>
  <c r="W186" i="13"/>
  <c r="W272" i="13"/>
  <c r="W266" i="13"/>
  <c r="W251" i="13"/>
  <c r="W290" i="13"/>
  <c r="Z364" i="13"/>
  <c r="Z356" i="13"/>
  <c r="Z371" i="13"/>
  <c r="Z343" i="13"/>
  <c r="Z331" i="13"/>
  <c r="Z320" i="13"/>
  <c r="Z357" i="13"/>
  <c r="Z348" i="13"/>
  <c r="Z337" i="13"/>
  <c r="Z325" i="13"/>
  <c r="Z314" i="13"/>
  <c r="Z302" i="13"/>
  <c r="Z369" i="13"/>
  <c r="Z349" i="13"/>
  <c r="Z338" i="13"/>
  <c r="Z326" i="13"/>
  <c r="Z303" i="13"/>
  <c r="Z345" i="13"/>
  <c r="Z341" i="13"/>
  <c r="Z310" i="13"/>
  <c r="Z367" i="13"/>
  <c r="Z361" i="13"/>
  <c r="Z351" i="13"/>
  <c r="Z312" i="13"/>
  <c r="Z308" i="13"/>
  <c r="Z300" i="13"/>
  <c r="Z370" i="13"/>
  <c r="Z358" i="13"/>
  <c r="Z347" i="13"/>
  <c r="Z328" i="13"/>
  <c r="Z316" i="13"/>
  <c r="Z277" i="13"/>
  <c r="Z269" i="13"/>
  <c r="Z346" i="13"/>
  <c r="Z336" i="13"/>
  <c r="Z295" i="13"/>
  <c r="Z280" i="13"/>
  <c r="Z235" i="13"/>
  <c r="Z368" i="13"/>
  <c r="Z317" i="13"/>
  <c r="Z297" i="13"/>
  <c r="Z288" i="13"/>
  <c r="Z283" i="13"/>
  <c r="Z274" i="13"/>
  <c r="Z245" i="13"/>
  <c r="Z244" i="13"/>
  <c r="Z366" i="13"/>
  <c r="Z355" i="13"/>
  <c r="Z350" i="13"/>
  <c r="Z307" i="13"/>
  <c r="Z293" i="13"/>
  <c r="Z275" i="13"/>
  <c r="Z249" i="13"/>
  <c r="Z248" i="13"/>
  <c r="Z247" i="13"/>
  <c r="Z246" i="13"/>
  <c r="Z243" i="13"/>
  <c r="Z229" i="13"/>
  <c r="Z221" i="13"/>
  <c r="Z213" i="13"/>
  <c r="Z205" i="13"/>
  <c r="Z285" i="13"/>
  <c r="Z271" i="13"/>
  <c r="Z242" i="13"/>
  <c r="Z225" i="13"/>
  <c r="Z183" i="13"/>
  <c r="Z170" i="13"/>
  <c r="Z162" i="13"/>
  <c r="Z154" i="13"/>
  <c r="Z146" i="13"/>
  <c r="Z138" i="13"/>
  <c r="Z315" i="13"/>
  <c r="Z311" i="13"/>
  <c r="Z309" i="13"/>
  <c r="Z273" i="13"/>
  <c r="Z265" i="13"/>
  <c r="Z260" i="13"/>
  <c r="Z255" i="13"/>
  <c r="Z250" i="13"/>
  <c r="Z230" i="13"/>
  <c r="Z219" i="13"/>
  <c r="Z207" i="13"/>
  <c r="Z174" i="13"/>
  <c r="Z166" i="13"/>
  <c r="Z158" i="13"/>
  <c r="Z150" i="13"/>
  <c r="Z321" i="13"/>
  <c r="Z313" i="13"/>
  <c r="Z284" i="13"/>
  <c r="Z281" i="13"/>
  <c r="Z239" i="13"/>
  <c r="Z231" i="13"/>
  <c r="Z220" i="13"/>
  <c r="Z208" i="13"/>
  <c r="Z365" i="13"/>
  <c r="Z362" i="13"/>
  <c r="Z339" i="13"/>
  <c r="Z334" i="13"/>
  <c r="Z324" i="13"/>
  <c r="Z299" i="13"/>
  <c r="Z263" i="13"/>
  <c r="Z202" i="13"/>
  <c r="Z187" i="13"/>
  <c r="Z180" i="13"/>
  <c r="Z173" i="13"/>
  <c r="Z149" i="13"/>
  <c r="Z148" i="13"/>
  <c r="Z132" i="13"/>
  <c r="Z124" i="13"/>
  <c r="Z116" i="13"/>
  <c r="Z108" i="13"/>
  <c r="Z330" i="13"/>
  <c r="Z305" i="13"/>
  <c r="Z282" i="13"/>
  <c r="Z256" i="13"/>
  <c r="Z204" i="13"/>
  <c r="Z139" i="13"/>
  <c r="Z128" i="13"/>
  <c r="Z120" i="13"/>
  <c r="Z340" i="13"/>
  <c r="Z335" i="13"/>
  <c r="Z238" i="13"/>
  <c r="Z212" i="13"/>
  <c r="Z200" i="13"/>
  <c r="Z195" i="13"/>
  <c r="Z190" i="13"/>
  <c r="Z184" i="13"/>
  <c r="Z177" i="13"/>
  <c r="Z167" i="13"/>
  <c r="Z137" i="13"/>
  <c r="Z360" i="13"/>
  <c r="Z332" i="13"/>
  <c r="Z298" i="13"/>
  <c r="Z279" i="13"/>
  <c r="Z261" i="13"/>
  <c r="Z237" i="13"/>
  <c r="Z191" i="13"/>
  <c r="Z185" i="13"/>
  <c r="Z135" i="13"/>
  <c r="Z107" i="13"/>
  <c r="Z344" i="13"/>
  <c r="Z304" i="13"/>
  <c r="Z301" i="13"/>
  <c r="Z259" i="13"/>
  <c r="Z210" i="13"/>
  <c r="Z257" i="13"/>
  <c r="Z215" i="13"/>
  <c r="Z197" i="13"/>
  <c r="Z194" i="13"/>
  <c r="Z363" i="13"/>
  <c r="Z353" i="13"/>
  <c r="Z322" i="13"/>
  <c r="Z319" i="13"/>
  <c r="Z290" i="13"/>
  <c r="Z240" i="13"/>
  <c r="Z233" i="13"/>
  <c r="Z228" i="13"/>
  <c r="Z253" i="13"/>
  <c r="Z251" i="13"/>
  <c r="Z352" i="13"/>
  <c r="Z318" i="13"/>
  <c r="Z278" i="13"/>
  <c r="Z272" i="13"/>
  <c r="Z264" i="13"/>
  <c r="Z262" i="13"/>
  <c r="Z211" i="13"/>
  <c r="Z201" i="13"/>
  <c r="Z198" i="13"/>
  <c r="Z161" i="13"/>
  <c r="Z156" i="13"/>
  <c r="Z151" i="13"/>
  <c r="Z129" i="13"/>
  <c r="Z327" i="13"/>
  <c r="Z236" i="13"/>
  <c r="Z206" i="13"/>
  <c r="Z130" i="13"/>
  <c r="Z115" i="13"/>
  <c r="Z102" i="13"/>
  <c r="Z94" i="13"/>
  <c r="Z86" i="13"/>
  <c r="Z78" i="13"/>
  <c r="Z70" i="13"/>
  <c r="Z62" i="13"/>
  <c r="Z54" i="13"/>
  <c r="Z46" i="13"/>
  <c r="Z38" i="13"/>
  <c r="Z30" i="13"/>
  <c r="Z218" i="13"/>
  <c r="Z209" i="13"/>
  <c r="Z181" i="13"/>
  <c r="Z169" i="13"/>
  <c r="Z164" i="13"/>
  <c r="Z140" i="13"/>
  <c r="Z103" i="13"/>
  <c r="Z92" i="13"/>
  <c r="Z80" i="13"/>
  <c r="Z69" i="13"/>
  <c r="Z57" i="13"/>
  <c r="Z34" i="13"/>
  <c r="Z21" i="13"/>
  <c r="Z252" i="13"/>
  <c r="Z227" i="13"/>
  <c r="Z203" i="13"/>
  <c r="Z147" i="13"/>
  <c r="Z126" i="13"/>
  <c r="Z122" i="13"/>
  <c r="Z118" i="13"/>
  <c r="Z112" i="13"/>
  <c r="Z104" i="13"/>
  <c r="Z93" i="13"/>
  <c r="Z81" i="13"/>
  <c r="Z58" i="13"/>
  <c r="Z292" i="13"/>
  <c r="Z296" i="13"/>
  <c r="Z329" i="13"/>
  <c r="Z254" i="13"/>
  <c r="Z157" i="13"/>
  <c r="Z145" i="13"/>
  <c r="Z98" i="13"/>
  <c r="Z51" i="13"/>
  <c r="Z39" i="13"/>
  <c r="Z26" i="13"/>
  <c r="Z13" i="13"/>
  <c r="Z234" i="13"/>
  <c r="Z199" i="13"/>
  <c r="Z160" i="13"/>
  <c r="Z168" i="13"/>
  <c r="Z142" i="13"/>
  <c r="Z75" i="13"/>
  <c r="Z63" i="13"/>
  <c r="Z52" i="13"/>
  <c r="Z40" i="13"/>
  <c r="Z294" i="13"/>
  <c r="Z196" i="13"/>
  <c r="Z291" i="13"/>
  <c r="Z222" i="13"/>
  <c r="Z106" i="13"/>
  <c r="Z90" i="13"/>
  <c r="Z323" i="13"/>
  <c r="Z226" i="13"/>
  <c r="Z172" i="13"/>
  <c r="Z165" i="13"/>
  <c r="Z133" i="13"/>
  <c r="Z117" i="13"/>
  <c r="Z87" i="13"/>
  <c r="Z333" i="13"/>
  <c r="Z289" i="13"/>
  <c r="Z306" i="13"/>
  <c r="Z266" i="13"/>
  <c r="Z224" i="13"/>
  <c r="Z171" i="13"/>
  <c r="Z125" i="13"/>
  <c r="Z113" i="13"/>
  <c r="Z110" i="13"/>
  <c r="Z276" i="13"/>
  <c r="Z176" i="13"/>
  <c r="Z268" i="13"/>
  <c r="Z186" i="13"/>
  <c r="Z79" i="13"/>
  <c r="Z182" i="13"/>
  <c r="Z134" i="13"/>
  <c r="Z96" i="13"/>
  <c r="Z73" i="13"/>
  <c r="Z159" i="13"/>
  <c r="Z153" i="13"/>
  <c r="Z127" i="13"/>
  <c r="Z85" i="13"/>
  <c r="Z359" i="13"/>
  <c r="Z342" i="13"/>
  <c r="Z193" i="13"/>
  <c r="Z188" i="13"/>
  <c r="Z155" i="13"/>
  <c r="Z286" i="13"/>
  <c r="Z192" i="13"/>
  <c r="Z141" i="13"/>
  <c r="Z111" i="13"/>
  <c r="Z95" i="13"/>
  <c r="Z44" i="13"/>
  <c r="Z32" i="13"/>
  <c r="Z20" i="13"/>
  <c r="Z17" i="13"/>
  <c r="Z41" i="13"/>
  <c r="Z37" i="13"/>
  <c r="Z67" i="13"/>
  <c r="Z45" i="13"/>
  <c r="Z55" i="13"/>
  <c r="Z270" i="13"/>
  <c r="Z163" i="13"/>
  <c r="Z144" i="13"/>
  <c r="Z131" i="13"/>
  <c r="Z97" i="13"/>
  <c r="Z71" i="13"/>
  <c r="Z48" i="13"/>
  <c r="Z23" i="13"/>
  <c r="Z101" i="13"/>
  <c r="Z214" i="13"/>
  <c r="Z99" i="13"/>
  <c r="Z88" i="13"/>
  <c r="Z123" i="13"/>
  <c r="Z33" i="13"/>
  <c r="Z28" i="13"/>
  <c r="Z60" i="13"/>
  <c r="Z258" i="13"/>
  <c r="Z354" i="13"/>
  <c r="Z175" i="13"/>
  <c r="Z76" i="13"/>
  <c r="Z83" i="13"/>
  <c r="Z74" i="13"/>
  <c r="Z65" i="13"/>
  <c r="Z114" i="13"/>
  <c r="Z72" i="13"/>
  <c r="Z61" i="13"/>
  <c r="Z119" i="13"/>
  <c r="Z77" i="13"/>
  <c r="Z50" i="13"/>
  <c r="Z19" i="13"/>
  <c r="Z16" i="13"/>
  <c r="Z121" i="13"/>
  <c r="Z109" i="13"/>
  <c r="Z84" i="13"/>
  <c r="Z47" i="13"/>
  <c r="Z31" i="13"/>
  <c r="Z25" i="13"/>
  <c r="Z24" i="13"/>
  <c r="Z56" i="13"/>
  <c r="Z217" i="13"/>
  <c r="Z49" i="13"/>
  <c r="Z42" i="13"/>
  <c r="Z35" i="13"/>
  <c r="Z27" i="13"/>
  <c r="Z66" i="13"/>
  <c r="Z82" i="13"/>
  <c r="Z105" i="13"/>
  <c r="Z64" i="13"/>
  <c r="Z15" i="13"/>
  <c r="Z59" i="13"/>
  <c r="Z287" i="13"/>
  <c r="Z216" i="13"/>
  <c r="Z22" i="13"/>
  <c r="Z14" i="13"/>
  <c r="Z143" i="13"/>
  <c r="Z223" i="13"/>
  <c r="Z18" i="13"/>
  <c r="Z267" i="13"/>
  <c r="Z29" i="13"/>
  <c r="Z232" i="13"/>
  <c r="Z36" i="13"/>
  <c r="Z12" i="13"/>
  <c r="AA12" i="13" s="1"/>
  <c r="Z241" i="13"/>
  <c r="Z89" i="13"/>
  <c r="Z152" i="13"/>
  <c r="Z136" i="13"/>
  <c r="Z179" i="13"/>
  <c r="Z53" i="13"/>
  <c r="Z178" i="13"/>
  <c r="Z91" i="13"/>
  <c r="Z189" i="13"/>
  <c r="Z100" i="13"/>
  <c r="Z43" i="13"/>
  <c r="Z68" i="13"/>
  <c r="J12" i="12"/>
  <c r="C13" i="12" s="1"/>
  <c r="F14" i="14" l="1"/>
  <c r="S14" i="14"/>
  <c r="AC12" i="13"/>
  <c r="V13" i="13" s="1"/>
  <c r="J12" i="13"/>
  <c r="C13" i="13" s="1"/>
  <c r="F13" i="12"/>
  <c r="I14" i="14" l="1"/>
  <c r="E14" i="14"/>
  <c r="V14" i="14"/>
  <c r="R14" i="14"/>
  <c r="F13" i="13"/>
  <c r="Y13" i="13"/>
  <c r="I13" i="12"/>
  <c r="E13" i="12"/>
  <c r="U14" i="14" l="1"/>
  <c r="W14" i="14"/>
  <c r="P15" i="14" s="1"/>
  <c r="H14" i="14"/>
  <c r="J14" i="14"/>
  <c r="C15" i="14" s="1"/>
  <c r="AB13" i="13"/>
  <c r="X13" i="13"/>
  <c r="I13" i="13"/>
  <c r="E13" i="13"/>
  <c r="H13" i="12"/>
  <c r="J13" i="12"/>
  <c r="C14" i="12" s="1"/>
  <c r="S15" i="14" l="1"/>
  <c r="F15" i="14"/>
  <c r="AA13" i="13"/>
  <c r="AC13" i="13"/>
  <c r="V14" i="13" s="1"/>
  <c r="H13" i="13"/>
  <c r="J13" i="13"/>
  <c r="C14" i="13" s="1"/>
  <c r="F14" i="12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19" i="10"/>
  <c r="I15" i="14" l="1"/>
  <c r="E15" i="14"/>
  <c r="V15" i="14"/>
  <c r="R15" i="14"/>
  <c r="F14" i="13"/>
  <c r="Y14" i="13"/>
  <c r="I14" i="12"/>
  <c r="E14" i="12"/>
  <c r="B9" i="3"/>
  <c r="O9" i="3"/>
  <c r="U15" i="14" l="1"/>
  <c r="W15" i="14"/>
  <c r="P16" i="14" s="1"/>
  <c r="H15" i="14"/>
  <c r="J15" i="14"/>
  <c r="C16" i="14" s="1"/>
  <c r="AB14" i="13"/>
  <c r="X14" i="13"/>
  <c r="I14" i="13"/>
  <c r="E14" i="13"/>
  <c r="H14" i="12"/>
  <c r="J14" i="12"/>
  <c r="C15" i="12" s="1"/>
  <c r="C5" i="11"/>
  <c r="C6" i="11"/>
  <c r="C7" i="11"/>
  <c r="C8" i="11"/>
  <c r="C9" i="11"/>
  <c r="C10" i="11"/>
  <c r="C4" i="11"/>
  <c r="F1" i="11"/>
  <c r="E10" i="10"/>
  <c r="G10" i="10"/>
  <c r="F16" i="14" l="1"/>
  <c r="S16" i="14"/>
  <c r="AA14" i="13"/>
  <c r="AC14" i="13"/>
  <c r="V15" i="13" s="1"/>
  <c r="H14" i="13"/>
  <c r="J14" i="13"/>
  <c r="C15" i="13" s="1"/>
  <c r="F15" i="12"/>
  <c r="AK19" i="10"/>
  <c r="L19" i="10"/>
  <c r="X19" i="10" s="1"/>
  <c r="V16" i="14" l="1"/>
  <c r="R16" i="14"/>
  <c r="I16" i="14"/>
  <c r="E16" i="14"/>
  <c r="Y15" i="13"/>
  <c r="F15" i="13"/>
  <c r="I15" i="12"/>
  <c r="E15" i="12"/>
  <c r="AC19" i="10"/>
  <c r="L43" i="10"/>
  <c r="C43" i="10"/>
  <c r="L42" i="10"/>
  <c r="C42" i="10"/>
  <c r="L41" i="10"/>
  <c r="C41" i="10"/>
  <c r="L40" i="10"/>
  <c r="C40" i="10"/>
  <c r="L39" i="10"/>
  <c r="C39" i="10"/>
  <c r="L38" i="10"/>
  <c r="C38" i="10"/>
  <c r="L37" i="10"/>
  <c r="C37" i="10"/>
  <c r="L36" i="10"/>
  <c r="C36" i="10"/>
  <c r="L35" i="10"/>
  <c r="C35" i="10"/>
  <c r="L34" i="10"/>
  <c r="C34" i="10"/>
  <c r="L33" i="10"/>
  <c r="C33" i="10"/>
  <c r="L32" i="10"/>
  <c r="C32" i="10"/>
  <c r="L31" i="10"/>
  <c r="C31" i="10"/>
  <c r="L30" i="10"/>
  <c r="C30" i="10"/>
  <c r="L29" i="10"/>
  <c r="L28" i="10"/>
  <c r="C28" i="10"/>
  <c r="L27" i="10"/>
  <c r="C27" i="10"/>
  <c r="L26" i="10"/>
  <c r="C26" i="10"/>
  <c r="L25" i="10"/>
  <c r="C25" i="10"/>
  <c r="F42" i="10"/>
  <c r="L24" i="10"/>
  <c r="C24" i="10"/>
  <c r="L23" i="10"/>
  <c r="C23" i="10"/>
  <c r="F22" i="10"/>
  <c r="L22" i="10"/>
  <c r="C22" i="10"/>
  <c r="L21" i="10"/>
  <c r="C21" i="10"/>
  <c r="AH20" i="10"/>
  <c r="L20" i="10"/>
  <c r="C20" i="10"/>
  <c r="G19" i="10"/>
  <c r="M19" i="10" s="1"/>
  <c r="AF19" i="10"/>
  <c r="C19" i="10"/>
  <c r="AN19" i="10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16" i="7"/>
  <c r="H16" i="14" l="1"/>
  <c r="J16" i="14"/>
  <c r="C17" i="14" s="1"/>
  <c r="U16" i="14"/>
  <c r="W16" i="14"/>
  <c r="P17" i="14" s="1"/>
  <c r="I15" i="13"/>
  <c r="E15" i="13"/>
  <c r="AB15" i="13"/>
  <c r="X15" i="13"/>
  <c r="H15" i="12"/>
  <c r="J15" i="12"/>
  <c r="C16" i="12" s="1"/>
  <c r="AC28" i="10"/>
  <c r="X28" i="10"/>
  <c r="AC29" i="10"/>
  <c r="X29" i="10"/>
  <c r="AC30" i="10"/>
  <c r="X30" i="10"/>
  <c r="AC23" i="10"/>
  <c r="X23" i="10"/>
  <c r="AC31" i="10"/>
  <c r="X31" i="10"/>
  <c r="AC39" i="10"/>
  <c r="X39" i="10"/>
  <c r="AC33" i="10"/>
  <c r="X33" i="10"/>
  <c r="AC41" i="10"/>
  <c r="X41" i="10"/>
  <c r="AC36" i="10"/>
  <c r="X36" i="10"/>
  <c r="AC34" i="10"/>
  <c r="X34" i="10"/>
  <c r="AC42" i="10"/>
  <c r="X42" i="10"/>
  <c r="AC21" i="10"/>
  <c r="X21" i="10"/>
  <c r="AC37" i="10"/>
  <c r="X37" i="10"/>
  <c r="AC38" i="10"/>
  <c r="X38" i="10"/>
  <c r="AC24" i="10"/>
  <c r="X24" i="10"/>
  <c r="AC25" i="10"/>
  <c r="X25" i="10"/>
  <c r="AC20" i="10"/>
  <c r="X20" i="10"/>
  <c r="AC35" i="10"/>
  <c r="X35" i="10"/>
  <c r="AC43" i="10"/>
  <c r="X43" i="10"/>
  <c r="AC22" i="10"/>
  <c r="X22" i="10"/>
  <c r="AC32" i="10"/>
  <c r="X32" i="10"/>
  <c r="AC40" i="10"/>
  <c r="X40" i="10"/>
  <c r="AC26" i="10"/>
  <c r="X26" i="10"/>
  <c r="AC27" i="10"/>
  <c r="X27" i="10"/>
  <c r="P19" i="10"/>
  <c r="N19" i="10"/>
  <c r="O19" i="10" s="1"/>
  <c r="AO19" i="10"/>
  <c r="AP19" i="10" s="1"/>
  <c r="AQ19" i="10"/>
  <c r="G20" i="10"/>
  <c r="O1" i="3"/>
  <c r="N136" i="3"/>
  <c r="N148" i="3" s="1"/>
  <c r="N160" i="3" s="1"/>
  <c r="N172" i="3" s="1"/>
  <c r="N184" i="3" s="1"/>
  <c r="N196" i="3" s="1"/>
  <c r="N208" i="3" s="1"/>
  <c r="N220" i="3" s="1"/>
  <c r="N232" i="3" s="1"/>
  <c r="N244" i="3" s="1"/>
  <c r="N256" i="3" s="1"/>
  <c r="N268" i="3" s="1"/>
  <c r="N280" i="3" s="1"/>
  <c r="N292" i="3" s="1"/>
  <c r="N304" i="3" s="1"/>
  <c r="N316" i="3" s="1"/>
  <c r="N328" i="3" s="1"/>
  <c r="N340" i="3" s="1"/>
  <c r="N352" i="3" s="1"/>
  <c r="N364" i="3" s="1"/>
  <c r="N96" i="3"/>
  <c r="N108" i="3" s="1"/>
  <c r="N120" i="3" s="1"/>
  <c r="N132" i="3" s="1"/>
  <c r="N144" i="3" s="1"/>
  <c r="N156" i="3" s="1"/>
  <c r="N168" i="3" s="1"/>
  <c r="N180" i="3" s="1"/>
  <c r="N192" i="3" s="1"/>
  <c r="N204" i="3" s="1"/>
  <c r="N216" i="3" s="1"/>
  <c r="N228" i="3" s="1"/>
  <c r="N240" i="3" s="1"/>
  <c r="N252" i="3" s="1"/>
  <c r="N264" i="3" s="1"/>
  <c r="N276" i="3" s="1"/>
  <c r="N288" i="3" s="1"/>
  <c r="N300" i="3" s="1"/>
  <c r="N312" i="3" s="1"/>
  <c r="N324" i="3" s="1"/>
  <c r="N336" i="3" s="1"/>
  <c r="N348" i="3" s="1"/>
  <c r="N360" i="3" s="1"/>
  <c r="N57" i="3"/>
  <c r="N69" i="3" s="1"/>
  <c r="N81" i="3" s="1"/>
  <c r="N93" i="3" s="1"/>
  <c r="N105" i="3" s="1"/>
  <c r="N117" i="3" s="1"/>
  <c r="N129" i="3" s="1"/>
  <c r="N141" i="3" s="1"/>
  <c r="N153" i="3" s="1"/>
  <c r="N165" i="3" s="1"/>
  <c r="N177" i="3" s="1"/>
  <c r="N189" i="3" s="1"/>
  <c r="N201" i="3" s="1"/>
  <c r="N213" i="3" s="1"/>
  <c r="N225" i="3" s="1"/>
  <c r="N237" i="3" s="1"/>
  <c r="N249" i="3" s="1"/>
  <c r="N261" i="3" s="1"/>
  <c r="N273" i="3" s="1"/>
  <c r="N285" i="3" s="1"/>
  <c r="N297" i="3" s="1"/>
  <c r="N309" i="3" s="1"/>
  <c r="N321" i="3" s="1"/>
  <c r="N333" i="3" s="1"/>
  <c r="N345" i="3" s="1"/>
  <c r="N357" i="3" s="1"/>
  <c r="N369" i="3" s="1"/>
  <c r="N49" i="3"/>
  <c r="N61" i="3" s="1"/>
  <c r="N73" i="3" s="1"/>
  <c r="N85" i="3" s="1"/>
  <c r="N97" i="3" s="1"/>
  <c r="N109" i="3" s="1"/>
  <c r="N121" i="3" s="1"/>
  <c r="N133" i="3" s="1"/>
  <c r="N145" i="3" s="1"/>
  <c r="N157" i="3" s="1"/>
  <c r="N169" i="3" s="1"/>
  <c r="N181" i="3" s="1"/>
  <c r="N193" i="3" s="1"/>
  <c r="N205" i="3" s="1"/>
  <c r="N217" i="3" s="1"/>
  <c r="N229" i="3" s="1"/>
  <c r="N241" i="3" s="1"/>
  <c r="N253" i="3" s="1"/>
  <c r="N265" i="3" s="1"/>
  <c r="N277" i="3" s="1"/>
  <c r="N289" i="3" s="1"/>
  <c r="N301" i="3" s="1"/>
  <c r="N313" i="3" s="1"/>
  <c r="N325" i="3" s="1"/>
  <c r="N337" i="3" s="1"/>
  <c r="N349" i="3" s="1"/>
  <c r="N361" i="3" s="1"/>
  <c r="N47" i="3"/>
  <c r="N59" i="3" s="1"/>
  <c r="N71" i="3" s="1"/>
  <c r="N83" i="3" s="1"/>
  <c r="N95" i="3" s="1"/>
  <c r="N107" i="3" s="1"/>
  <c r="N119" i="3" s="1"/>
  <c r="N131" i="3" s="1"/>
  <c r="N143" i="3" s="1"/>
  <c r="N155" i="3" s="1"/>
  <c r="N167" i="3" s="1"/>
  <c r="N179" i="3" s="1"/>
  <c r="N191" i="3" s="1"/>
  <c r="N203" i="3" s="1"/>
  <c r="N215" i="3" s="1"/>
  <c r="N227" i="3" s="1"/>
  <c r="N239" i="3" s="1"/>
  <c r="N251" i="3" s="1"/>
  <c r="N263" i="3" s="1"/>
  <c r="N275" i="3" s="1"/>
  <c r="N287" i="3" s="1"/>
  <c r="N299" i="3" s="1"/>
  <c r="N311" i="3" s="1"/>
  <c r="N323" i="3" s="1"/>
  <c r="N335" i="3" s="1"/>
  <c r="N347" i="3" s="1"/>
  <c r="N359" i="3" s="1"/>
  <c r="N371" i="3" s="1"/>
  <c r="N45" i="3"/>
  <c r="N43" i="3"/>
  <c r="N55" i="3" s="1"/>
  <c r="N67" i="3" s="1"/>
  <c r="N79" i="3" s="1"/>
  <c r="N91" i="3" s="1"/>
  <c r="N103" i="3" s="1"/>
  <c r="N115" i="3" s="1"/>
  <c r="N127" i="3" s="1"/>
  <c r="N139" i="3" s="1"/>
  <c r="N151" i="3" s="1"/>
  <c r="N163" i="3" s="1"/>
  <c r="N175" i="3" s="1"/>
  <c r="N187" i="3" s="1"/>
  <c r="N199" i="3" s="1"/>
  <c r="N211" i="3" s="1"/>
  <c r="N223" i="3" s="1"/>
  <c r="N235" i="3" s="1"/>
  <c r="N247" i="3" s="1"/>
  <c r="N259" i="3" s="1"/>
  <c r="N271" i="3" s="1"/>
  <c r="N283" i="3" s="1"/>
  <c r="N295" i="3" s="1"/>
  <c r="N307" i="3" s="1"/>
  <c r="N319" i="3" s="1"/>
  <c r="N331" i="3" s="1"/>
  <c r="N343" i="3" s="1"/>
  <c r="N355" i="3" s="1"/>
  <c r="N367" i="3" s="1"/>
  <c r="N41" i="3"/>
  <c r="N53" i="3" s="1"/>
  <c r="N65" i="3" s="1"/>
  <c r="N77" i="3" s="1"/>
  <c r="N89" i="3" s="1"/>
  <c r="N101" i="3" s="1"/>
  <c r="N113" i="3" s="1"/>
  <c r="N125" i="3" s="1"/>
  <c r="N137" i="3" s="1"/>
  <c r="N149" i="3" s="1"/>
  <c r="N161" i="3" s="1"/>
  <c r="N173" i="3" s="1"/>
  <c r="N185" i="3" s="1"/>
  <c r="N197" i="3" s="1"/>
  <c r="N209" i="3" s="1"/>
  <c r="N221" i="3" s="1"/>
  <c r="N233" i="3" s="1"/>
  <c r="N245" i="3" s="1"/>
  <c r="N257" i="3" s="1"/>
  <c r="N269" i="3" s="1"/>
  <c r="N281" i="3" s="1"/>
  <c r="N293" i="3" s="1"/>
  <c r="N305" i="3" s="1"/>
  <c r="N317" i="3" s="1"/>
  <c r="N329" i="3" s="1"/>
  <c r="N341" i="3" s="1"/>
  <c r="N353" i="3" s="1"/>
  <c r="N365" i="3" s="1"/>
  <c r="N40" i="3"/>
  <c r="N52" i="3" s="1"/>
  <c r="N64" i="3" s="1"/>
  <c r="N76" i="3" s="1"/>
  <c r="N88" i="3" s="1"/>
  <c r="N100" i="3" s="1"/>
  <c r="N112" i="3" s="1"/>
  <c r="N124" i="3" s="1"/>
  <c r="N39" i="3"/>
  <c r="N51" i="3" s="1"/>
  <c r="N63" i="3" s="1"/>
  <c r="N75" i="3" s="1"/>
  <c r="N87" i="3" s="1"/>
  <c r="N99" i="3" s="1"/>
  <c r="N111" i="3" s="1"/>
  <c r="N123" i="3" s="1"/>
  <c r="N135" i="3" s="1"/>
  <c r="N147" i="3" s="1"/>
  <c r="N159" i="3" s="1"/>
  <c r="N171" i="3" s="1"/>
  <c r="N183" i="3" s="1"/>
  <c r="N195" i="3" s="1"/>
  <c r="N207" i="3" s="1"/>
  <c r="N219" i="3" s="1"/>
  <c r="N231" i="3" s="1"/>
  <c r="N243" i="3" s="1"/>
  <c r="N255" i="3" s="1"/>
  <c r="N267" i="3" s="1"/>
  <c r="N279" i="3" s="1"/>
  <c r="N291" i="3" s="1"/>
  <c r="N303" i="3" s="1"/>
  <c r="N315" i="3" s="1"/>
  <c r="N327" i="3" s="1"/>
  <c r="N339" i="3" s="1"/>
  <c r="N351" i="3" s="1"/>
  <c r="N363" i="3" s="1"/>
  <c r="N38" i="3"/>
  <c r="N50" i="3" s="1"/>
  <c r="N62" i="3" s="1"/>
  <c r="N74" i="3" s="1"/>
  <c r="N86" i="3" s="1"/>
  <c r="N98" i="3" s="1"/>
  <c r="N110" i="3" s="1"/>
  <c r="N122" i="3" s="1"/>
  <c r="N134" i="3" s="1"/>
  <c r="N146" i="3" s="1"/>
  <c r="N158" i="3" s="1"/>
  <c r="N170" i="3" s="1"/>
  <c r="N182" i="3" s="1"/>
  <c r="N194" i="3" s="1"/>
  <c r="N206" i="3" s="1"/>
  <c r="N218" i="3" s="1"/>
  <c r="N230" i="3" s="1"/>
  <c r="N242" i="3" s="1"/>
  <c r="N254" i="3" s="1"/>
  <c r="N266" i="3" s="1"/>
  <c r="N278" i="3" s="1"/>
  <c r="N290" i="3" s="1"/>
  <c r="N302" i="3" s="1"/>
  <c r="N314" i="3" s="1"/>
  <c r="N326" i="3" s="1"/>
  <c r="N338" i="3" s="1"/>
  <c r="N350" i="3" s="1"/>
  <c r="N362" i="3" s="1"/>
  <c r="N35" i="3"/>
  <c r="N34" i="3"/>
  <c r="N46" i="3" s="1"/>
  <c r="N58" i="3" s="1"/>
  <c r="N70" i="3" s="1"/>
  <c r="N82" i="3" s="1"/>
  <c r="N94" i="3" s="1"/>
  <c r="N106" i="3" s="1"/>
  <c r="N118" i="3" s="1"/>
  <c r="N130" i="3" s="1"/>
  <c r="N142" i="3" s="1"/>
  <c r="N154" i="3" s="1"/>
  <c r="N166" i="3" s="1"/>
  <c r="N178" i="3" s="1"/>
  <c r="N190" i="3" s="1"/>
  <c r="N202" i="3" s="1"/>
  <c r="N214" i="3" s="1"/>
  <c r="N226" i="3" s="1"/>
  <c r="N238" i="3" s="1"/>
  <c r="N250" i="3" s="1"/>
  <c r="N262" i="3" s="1"/>
  <c r="N274" i="3" s="1"/>
  <c r="N286" i="3" s="1"/>
  <c r="N298" i="3" s="1"/>
  <c r="N310" i="3" s="1"/>
  <c r="N322" i="3" s="1"/>
  <c r="N334" i="3" s="1"/>
  <c r="N346" i="3" s="1"/>
  <c r="N358" i="3" s="1"/>
  <c r="N370" i="3" s="1"/>
  <c r="N33" i="3"/>
  <c r="N32" i="3"/>
  <c r="N44" i="3" s="1"/>
  <c r="N56" i="3" s="1"/>
  <c r="N68" i="3" s="1"/>
  <c r="N80" i="3" s="1"/>
  <c r="N92" i="3" s="1"/>
  <c r="N104" i="3" s="1"/>
  <c r="N116" i="3" s="1"/>
  <c r="N128" i="3" s="1"/>
  <c r="N140" i="3" s="1"/>
  <c r="N152" i="3" s="1"/>
  <c r="N164" i="3" s="1"/>
  <c r="N176" i="3" s="1"/>
  <c r="N188" i="3" s="1"/>
  <c r="N200" i="3" s="1"/>
  <c r="N212" i="3" s="1"/>
  <c r="N224" i="3" s="1"/>
  <c r="N236" i="3" s="1"/>
  <c r="N248" i="3" s="1"/>
  <c r="N260" i="3" s="1"/>
  <c r="N272" i="3" s="1"/>
  <c r="N284" i="3" s="1"/>
  <c r="N296" i="3" s="1"/>
  <c r="N308" i="3" s="1"/>
  <c r="N320" i="3" s="1"/>
  <c r="N332" i="3" s="1"/>
  <c r="N344" i="3" s="1"/>
  <c r="N356" i="3" s="1"/>
  <c r="N368" i="3" s="1"/>
  <c r="N31" i="3"/>
  <c r="N30" i="3"/>
  <c r="N42" i="3" s="1"/>
  <c r="N54" i="3" s="1"/>
  <c r="N66" i="3" s="1"/>
  <c r="N78" i="3" s="1"/>
  <c r="N90" i="3" s="1"/>
  <c r="N102" i="3" s="1"/>
  <c r="N114" i="3" s="1"/>
  <c r="N126" i="3" s="1"/>
  <c r="N138" i="3" s="1"/>
  <c r="N150" i="3" s="1"/>
  <c r="N162" i="3" s="1"/>
  <c r="N174" i="3" s="1"/>
  <c r="N186" i="3" s="1"/>
  <c r="N198" i="3" s="1"/>
  <c r="N210" i="3" s="1"/>
  <c r="N222" i="3" s="1"/>
  <c r="N234" i="3" s="1"/>
  <c r="N246" i="3" s="1"/>
  <c r="N258" i="3" s="1"/>
  <c r="N270" i="3" s="1"/>
  <c r="N282" i="3" s="1"/>
  <c r="N294" i="3" s="1"/>
  <c r="N306" i="3" s="1"/>
  <c r="N318" i="3" s="1"/>
  <c r="N330" i="3" s="1"/>
  <c r="N342" i="3" s="1"/>
  <c r="N354" i="3" s="1"/>
  <c r="N366" i="3" s="1"/>
  <c r="N29" i="3"/>
  <c r="N28" i="3"/>
  <c r="N27" i="3"/>
  <c r="N26" i="3"/>
  <c r="N25" i="3"/>
  <c r="N37" i="3" s="1"/>
  <c r="N24" i="3"/>
  <c r="N36" i="3" s="1"/>
  <c r="N48" i="3" s="1"/>
  <c r="N60" i="3" s="1"/>
  <c r="N72" i="3" s="1"/>
  <c r="N84" i="3" s="1"/>
  <c r="O6" i="3"/>
  <c r="O2" i="3"/>
  <c r="O3" i="3" s="1"/>
  <c r="P12" i="3" s="1"/>
  <c r="S12" i="3" s="1"/>
  <c r="V12" i="3" s="1"/>
  <c r="S17" i="14" l="1"/>
  <c r="F17" i="14"/>
  <c r="AA15" i="13"/>
  <c r="AC15" i="13"/>
  <c r="V16" i="13" s="1"/>
  <c r="H15" i="13"/>
  <c r="J15" i="13"/>
  <c r="C16" i="13" s="1"/>
  <c r="F16" i="12"/>
  <c r="Q19" i="10"/>
  <c r="S19" i="10" s="1"/>
  <c r="AR19" i="10"/>
  <c r="AS19" i="10" s="1"/>
  <c r="G21" i="10"/>
  <c r="AH21" i="10"/>
  <c r="M20" i="10"/>
  <c r="O7" i="3"/>
  <c r="Q371" i="3" s="1"/>
  <c r="A142" i="8"/>
  <c r="A154" i="8" s="1"/>
  <c r="A166" i="8" s="1"/>
  <c r="A178" i="8" s="1"/>
  <c r="A190" i="8" s="1"/>
  <c r="A202" i="8" s="1"/>
  <c r="A214" i="8" s="1"/>
  <c r="A226" i="8" s="1"/>
  <c r="A238" i="8" s="1"/>
  <c r="A250" i="8" s="1"/>
  <c r="A262" i="8" s="1"/>
  <c r="A274" i="8" s="1"/>
  <c r="A286" i="8" s="1"/>
  <c r="A298" i="8" s="1"/>
  <c r="A310" i="8" s="1"/>
  <c r="A322" i="8" s="1"/>
  <c r="A334" i="8" s="1"/>
  <c r="A346" i="8" s="1"/>
  <c r="A358" i="8" s="1"/>
  <c r="A370" i="8" s="1"/>
  <c r="A140" i="8"/>
  <c r="A152" i="8" s="1"/>
  <c r="A164" i="8" s="1"/>
  <c r="A176" i="8" s="1"/>
  <c r="A188" i="8" s="1"/>
  <c r="A200" i="8" s="1"/>
  <c r="A212" i="8" s="1"/>
  <c r="A224" i="8" s="1"/>
  <c r="A236" i="8" s="1"/>
  <c r="A248" i="8" s="1"/>
  <c r="A260" i="8" s="1"/>
  <c r="A272" i="8" s="1"/>
  <c r="A284" i="8" s="1"/>
  <c r="A296" i="8" s="1"/>
  <c r="A308" i="8" s="1"/>
  <c r="A320" i="8" s="1"/>
  <c r="A332" i="8" s="1"/>
  <c r="A344" i="8" s="1"/>
  <c r="A356" i="8" s="1"/>
  <c r="A368" i="8" s="1"/>
  <c r="A70" i="8"/>
  <c r="A82" i="8" s="1"/>
  <c r="A94" i="8" s="1"/>
  <c r="A106" i="8" s="1"/>
  <c r="A118" i="8" s="1"/>
  <c r="A130" i="8" s="1"/>
  <c r="A68" i="8"/>
  <c r="A80" i="8" s="1"/>
  <c r="A92" i="8" s="1"/>
  <c r="A104" i="8" s="1"/>
  <c r="A116" i="8" s="1"/>
  <c r="A128" i="8" s="1"/>
  <c r="A60" i="8"/>
  <c r="A72" i="8" s="1"/>
  <c r="A84" i="8" s="1"/>
  <c r="A96" i="8" s="1"/>
  <c r="A108" i="8" s="1"/>
  <c r="A120" i="8" s="1"/>
  <c r="A132" i="8" s="1"/>
  <c r="A144" i="8" s="1"/>
  <c r="A156" i="8" s="1"/>
  <c r="A168" i="8" s="1"/>
  <c r="A180" i="8" s="1"/>
  <c r="A192" i="8" s="1"/>
  <c r="A204" i="8" s="1"/>
  <c r="A216" i="8" s="1"/>
  <c r="A228" i="8" s="1"/>
  <c r="A240" i="8" s="1"/>
  <c r="A252" i="8" s="1"/>
  <c r="A264" i="8" s="1"/>
  <c r="A276" i="8" s="1"/>
  <c r="A288" i="8" s="1"/>
  <c r="A300" i="8" s="1"/>
  <c r="A312" i="8" s="1"/>
  <c r="A324" i="8" s="1"/>
  <c r="A336" i="8" s="1"/>
  <c r="A348" i="8" s="1"/>
  <c r="A360" i="8" s="1"/>
  <c r="A51" i="8"/>
  <c r="A63" i="8" s="1"/>
  <c r="A75" i="8" s="1"/>
  <c r="A87" i="8" s="1"/>
  <c r="A99" i="8" s="1"/>
  <c r="A111" i="8" s="1"/>
  <c r="A123" i="8" s="1"/>
  <c r="A135" i="8" s="1"/>
  <c r="A147" i="8" s="1"/>
  <c r="A159" i="8" s="1"/>
  <c r="A171" i="8" s="1"/>
  <c r="A183" i="8" s="1"/>
  <c r="A195" i="8" s="1"/>
  <c r="A207" i="8" s="1"/>
  <c r="A219" i="8" s="1"/>
  <c r="A231" i="8" s="1"/>
  <c r="A243" i="8" s="1"/>
  <c r="A255" i="8" s="1"/>
  <c r="A267" i="8" s="1"/>
  <c r="A279" i="8" s="1"/>
  <c r="A291" i="8" s="1"/>
  <c r="A303" i="8" s="1"/>
  <c r="A315" i="8" s="1"/>
  <c r="A327" i="8" s="1"/>
  <c r="A339" i="8" s="1"/>
  <c r="A351" i="8" s="1"/>
  <c r="A363" i="8" s="1"/>
  <c r="A47" i="8"/>
  <c r="A59" i="8" s="1"/>
  <c r="A71" i="8" s="1"/>
  <c r="A83" i="8" s="1"/>
  <c r="A95" i="8" s="1"/>
  <c r="A107" i="8" s="1"/>
  <c r="A119" i="8" s="1"/>
  <c r="A131" i="8" s="1"/>
  <c r="A143" i="8" s="1"/>
  <c r="A155" i="8" s="1"/>
  <c r="A167" i="8" s="1"/>
  <c r="A179" i="8" s="1"/>
  <c r="A191" i="8" s="1"/>
  <c r="A203" i="8" s="1"/>
  <c r="A215" i="8" s="1"/>
  <c r="A227" i="8" s="1"/>
  <c r="A239" i="8" s="1"/>
  <c r="A251" i="8" s="1"/>
  <c r="A263" i="8" s="1"/>
  <c r="A275" i="8" s="1"/>
  <c r="A287" i="8" s="1"/>
  <c r="A299" i="8" s="1"/>
  <c r="A311" i="8" s="1"/>
  <c r="A323" i="8" s="1"/>
  <c r="A335" i="8" s="1"/>
  <c r="A347" i="8" s="1"/>
  <c r="A359" i="8" s="1"/>
  <c r="A371" i="8" s="1"/>
  <c r="A45" i="8"/>
  <c r="A57" i="8" s="1"/>
  <c r="A69" i="8" s="1"/>
  <c r="A81" i="8" s="1"/>
  <c r="A93" i="8" s="1"/>
  <c r="A105" i="8" s="1"/>
  <c r="A117" i="8" s="1"/>
  <c r="A129" i="8" s="1"/>
  <c r="A141" i="8" s="1"/>
  <c r="A153" i="8" s="1"/>
  <c r="A165" i="8" s="1"/>
  <c r="A177" i="8" s="1"/>
  <c r="A189" i="8" s="1"/>
  <c r="A201" i="8" s="1"/>
  <c r="A213" i="8" s="1"/>
  <c r="A225" i="8" s="1"/>
  <c r="A237" i="8" s="1"/>
  <c r="A249" i="8" s="1"/>
  <c r="A261" i="8" s="1"/>
  <c r="A273" i="8" s="1"/>
  <c r="A285" i="8" s="1"/>
  <c r="A297" i="8" s="1"/>
  <c r="A309" i="8" s="1"/>
  <c r="A321" i="8" s="1"/>
  <c r="A333" i="8" s="1"/>
  <c r="A345" i="8" s="1"/>
  <c r="A357" i="8" s="1"/>
  <c r="A369" i="8" s="1"/>
  <c r="A44" i="8"/>
  <c r="A56" i="8" s="1"/>
  <c r="A42" i="8"/>
  <c r="A54" i="8" s="1"/>
  <c r="A66" i="8" s="1"/>
  <c r="A78" i="8" s="1"/>
  <c r="A90" i="8" s="1"/>
  <c r="A102" i="8" s="1"/>
  <c r="A114" i="8" s="1"/>
  <c r="A126" i="8" s="1"/>
  <c r="A138" i="8" s="1"/>
  <c r="A150" i="8" s="1"/>
  <c r="A162" i="8" s="1"/>
  <c r="A174" i="8" s="1"/>
  <c r="A186" i="8" s="1"/>
  <c r="A198" i="8" s="1"/>
  <c r="A210" i="8" s="1"/>
  <c r="A222" i="8" s="1"/>
  <c r="A234" i="8" s="1"/>
  <c r="A246" i="8" s="1"/>
  <c r="A258" i="8" s="1"/>
  <c r="A270" i="8" s="1"/>
  <c r="A282" i="8" s="1"/>
  <c r="A294" i="8" s="1"/>
  <c r="A306" i="8" s="1"/>
  <c r="A318" i="8" s="1"/>
  <c r="A330" i="8" s="1"/>
  <c r="A342" i="8" s="1"/>
  <c r="A354" i="8" s="1"/>
  <c r="A366" i="8" s="1"/>
  <c r="A39" i="8"/>
  <c r="A35" i="8"/>
  <c r="A34" i="8"/>
  <c r="A46" i="8" s="1"/>
  <c r="A58" i="8" s="1"/>
  <c r="A33" i="8"/>
  <c r="A32" i="8"/>
  <c r="A31" i="8"/>
  <c r="A43" i="8" s="1"/>
  <c r="A55" i="8" s="1"/>
  <c r="A67" i="8" s="1"/>
  <c r="A79" i="8" s="1"/>
  <c r="A91" i="8" s="1"/>
  <c r="A103" i="8" s="1"/>
  <c r="A115" i="8" s="1"/>
  <c r="A127" i="8" s="1"/>
  <c r="A139" i="8" s="1"/>
  <c r="A151" i="8" s="1"/>
  <c r="A163" i="8" s="1"/>
  <c r="A175" i="8" s="1"/>
  <c r="A187" i="8" s="1"/>
  <c r="A199" i="8" s="1"/>
  <c r="A211" i="8" s="1"/>
  <c r="A223" i="8" s="1"/>
  <c r="A235" i="8" s="1"/>
  <c r="A247" i="8" s="1"/>
  <c r="A259" i="8" s="1"/>
  <c r="A271" i="8" s="1"/>
  <c r="A283" i="8" s="1"/>
  <c r="A295" i="8" s="1"/>
  <c r="A307" i="8" s="1"/>
  <c r="A319" i="8" s="1"/>
  <c r="A331" i="8" s="1"/>
  <c r="A343" i="8" s="1"/>
  <c r="A355" i="8" s="1"/>
  <c r="A367" i="8" s="1"/>
  <c r="A30" i="8"/>
  <c r="A29" i="8"/>
  <c r="A41" i="8" s="1"/>
  <c r="A53" i="8" s="1"/>
  <c r="A65" i="8" s="1"/>
  <c r="A77" i="8" s="1"/>
  <c r="A89" i="8" s="1"/>
  <c r="A101" i="8" s="1"/>
  <c r="A113" i="8" s="1"/>
  <c r="A125" i="8" s="1"/>
  <c r="A137" i="8" s="1"/>
  <c r="A149" i="8" s="1"/>
  <c r="A161" i="8" s="1"/>
  <c r="A173" i="8" s="1"/>
  <c r="A185" i="8" s="1"/>
  <c r="A197" i="8" s="1"/>
  <c r="A209" i="8" s="1"/>
  <c r="A221" i="8" s="1"/>
  <c r="A233" i="8" s="1"/>
  <c r="A245" i="8" s="1"/>
  <c r="A257" i="8" s="1"/>
  <c r="A269" i="8" s="1"/>
  <c r="A281" i="8" s="1"/>
  <c r="A293" i="8" s="1"/>
  <c r="A305" i="8" s="1"/>
  <c r="A317" i="8" s="1"/>
  <c r="A329" i="8" s="1"/>
  <c r="A341" i="8" s="1"/>
  <c r="A353" i="8" s="1"/>
  <c r="A365" i="8" s="1"/>
  <c r="A28" i="8"/>
  <c r="A40" i="8" s="1"/>
  <c r="A52" i="8" s="1"/>
  <c r="A64" i="8" s="1"/>
  <c r="A76" i="8" s="1"/>
  <c r="A88" i="8" s="1"/>
  <c r="A100" i="8" s="1"/>
  <c r="A112" i="8" s="1"/>
  <c r="A124" i="8" s="1"/>
  <c r="A136" i="8" s="1"/>
  <c r="A148" i="8" s="1"/>
  <c r="A160" i="8" s="1"/>
  <c r="A172" i="8" s="1"/>
  <c r="A184" i="8" s="1"/>
  <c r="A196" i="8" s="1"/>
  <c r="A208" i="8" s="1"/>
  <c r="A220" i="8" s="1"/>
  <c r="A232" i="8" s="1"/>
  <c r="A244" i="8" s="1"/>
  <c r="A256" i="8" s="1"/>
  <c r="A268" i="8" s="1"/>
  <c r="A280" i="8" s="1"/>
  <c r="A292" i="8" s="1"/>
  <c r="A304" i="8" s="1"/>
  <c r="A316" i="8" s="1"/>
  <c r="A328" i="8" s="1"/>
  <c r="A340" i="8" s="1"/>
  <c r="A352" i="8" s="1"/>
  <c r="A364" i="8" s="1"/>
  <c r="A27" i="8"/>
  <c r="A26" i="8"/>
  <c r="A38" i="8" s="1"/>
  <c r="A50" i="8" s="1"/>
  <c r="A62" i="8" s="1"/>
  <c r="A74" i="8" s="1"/>
  <c r="A86" i="8" s="1"/>
  <c r="A98" i="8" s="1"/>
  <c r="A110" i="8" s="1"/>
  <c r="A122" i="8" s="1"/>
  <c r="A134" i="8" s="1"/>
  <c r="A146" i="8" s="1"/>
  <c r="A158" i="8" s="1"/>
  <c r="A170" i="8" s="1"/>
  <c r="A182" i="8" s="1"/>
  <c r="A194" i="8" s="1"/>
  <c r="A206" i="8" s="1"/>
  <c r="A218" i="8" s="1"/>
  <c r="A230" i="8" s="1"/>
  <c r="A242" i="8" s="1"/>
  <c r="A254" i="8" s="1"/>
  <c r="A266" i="8" s="1"/>
  <c r="A278" i="8" s="1"/>
  <c r="A290" i="8" s="1"/>
  <c r="A302" i="8" s="1"/>
  <c r="A314" i="8" s="1"/>
  <c r="A326" i="8" s="1"/>
  <c r="A338" i="8" s="1"/>
  <c r="A350" i="8" s="1"/>
  <c r="A362" i="8" s="1"/>
  <c r="A25" i="8"/>
  <c r="A37" i="8" s="1"/>
  <c r="A49" i="8" s="1"/>
  <c r="A61" i="8" s="1"/>
  <c r="A73" i="8" s="1"/>
  <c r="A85" i="8" s="1"/>
  <c r="A97" i="8" s="1"/>
  <c r="A109" i="8" s="1"/>
  <c r="A121" i="8" s="1"/>
  <c r="A133" i="8" s="1"/>
  <c r="A145" i="8" s="1"/>
  <c r="A157" i="8" s="1"/>
  <c r="A169" i="8" s="1"/>
  <c r="A181" i="8" s="1"/>
  <c r="A193" i="8" s="1"/>
  <c r="A205" i="8" s="1"/>
  <c r="A217" i="8" s="1"/>
  <c r="A229" i="8" s="1"/>
  <c r="A241" i="8" s="1"/>
  <c r="A253" i="8" s="1"/>
  <c r="A265" i="8" s="1"/>
  <c r="A277" i="8" s="1"/>
  <c r="A289" i="8" s="1"/>
  <c r="A301" i="8" s="1"/>
  <c r="A313" i="8" s="1"/>
  <c r="A325" i="8" s="1"/>
  <c r="A337" i="8" s="1"/>
  <c r="A349" i="8" s="1"/>
  <c r="A361" i="8" s="1"/>
  <c r="A24" i="8"/>
  <c r="A36" i="8" s="1"/>
  <c r="A48" i="8" s="1"/>
  <c r="B6" i="8"/>
  <c r="B3" i="8"/>
  <c r="C12" i="8" s="1"/>
  <c r="I17" i="14" l="1"/>
  <c r="E17" i="14"/>
  <c r="V17" i="14"/>
  <c r="R17" i="14"/>
  <c r="F16" i="13"/>
  <c r="Y16" i="13"/>
  <c r="I16" i="12"/>
  <c r="E16" i="12"/>
  <c r="Q370" i="3"/>
  <c r="Q159" i="3"/>
  <c r="Q204" i="3"/>
  <c r="Q33" i="3"/>
  <c r="Q219" i="3"/>
  <c r="Q239" i="3"/>
  <c r="Q93" i="3"/>
  <c r="Q368" i="3"/>
  <c r="Q286" i="3"/>
  <c r="Q217" i="3"/>
  <c r="Q47" i="3"/>
  <c r="Q233" i="3"/>
  <c r="Q331" i="3"/>
  <c r="Q30" i="3"/>
  <c r="Q356" i="3"/>
  <c r="O8" i="3"/>
  <c r="T256" i="3" s="1"/>
  <c r="Q231" i="3"/>
  <c r="Q60" i="3"/>
  <c r="Q342" i="3"/>
  <c r="Q104" i="3"/>
  <c r="Q106" i="3"/>
  <c r="Q99" i="3"/>
  <c r="Q147" i="3"/>
  <c r="Q85" i="3"/>
  <c r="Q41" i="3"/>
  <c r="Q322" i="3"/>
  <c r="Q275" i="3"/>
  <c r="Q102" i="3"/>
  <c r="Q253" i="3"/>
  <c r="Q299" i="3"/>
  <c r="Q216" i="3"/>
  <c r="Q305" i="3"/>
  <c r="Q218" i="3"/>
  <c r="Q27" i="3"/>
  <c r="Q318" i="3"/>
  <c r="Q23" i="3"/>
  <c r="Q336" i="3"/>
  <c r="Q278" i="3"/>
  <c r="Q56" i="3"/>
  <c r="Q294" i="3"/>
  <c r="Q190" i="3"/>
  <c r="Q109" i="3"/>
  <c r="Q154" i="3"/>
  <c r="Q260" i="3"/>
  <c r="Q15" i="3"/>
  <c r="Q298" i="3"/>
  <c r="Q287" i="3"/>
  <c r="Q207" i="3"/>
  <c r="Q309" i="3"/>
  <c r="Q285" i="3"/>
  <c r="Q82" i="3"/>
  <c r="Q32" i="3"/>
  <c r="Q133" i="3"/>
  <c r="Q337" i="3"/>
  <c r="Q245" i="3"/>
  <c r="Q360" i="3"/>
  <c r="Q279" i="3"/>
  <c r="Q296" i="3"/>
  <c r="Q274" i="3"/>
  <c r="Q103" i="3"/>
  <c r="Q67" i="3"/>
  <c r="Q48" i="3"/>
  <c r="Q221" i="3"/>
  <c r="Q39" i="3"/>
  <c r="Q353" i="3"/>
  <c r="Q105" i="3"/>
  <c r="Q177" i="3"/>
  <c r="Q289" i="3"/>
  <c r="Q241" i="3"/>
  <c r="Q77" i="3"/>
  <c r="Q282" i="3"/>
  <c r="Q95" i="3"/>
  <c r="Q238" i="3"/>
  <c r="Q288" i="3"/>
  <c r="Q183" i="3"/>
  <c r="Q131" i="3"/>
  <c r="Q61" i="3"/>
  <c r="Q235" i="3"/>
  <c r="Q226" i="3"/>
  <c r="Q227" i="3"/>
  <c r="Q345" i="3"/>
  <c r="Q179" i="3"/>
  <c r="Q70" i="3"/>
  <c r="Q246" i="3"/>
  <c r="Q200" i="3"/>
  <c r="Q273" i="3"/>
  <c r="Q44" i="3"/>
  <c r="Q58" i="3"/>
  <c r="Q369" i="3"/>
  <c r="Q330" i="3"/>
  <c r="Q304" i="3"/>
  <c r="Q313" i="3"/>
  <c r="Q185" i="3"/>
  <c r="Q73" i="3"/>
  <c r="Q250" i="3"/>
  <c r="Q350" i="3"/>
  <c r="Q94" i="3"/>
  <c r="Q158" i="3"/>
  <c r="Q107" i="3"/>
  <c r="Q206" i="3"/>
  <c r="Q65" i="3"/>
  <c r="Q54" i="3"/>
  <c r="Q367" i="3"/>
  <c r="Q364" i="3"/>
  <c r="Q144" i="3"/>
  <c r="Q310" i="3"/>
  <c r="Q205" i="3"/>
  <c r="Q193" i="3"/>
  <c r="Q361" i="3"/>
  <c r="Q117" i="3"/>
  <c r="Q319" i="3"/>
  <c r="Q66" i="3"/>
  <c r="Q17" i="3"/>
  <c r="Q86" i="3"/>
  <c r="Q263" i="3"/>
  <c r="Q81" i="3"/>
  <c r="B7" i="8"/>
  <c r="B9" i="8" s="1"/>
  <c r="B8" i="8" s="1"/>
  <c r="G22" i="10"/>
  <c r="AH22" i="10"/>
  <c r="M21" i="10"/>
  <c r="N20" i="10"/>
  <c r="O20" i="10" s="1"/>
  <c r="P20" i="10"/>
  <c r="Q232" i="3"/>
  <c r="Q214" i="3"/>
  <c r="Q211" i="3"/>
  <c r="Q249" i="3"/>
  <c r="Q31" i="3"/>
  <c r="Q325" i="3"/>
  <c r="Q139" i="3"/>
  <c r="Q187" i="3"/>
  <c r="Q354" i="3"/>
  <c r="Q283" i="3"/>
  <c r="Q84" i="3"/>
  <c r="Q46" i="3"/>
  <c r="Q338" i="3"/>
  <c r="Q301" i="3"/>
  <c r="Q247" i="3"/>
  <c r="Q271" i="3"/>
  <c r="Q312" i="3"/>
  <c r="Q262" i="3"/>
  <c r="Q83" i="3"/>
  <c r="Q343" i="3"/>
  <c r="Q152" i="3"/>
  <c r="Q22" i="3"/>
  <c r="Q284" i="3"/>
  <c r="Q261" i="3"/>
  <c r="Q277" i="3"/>
  <c r="Q35" i="3"/>
  <c r="Q12" i="3"/>
  <c r="R12" i="3" s="1"/>
  <c r="Q340" i="3"/>
  <c r="Q29" i="3"/>
  <c r="Q134" i="3"/>
  <c r="Q96" i="3"/>
  <c r="Q38" i="3"/>
  <c r="Q120" i="3"/>
  <c r="Q276" i="3"/>
  <c r="Q45" i="3"/>
  <c r="Q184" i="3"/>
  <c r="Q293" i="3"/>
  <c r="Q174" i="3"/>
  <c r="Q78" i="3"/>
  <c r="Q208" i="3"/>
  <c r="Q25" i="3"/>
  <c r="Q320" i="3"/>
  <c r="Q59" i="3"/>
  <c r="Q363" i="3"/>
  <c r="Q110" i="3"/>
  <c r="Q210" i="3"/>
  <c r="Q121" i="3"/>
  <c r="Q290" i="3"/>
  <c r="Q242" i="3"/>
  <c r="Q308" i="3"/>
  <c r="Q215" i="3"/>
  <c r="Q28" i="3"/>
  <c r="Q222" i="3"/>
  <c r="Q51" i="3"/>
  <c r="Q229" i="3"/>
  <c r="Q352" i="3"/>
  <c r="Q359" i="3"/>
  <c r="Q358" i="3"/>
  <c r="Q365" i="3"/>
  <c r="Q161" i="3"/>
  <c r="Q355" i="3"/>
  <c r="Q315" i="3"/>
  <c r="Q172" i="3"/>
  <c r="Q175" i="3"/>
  <c r="Q123" i="3"/>
  <c r="Q329" i="3"/>
  <c r="Q202" i="3"/>
  <c r="Q306" i="3"/>
  <c r="Q72" i="3"/>
  <c r="Q317" i="3"/>
  <c r="Q324" i="3"/>
  <c r="Q244" i="3"/>
  <c r="Q92" i="3"/>
  <c r="Q236" i="3"/>
  <c r="Q127" i="3"/>
  <c r="Q13" i="3"/>
  <c r="Q122" i="3"/>
  <c r="Q43" i="3"/>
  <c r="Q53" i="3"/>
  <c r="Q194" i="3"/>
  <c r="Q80" i="3"/>
  <c r="Q347" i="3"/>
  <c r="Q292" i="3"/>
  <c r="Q270" i="3"/>
  <c r="Q189" i="3"/>
  <c r="Q162" i="3"/>
  <c r="Q91" i="3"/>
  <c r="Q259" i="3"/>
  <c r="Q321" i="3"/>
  <c r="Q136" i="3"/>
  <c r="Q18" i="3"/>
  <c r="Q26" i="3"/>
  <c r="Q20" i="3"/>
  <c r="Q197" i="3"/>
  <c r="Q251" i="3"/>
  <c r="Q140" i="3"/>
  <c r="Q160" i="3"/>
  <c r="Q326" i="3"/>
  <c r="Q34" i="3"/>
  <c r="Q339" i="3"/>
  <c r="Q362" i="3"/>
  <c r="Q55" i="3"/>
  <c r="Q203" i="3"/>
  <c r="Q176" i="3"/>
  <c r="Q169" i="3"/>
  <c r="Q335" i="3"/>
  <c r="Q341" i="3"/>
  <c r="Q191" i="3"/>
  <c r="Q173" i="3"/>
  <c r="Q267" i="3"/>
  <c r="Q87" i="3"/>
  <c r="Q254" i="3"/>
  <c r="Q264" i="3"/>
  <c r="Q167" i="3"/>
  <c r="Q300" i="3"/>
  <c r="Q71" i="3"/>
  <c r="Q212" i="3"/>
  <c r="Q98" i="3"/>
  <c r="Q156" i="3"/>
  <c r="Q165" i="3"/>
  <c r="Q40" i="3"/>
  <c r="Q74" i="3"/>
  <c r="Q14" i="3"/>
  <c r="Q21" i="3"/>
  <c r="Q170" i="3"/>
  <c r="Q153" i="3"/>
  <c r="Q68" i="3"/>
  <c r="Q97" i="3"/>
  <c r="Q198" i="3"/>
  <c r="Q164" i="3"/>
  <c r="Q240" i="3"/>
  <c r="Q192" i="3"/>
  <c r="Q171" i="3"/>
  <c r="Q100" i="3"/>
  <c r="Q155" i="3"/>
  <c r="Q62" i="3"/>
  <c r="Q268" i="3"/>
  <c r="Q181" i="3"/>
  <c r="Q145" i="3"/>
  <c r="Q111" i="3"/>
  <c r="Q332" i="3"/>
  <c r="Q178" i="3"/>
  <c r="Q269" i="3"/>
  <c r="Q220" i="3"/>
  <c r="Q255" i="3"/>
  <c r="Q113" i="3"/>
  <c r="Q225" i="3"/>
  <c r="Q24" i="3"/>
  <c r="Q130" i="3"/>
  <c r="Q195" i="3"/>
  <c r="Q42" i="3"/>
  <c r="Q234" i="3"/>
  <c r="Q314" i="3"/>
  <c r="Q180" i="3"/>
  <c r="Q349" i="3"/>
  <c r="Q114" i="3"/>
  <c r="Q213" i="3"/>
  <c r="Q209" i="3"/>
  <c r="Q36" i="3"/>
  <c r="Q327" i="3"/>
  <c r="Q243" i="3"/>
  <c r="Q223" i="3"/>
  <c r="Q49" i="3"/>
  <c r="Q168" i="3"/>
  <c r="Q272" i="3"/>
  <c r="Q237" i="3"/>
  <c r="Q311" i="3"/>
  <c r="Q19" i="3"/>
  <c r="Q252" i="3"/>
  <c r="Q128" i="3"/>
  <c r="Q303" i="3"/>
  <c r="Q265" i="3"/>
  <c r="Q143" i="3"/>
  <c r="Q37" i="3"/>
  <c r="Q297" i="3"/>
  <c r="Q148" i="3"/>
  <c r="Q280" i="3"/>
  <c r="Q201" i="3"/>
  <c r="Q124" i="3"/>
  <c r="Q196" i="3"/>
  <c r="Q357" i="3"/>
  <c r="Q248" i="3"/>
  <c r="Q16" i="3"/>
  <c r="Q112" i="3"/>
  <c r="Q182" i="3"/>
  <c r="Q351" i="3"/>
  <c r="Q126" i="3"/>
  <c r="Q90" i="3"/>
  <c r="Q157" i="3"/>
  <c r="Q50" i="3"/>
  <c r="Q344" i="3"/>
  <c r="Q132" i="3"/>
  <c r="Q63" i="3"/>
  <c r="Q295" i="3"/>
  <c r="Q258" i="3"/>
  <c r="Q135" i="3"/>
  <c r="Q348" i="3"/>
  <c r="Q108" i="3"/>
  <c r="Q291" i="3"/>
  <c r="Q118" i="3"/>
  <c r="Q125" i="3"/>
  <c r="Q281" i="3"/>
  <c r="Q119" i="3"/>
  <c r="Q138" i="3"/>
  <c r="Q141" i="3"/>
  <c r="Q199" i="3"/>
  <c r="Q75" i="3"/>
  <c r="Q366" i="3"/>
  <c r="Q186" i="3"/>
  <c r="Q76" i="3"/>
  <c r="Q328" i="3"/>
  <c r="Q302" i="3"/>
  <c r="Q149" i="3"/>
  <c r="Q79" i="3"/>
  <c r="Q188" i="3"/>
  <c r="Q307" i="3"/>
  <c r="Q228" i="3"/>
  <c r="Q137" i="3"/>
  <c r="Q64" i="3"/>
  <c r="Q69" i="3"/>
  <c r="Q151" i="3"/>
  <c r="Q224" i="3"/>
  <c r="Q256" i="3"/>
  <c r="Q88" i="3"/>
  <c r="Q52" i="3"/>
  <c r="Q257" i="3"/>
  <c r="Q89" i="3"/>
  <c r="Q346" i="3"/>
  <c r="Q57" i="3"/>
  <c r="Q163" i="3"/>
  <c r="Q129" i="3"/>
  <c r="Q230" i="3"/>
  <c r="Q323" i="3"/>
  <c r="Q316" i="3"/>
  <c r="Q150" i="3"/>
  <c r="Q142" i="3"/>
  <c r="Q146" i="3"/>
  <c r="Q166" i="3"/>
  <c r="Q266" i="3"/>
  <c r="Q333" i="3"/>
  <c r="Q101" i="3"/>
  <c r="Q116" i="3"/>
  <c r="Q334" i="3"/>
  <c r="Q115" i="3"/>
  <c r="D361" i="8"/>
  <c r="D350" i="8"/>
  <c r="D334" i="8"/>
  <c r="D222" i="8"/>
  <c r="D363" i="8"/>
  <c r="D370" i="8"/>
  <c r="D261" i="8"/>
  <c r="D217" i="8"/>
  <c r="D201" i="8"/>
  <c r="D320" i="8"/>
  <c r="D208" i="8"/>
  <c r="D371" i="8"/>
  <c r="D348" i="8"/>
  <c r="D336" i="8"/>
  <c r="D362" i="8"/>
  <c r="D321" i="8"/>
  <c r="D353" i="8"/>
  <c r="D341" i="8"/>
  <c r="D310" i="8"/>
  <c r="D290" i="8"/>
  <c r="D184" i="8"/>
  <c r="D347" i="8"/>
  <c r="D227" i="8"/>
  <c r="D191" i="8"/>
  <c r="D175" i="8"/>
  <c r="D307" i="8"/>
  <c r="D280" i="8"/>
  <c r="D365" i="8"/>
  <c r="D275" i="8"/>
  <c r="D364" i="8"/>
  <c r="D291" i="8"/>
  <c r="D284" i="8"/>
  <c r="D134" i="8"/>
  <c r="D118" i="8"/>
  <c r="D351" i="8"/>
  <c r="D299" i="8"/>
  <c r="D252" i="8"/>
  <c r="D236" i="8"/>
  <c r="D77" i="8"/>
  <c r="D61" i="8"/>
  <c r="D274" i="8"/>
  <c r="D268" i="8"/>
  <c r="D360" i="8"/>
  <c r="D345" i="8"/>
  <c r="D243" i="8"/>
  <c r="D158" i="8"/>
  <c r="D244" i="8"/>
  <c r="D207" i="8"/>
  <c r="D196" i="8"/>
  <c r="D181" i="8"/>
  <c r="D85" i="8"/>
  <c r="D83" i="8"/>
  <c r="D283" i="8"/>
  <c r="D264" i="8"/>
  <c r="D281" i="8"/>
  <c r="D260" i="8"/>
  <c r="D288" i="8"/>
  <c r="D230" i="8"/>
  <c r="D172" i="8"/>
  <c r="D161" i="8"/>
  <c r="D139" i="8"/>
  <c r="D239" i="8"/>
  <c r="D146" i="8"/>
  <c r="D136" i="8"/>
  <c r="D219" i="8"/>
  <c r="D198" i="8"/>
  <c r="D195" i="8"/>
  <c r="D131" i="8"/>
  <c r="D18" i="8"/>
  <c r="D266" i="8"/>
  <c r="D173" i="8"/>
  <c r="D163" i="8"/>
  <c r="D153" i="8"/>
  <c r="D148" i="8"/>
  <c r="D80" i="8"/>
  <c r="D65" i="8"/>
  <c r="D226" i="8"/>
  <c r="D211" i="8"/>
  <c r="D185" i="8"/>
  <c r="D182" i="8"/>
  <c r="D114" i="8"/>
  <c r="D107" i="8"/>
  <c r="D165" i="8"/>
  <c r="D160" i="8"/>
  <c r="D155" i="8"/>
  <c r="D140" i="8"/>
  <c r="D106" i="8"/>
  <c r="D42" i="8"/>
  <c r="D32" i="8"/>
  <c r="D26" i="8"/>
  <c r="D24" i="8"/>
  <c r="D13" i="8"/>
  <c r="D19" i="8"/>
  <c r="D306" i="8"/>
  <c r="D46" i="8"/>
  <c r="D30" i="8"/>
  <c r="D15" i="8"/>
  <c r="D214" i="8"/>
  <c r="D72" i="8"/>
  <c r="D228" i="8"/>
  <c r="D225" i="8"/>
  <c r="D137" i="8"/>
  <c r="D129" i="8"/>
  <c r="D68" i="8"/>
  <c r="D232" i="8"/>
  <c r="D189" i="8"/>
  <c r="D49" i="8"/>
  <c r="D47" i="8"/>
  <c r="D29" i="8"/>
  <c r="D27" i="8"/>
  <c r="D120" i="8"/>
  <c r="D349" i="8"/>
  <c r="D187" i="8"/>
  <c r="D164" i="8"/>
  <c r="D154" i="8"/>
  <c r="D57" i="8"/>
  <c r="D233" i="8"/>
  <c r="D178" i="8"/>
  <c r="D116" i="8"/>
  <c r="D127" i="8"/>
  <c r="D135" i="8"/>
  <c r="D33" i="8"/>
  <c r="D229" i="8"/>
  <c r="D293" i="8"/>
  <c r="D193" i="8"/>
  <c r="D159" i="8"/>
  <c r="D272" i="8"/>
  <c r="D53" i="8"/>
  <c r="D104" i="8"/>
  <c r="D56" i="8"/>
  <c r="D162" i="8"/>
  <c r="D111" i="8"/>
  <c r="D223" i="8"/>
  <c r="F12" i="8"/>
  <c r="I12" i="8" s="1"/>
  <c r="AO22" i="7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AB21" i="7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J21" i="7"/>
  <c r="I21" i="7"/>
  <c r="J20" i="7"/>
  <c r="I20" i="7"/>
  <c r="AB19" i="7"/>
  <c r="J19" i="7"/>
  <c r="I19" i="7"/>
  <c r="J18" i="7"/>
  <c r="I18" i="7"/>
  <c r="AA17" i="7"/>
  <c r="AA18" i="7" s="1"/>
  <c r="AA19" i="7" s="1"/>
  <c r="J17" i="7"/>
  <c r="K17" i="7" s="1"/>
  <c r="I17" i="7"/>
  <c r="AC16" i="7"/>
  <c r="N16" i="7"/>
  <c r="L16" i="7"/>
  <c r="J16" i="7"/>
  <c r="J8" i="7"/>
  <c r="Q16" i="7" s="1"/>
  <c r="T16" i="7" s="1"/>
  <c r="P16" i="4"/>
  <c r="H41" i="4"/>
  <c r="M41" i="4"/>
  <c r="Z41" i="4"/>
  <c r="AM41" i="4"/>
  <c r="I41" i="4" s="1"/>
  <c r="Z38" i="4"/>
  <c r="Z39" i="4" s="1"/>
  <c r="Z37" i="4"/>
  <c r="AM38" i="4"/>
  <c r="K16" i="4"/>
  <c r="N36" i="4"/>
  <c r="N35" i="4"/>
  <c r="N34" i="4"/>
  <c r="N33" i="4"/>
  <c r="N32" i="4"/>
  <c r="N21" i="4"/>
  <c r="N20" i="4"/>
  <c r="N19" i="4"/>
  <c r="N18" i="4"/>
  <c r="N17" i="4"/>
  <c r="N16" i="4"/>
  <c r="J17" i="4"/>
  <c r="K17" i="4" s="1"/>
  <c r="AM40" i="4"/>
  <c r="AM34" i="4"/>
  <c r="AM35" i="4"/>
  <c r="AM36" i="4" s="1"/>
  <c r="AM33" i="4"/>
  <c r="AM24" i="4"/>
  <c r="AM25" i="4" s="1"/>
  <c r="AM26" i="4" s="1"/>
  <c r="AM27" i="4" s="1"/>
  <c r="AM28" i="4" s="1"/>
  <c r="AM29" i="4" s="1"/>
  <c r="AM30" i="4" s="1"/>
  <c r="AM31" i="4" s="1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17" i="4"/>
  <c r="AA21" i="4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B2" i="3"/>
  <c r="H20" i="4"/>
  <c r="U17" i="14" l="1"/>
  <c r="W17" i="14"/>
  <c r="P18" i="14" s="1"/>
  <c r="H17" i="14"/>
  <c r="J17" i="14"/>
  <c r="C18" i="14" s="1"/>
  <c r="AB16" i="13"/>
  <c r="X16" i="13"/>
  <c r="I16" i="13"/>
  <c r="E16" i="13"/>
  <c r="H16" i="12"/>
  <c r="J16" i="12"/>
  <c r="C17" i="12" s="1"/>
  <c r="D213" i="8"/>
  <c r="D62" i="8"/>
  <c r="D240" i="8"/>
  <c r="D48" i="8"/>
  <c r="D34" i="8"/>
  <c r="D188" i="8"/>
  <c r="D242" i="8"/>
  <c r="D63" i="8"/>
  <c r="D301" i="8"/>
  <c r="D177" i="8"/>
  <c r="D28" i="8"/>
  <c r="D337" i="8"/>
  <c r="D277" i="8"/>
  <c r="D369" i="8"/>
  <c r="D289" i="8"/>
  <c r="D241" i="8"/>
  <c r="D313" i="8"/>
  <c r="D322" i="8"/>
  <c r="D238" i="8"/>
  <c r="D92" i="8"/>
  <c r="D203" i="8"/>
  <c r="D59" i="8"/>
  <c r="D58" i="8"/>
  <c r="D95" i="8"/>
  <c r="D256" i="8"/>
  <c r="D50" i="8"/>
  <c r="D36" i="8"/>
  <c r="D194" i="8"/>
  <c r="D246" i="8"/>
  <c r="D78" i="8"/>
  <c r="D331" i="8"/>
  <c r="D192" i="8"/>
  <c r="D44" i="8"/>
  <c r="D357" i="8"/>
  <c r="D294" i="8"/>
  <c r="D70" i="8"/>
  <c r="D309" i="8"/>
  <c r="D271" i="8"/>
  <c r="D315" i="8"/>
  <c r="D324" i="8"/>
  <c r="D286" i="8"/>
  <c r="D149" i="8"/>
  <c r="D54" i="8"/>
  <c r="D99" i="8"/>
  <c r="D90" i="8"/>
  <c r="D108" i="8"/>
  <c r="D190" i="8"/>
  <c r="D82" i="8"/>
  <c r="D38" i="8"/>
  <c r="D298" i="8"/>
  <c r="D258" i="8"/>
  <c r="D96" i="8"/>
  <c r="D74" i="8"/>
  <c r="D197" i="8"/>
  <c r="D79" i="8"/>
  <c r="D367" i="8"/>
  <c r="D308" i="8"/>
  <c r="D86" i="8"/>
  <c r="D352" i="8"/>
  <c r="D285" i="8"/>
  <c r="D317" i="8"/>
  <c r="D326" i="8"/>
  <c r="D302" i="8"/>
  <c r="D169" i="8"/>
  <c r="D21" i="8"/>
  <c r="D167" i="8"/>
  <c r="D64" i="8"/>
  <c r="D132" i="8"/>
  <c r="D180" i="8"/>
  <c r="D221" i="8"/>
  <c r="D40" i="8"/>
  <c r="D84" i="8"/>
  <c r="D314" i="8"/>
  <c r="D215" i="8"/>
  <c r="D94" i="8"/>
  <c r="D220" i="8"/>
  <c r="D81" i="8"/>
  <c r="D142" i="8"/>
  <c r="D356" i="8"/>
  <c r="D102" i="8"/>
  <c r="D355" i="8"/>
  <c r="D335" i="8"/>
  <c r="D319" i="8"/>
  <c r="D332" i="8"/>
  <c r="D318" i="8"/>
  <c r="D73" i="8"/>
  <c r="D20" i="8"/>
  <c r="D145" i="8"/>
  <c r="D113" i="8"/>
  <c r="D130" i="8"/>
  <c r="D105" i="8"/>
  <c r="D151" i="8"/>
  <c r="D87" i="8"/>
  <c r="D93" i="8"/>
  <c r="D358" i="8"/>
  <c r="D249" i="8"/>
  <c r="D35" i="8"/>
  <c r="D31" i="8"/>
  <c r="D52" i="8"/>
  <c r="D128" i="8"/>
  <c r="D76" i="8"/>
  <c r="D273" i="8"/>
  <c r="D329" i="8"/>
  <c r="D166" i="8"/>
  <c r="D206" i="8"/>
  <c r="D338" i="8"/>
  <c r="D231" i="8"/>
  <c r="D17" i="8"/>
  <c r="D170" i="8"/>
  <c r="D119" i="8"/>
  <c r="D186" i="8"/>
  <c r="D91" i="8"/>
  <c r="D125" i="8"/>
  <c r="D292" i="8"/>
  <c r="D340" i="8"/>
  <c r="D247" i="8"/>
  <c r="D88" i="8"/>
  <c r="D14" i="8"/>
  <c r="D66" i="8"/>
  <c r="D216" i="8"/>
  <c r="D143" i="8"/>
  <c r="D110" i="8"/>
  <c r="D305" i="8"/>
  <c r="D265" i="8"/>
  <c r="D282" i="8"/>
  <c r="D248" i="8"/>
  <c r="D255" i="8"/>
  <c r="D267" i="8"/>
  <c r="D123" i="8"/>
  <c r="D115" i="8"/>
  <c r="D23" i="8"/>
  <c r="D41" i="8"/>
  <c r="D122" i="8"/>
  <c r="D97" i="8"/>
  <c r="D71" i="8"/>
  <c r="D168" i="8"/>
  <c r="D133" i="8"/>
  <c r="D117" i="8"/>
  <c r="D212" i="8"/>
  <c r="D354" i="8"/>
  <c r="D171" i="8"/>
  <c r="D303" i="8"/>
  <c r="D157" i="8"/>
  <c r="D300" i="8"/>
  <c r="D312" i="8"/>
  <c r="D262" i="8"/>
  <c r="D344" i="8"/>
  <c r="D257" i="8"/>
  <c r="D279" i="8"/>
  <c r="D237" i="8"/>
  <c r="D12" i="8"/>
  <c r="D101" i="8"/>
  <c r="D121" i="8"/>
  <c r="D45" i="8"/>
  <c r="D269" i="8"/>
  <c r="D333" i="8"/>
  <c r="D150" i="8"/>
  <c r="D200" i="8"/>
  <c r="D366" i="8"/>
  <c r="D210" i="8"/>
  <c r="D16" i="8"/>
  <c r="D245" i="8"/>
  <c r="D60" i="8"/>
  <c r="D144" i="8"/>
  <c r="D112" i="8"/>
  <c r="D156" i="8"/>
  <c r="D89" i="8"/>
  <c r="D109" i="8"/>
  <c r="D287" i="8"/>
  <c r="D251" i="8"/>
  <c r="D51" i="8"/>
  <c r="D224" i="8"/>
  <c r="D67" i="8"/>
  <c r="D37" i="8"/>
  <c r="D75" i="8"/>
  <c r="D98" i="8"/>
  <c r="D103" i="8"/>
  <c r="D296" i="8"/>
  <c r="D339" i="8"/>
  <c r="D209" i="8"/>
  <c r="D234" i="8"/>
  <c r="D253" i="8"/>
  <c r="D183" i="8"/>
  <c r="D39" i="8"/>
  <c r="D69" i="8"/>
  <c r="D126" i="8"/>
  <c r="D205" i="8"/>
  <c r="D147" i="8"/>
  <c r="D141" i="8"/>
  <c r="D297" i="8"/>
  <c r="D342" i="8"/>
  <c r="D263" i="8"/>
  <c r="D22" i="8"/>
  <c r="D199" i="8"/>
  <c r="D174" i="8"/>
  <c r="D25" i="8"/>
  <c r="D43" i="8"/>
  <c r="D55" i="8"/>
  <c r="D152" i="8"/>
  <c r="D100" i="8"/>
  <c r="D179" i="8"/>
  <c r="D138" i="8"/>
  <c r="D124" i="8"/>
  <c r="D235" i="8"/>
  <c r="D250" i="8"/>
  <c r="D176" i="8"/>
  <c r="D316" i="8"/>
  <c r="D218" i="8"/>
  <c r="D304" i="8"/>
  <c r="D278" i="8"/>
  <c r="D276" i="8"/>
  <c r="D346" i="8"/>
  <c r="D259" i="8"/>
  <c r="D311" i="8"/>
  <c r="D295" i="8"/>
  <c r="D327" i="8"/>
  <c r="D343" i="8"/>
  <c r="D202" i="8"/>
  <c r="D323" i="8"/>
  <c r="D328" i="8"/>
  <c r="D254" i="8"/>
  <c r="D359" i="8"/>
  <c r="D204" i="8"/>
  <c r="D325" i="8"/>
  <c r="D330" i="8"/>
  <c r="D270" i="8"/>
  <c r="D368" i="8"/>
  <c r="T46" i="3"/>
  <c r="T67" i="3"/>
  <c r="T102" i="3"/>
  <c r="T143" i="3"/>
  <c r="T66" i="3"/>
  <c r="T57" i="3"/>
  <c r="T113" i="3"/>
  <c r="T115" i="3"/>
  <c r="T361" i="3"/>
  <c r="T282" i="3"/>
  <c r="T35" i="3"/>
  <c r="T117" i="3"/>
  <c r="T90" i="3"/>
  <c r="T194" i="3"/>
  <c r="T179" i="3"/>
  <c r="T64" i="3"/>
  <c r="T99" i="3"/>
  <c r="T71" i="3"/>
  <c r="T307" i="3"/>
  <c r="T33" i="3"/>
  <c r="T153" i="3"/>
  <c r="T260" i="3"/>
  <c r="T31" i="3"/>
  <c r="T258" i="3"/>
  <c r="T174" i="3"/>
  <c r="T239" i="3"/>
  <c r="T56" i="3"/>
  <c r="T246" i="3"/>
  <c r="T270" i="3"/>
  <c r="T158" i="3"/>
  <c r="T178" i="3"/>
  <c r="T127" i="3"/>
  <c r="T308" i="3"/>
  <c r="T107" i="3"/>
  <c r="T65" i="3"/>
  <c r="T93" i="3"/>
  <c r="T73" i="3"/>
  <c r="T216" i="3"/>
  <c r="T273" i="3"/>
  <c r="T236" i="3"/>
  <c r="T314" i="3"/>
  <c r="T38" i="3"/>
  <c r="T253" i="3"/>
  <c r="T191" i="3"/>
  <c r="T245" i="3"/>
  <c r="T244" i="3"/>
  <c r="T297" i="3"/>
  <c r="T100" i="3"/>
  <c r="T323" i="3"/>
  <c r="T242" i="3"/>
  <c r="T207" i="3"/>
  <c r="T344" i="3"/>
  <c r="T214" i="3"/>
  <c r="T318" i="3"/>
  <c r="T347" i="3"/>
  <c r="T128" i="3"/>
  <c r="T298" i="3"/>
  <c r="T255" i="3"/>
  <c r="T211" i="3"/>
  <c r="T156" i="3"/>
  <c r="T357" i="3"/>
  <c r="T241" i="3"/>
  <c r="T356" i="3"/>
  <c r="T326" i="3"/>
  <c r="T106" i="3"/>
  <c r="T195" i="3"/>
  <c r="T32" i="3"/>
  <c r="T339" i="3"/>
  <c r="T213" i="3"/>
  <c r="T21" i="3"/>
  <c r="T329" i="3"/>
  <c r="T159" i="3"/>
  <c r="T277" i="3"/>
  <c r="T330" i="3"/>
  <c r="T110" i="3"/>
  <c r="T285" i="3"/>
  <c r="T304" i="3"/>
  <c r="T135" i="3"/>
  <c r="T300" i="3"/>
  <c r="T62" i="3"/>
  <c r="T43" i="3"/>
  <c r="T335" i="3"/>
  <c r="T175" i="3"/>
  <c r="T81" i="3"/>
  <c r="T12" i="3"/>
  <c r="U12" i="3" s="1"/>
  <c r="T157" i="3"/>
  <c r="T252" i="3"/>
  <c r="T104" i="3"/>
  <c r="T350" i="3"/>
  <c r="T190" i="3"/>
  <c r="T30" i="3"/>
  <c r="T39" i="3"/>
  <c r="T296" i="3"/>
  <c r="T359" i="3"/>
  <c r="T305" i="3"/>
  <c r="T29" i="3"/>
  <c r="T227" i="3"/>
  <c r="T177" i="3"/>
  <c r="T72" i="3"/>
  <c r="T45" i="3"/>
  <c r="T340" i="3"/>
  <c r="T313" i="3"/>
  <c r="T173" i="3"/>
  <c r="T76" i="3"/>
  <c r="T299" i="3"/>
  <c r="T132" i="3"/>
  <c r="T251" i="3"/>
  <c r="T79" i="3"/>
  <c r="T133" i="3"/>
  <c r="T261" i="3"/>
  <c r="T148" i="3"/>
  <c r="T122" i="3"/>
  <c r="T58" i="3"/>
  <c r="T120" i="3"/>
  <c r="T254" i="3"/>
  <c r="T306" i="3"/>
  <c r="T17" i="3"/>
  <c r="T129" i="3"/>
  <c r="T232" i="3"/>
  <c r="T243" i="3"/>
  <c r="T144" i="3"/>
  <c r="T188" i="3"/>
  <c r="T278" i="3"/>
  <c r="T355" i="3"/>
  <c r="T325" i="3"/>
  <c r="T61" i="3"/>
  <c r="T266" i="3"/>
  <c r="T354" i="3"/>
  <c r="T218" i="3"/>
  <c r="T15" i="3"/>
  <c r="T196" i="3"/>
  <c r="T149" i="3"/>
  <c r="T134" i="3"/>
  <c r="T353" i="3"/>
  <c r="T161" i="3"/>
  <c r="T365" i="3"/>
  <c r="T316" i="3"/>
  <c r="T50" i="3"/>
  <c r="T320" i="3"/>
  <c r="T328" i="3"/>
  <c r="T223" i="3"/>
  <c r="T221" i="3"/>
  <c r="T103" i="3"/>
  <c r="T249" i="3"/>
  <c r="T291" i="3"/>
  <c r="T333" i="3"/>
  <c r="T259" i="3"/>
  <c r="T184" i="3"/>
  <c r="T369" i="3"/>
  <c r="T182" i="3"/>
  <c r="T364" i="3"/>
  <c r="T124" i="3"/>
  <c r="T84" i="3"/>
  <c r="T225" i="3"/>
  <c r="T152" i="3"/>
  <c r="T315" i="3"/>
  <c r="T366" i="3"/>
  <c r="T281" i="3"/>
  <c r="T48" i="3"/>
  <c r="T88" i="3"/>
  <c r="T228" i="3"/>
  <c r="T23" i="3"/>
  <c r="T146" i="3"/>
  <c r="T226" i="3"/>
  <c r="T346" i="3"/>
  <c r="T185" i="3"/>
  <c r="T52" i="3"/>
  <c r="T342" i="3"/>
  <c r="T111" i="3"/>
  <c r="T70" i="3"/>
  <c r="T97" i="3"/>
  <c r="T80" i="3"/>
  <c r="T118" i="3"/>
  <c r="T25" i="3"/>
  <c r="T263" i="3"/>
  <c r="T280" i="3"/>
  <c r="T237" i="3"/>
  <c r="T85" i="3"/>
  <c r="T20" i="3"/>
  <c r="T272" i="3"/>
  <c r="T54" i="3"/>
  <c r="T370" i="3"/>
  <c r="T212" i="3"/>
  <c r="T210" i="3"/>
  <c r="T202" i="3"/>
  <c r="T165" i="3"/>
  <c r="T55" i="3"/>
  <c r="T287" i="3"/>
  <c r="T74" i="3"/>
  <c r="T141" i="3"/>
  <c r="T240" i="3"/>
  <c r="T219" i="3"/>
  <c r="T222" i="3"/>
  <c r="T36" i="3"/>
  <c r="T89" i="3"/>
  <c r="T312" i="3"/>
  <c r="T283" i="3"/>
  <c r="T200" i="3"/>
  <c r="T18" i="3"/>
  <c r="T77" i="3"/>
  <c r="T264" i="3"/>
  <c r="T224" i="3"/>
  <c r="T345" i="3"/>
  <c r="T192" i="3"/>
  <c r="T268" i="3"/>
  <c r="T27" i="3"/>
  <c r="T322" i="3"/>
  <c r="T351" i="3"/>
  <c r="T209" i="3"/>
  <c r="T171" i="3"/>
  <c r="T193" i="3"/>
  <c r="T131" i="3"/>
  <c r="T352" i="3"/>
  <c r="T294" i="3"/>
  <c r="T334" i="3"/>
  <c r="T60" i="3"/>
  <c r="T358" i="3"/>
  <c r="T24" i="3"/>
  <c r="T119" i="3"/>
  <c r="T290" i="3"/>
  <c r="T204" i="3"/>
  <c r="T336" i="3"/>
  <c r="T87" i="3"/>
  <c r="T247" i="3"/>
  <c r="T363" i="3"/>
  <c r="T217" i="3"/>
  <c r="T91" i="3"/>
  <c r="T360" i="3"/>
  <c r="T142" i="3"/>
  <c r="T94" i="3"/>
  <c r="T95" i="3"/>
  <c r="T34" i="3"/>
  <c r="T205" i="3"/>
  <c r="T169" i="3"/>
  <c r="T139" i="3"/>
  <c r="T41" i="3"/>
  <c r="T234" i="3"/>
  <c r="T123" i="3"/>
  <c r="T126" i="3"/>
  <c r="T53" i="3"/>
  <c r="T215" i="3"/>
  <c r="T289" i="3"/>
  <c r="T269" i="3"/>
  <c r="T303" i="3"/>
  <c r="T337" i="3"/>
  <c r="T138" i="3"/>
  <c r="T262" i="3"/>
  <c r="T130" i="3"/>
  <c r="T199" i="3"/>
  <c r="T167" i="3"/>
  <c r="T267" i="3"/>
  <c r="T105" i="3"/>
  <c r="T288" i="3"/>
  <c r="T40" i="3"/>
  <c r="T319" i="3"/>
  <c r="T180" i="3"/>
  <c r="T229" i="3"/>
  <c r="T47" i="3"/>
  <c r="T230" i="3"/>
  <c r="T208" i="3"/>
  <c r="T286" i="3"/>
  <c r="T162" i="3"/>
  <c r="T83" i="3"/>
  <c r="T271" i="3"/>
  <c r="T140" i="3"/>
  <c r="T189" i="3"/>
  <c r="T121" i="3"/>
  <c r="T295" i="3"/>
  <c r="T176" i="3"/>
  <c r="T231" i="3"/>
  <c r="T292" i="3"/>
  <c r="T163" i="3"/>
  <c r="T181" i="3"/>
  <c r="T166" i="3"/>
  <c r="T284" i="3"/>
  <c r="T343" i="3"/>
  <c r="T331" i="3"/>
  <c r="T186" i="3"/>
  <c r="T317" i="3"/>
  <c r="T220" i="3"/>
  <c r="T235" i="3"/>
  <c r="T19" i="3"/>
  <c r="T98" i="3"/>
  <c r="T86" i="3"/>
  <c r="T160" i="3"/>
  <c r="T327" i="3"/>
  <c r="T293" i="3"/>
  <c r="T172" i="3"/>
  <c r="T69" i="3"/>
  <c r="T75" i="3"/>
  <c r="T265" i="3"/>
  <c r="T22" i="3"/>
  <c r="T238" i="3"/>
  <c r="T279" i="3"/>
  <c r="T206" i="3"/>
  <c r="T362" i="3"/>
  <c r="T309" i="3"/>
  <c r="T150" i="3"/>
  <c r="T368" i="3"/>
  <c r="T302" i="3"/>
  <c r="T276" i="3"/>
  <c r="T37" i="3"/>
  <c r="T44" i="3"/>
  <c r="T201" i="3"/>
  <c r="T324" i="3"/>
  <c r="T114" i="3"/>
  <c r="T108" i="3"/>
  <c r="T109" i="3"/>
  <c r="T137" i="3"/>
  <c r="T78" i="3"/>
  <c r="T63" i="3"/>
  <c r="T101" i="3"/>
  <c r="T198" i="3"/>
  <c r="T42" i="3"/>
  <c r="T183" i="3"/>
  <c r="T338" i="3"/>
  <c r="T348" i="3"/>
  <c r="T16" i="3"/>
  <c r="T136" i="3"/>
  <c r="T59" i="3"/>
  <c r="T250" i="3"/>
  <c r="T116" i="3"/>
  <c r="T310" i="3"/>
  <c r="T341" i="3"/>
  <c r="T274" i="3"/>
  <c r="T367" i="3"/>
  <c r="T155" i="3"/>
  <c r="T68" i="3"/>
  <c r="T257" i="3"/>
  <c r="T203" i="3"/>
  <c r="T187" i="3"/>
  <c r="T147" i="3"/>
  <c r="T349" i="3"/>
  <c r="T51" i="3"/>
  <c r="T151" i="3"/>
  <c r="T112" i="3"/>
  <c r="T49" i="3"/>
  <c r="T371" i="3"/>
  <c r="T248" i="3"/>
  <c r="T26" i="3"/>
  <c r="T332" i="3"/>
  <c r="T145" i="3"/>
  <c r="T275" i="3"/>
  <c r="T28" i="3"/>
  <c r="T301" i="3"/>
  <c r="T125" i="3"/>
  <c r="T14" i="3"/>
  <c r="T233" i="3"/>
  <c r="T168" i="3"/>
  <c r="T154" i="3"/>
  <c r="T197" i="3"/>
  <c r="T170" i="3"/>
  <c r="T13" i="3"/>
  <c r="T92" i="3"/>
  <c r="T164" i="3"/>
  <c r="T96" i="3"/>
  <c r="T321" i="3"/>
  <c r="T82" i="3"/>
  <c r="T311" i="3"/>
  <c r="Q20" i="10"/>
  <c r="S20" i="10" s="1"/>
  <c r="P21" i="10"/>
  <c r="N21" i="10"/>
  <c r="O21" i="10" s="1"/>
  <c r="M22" i="10"/>
  <c r="AH23" i="10"/>
  <c r="G23" i="10"/>
  <c r="O16" i="7"/>
  <c r="AD16" i="7"/>
  <c r="N17" i="7"/>
  <c r="O17" i="7" s="1"/>
  <c r="E12" i="8"/>
  <c r="G366" i="8"/>
  <c r="G364" i="8"/>
  <c r="G348" i="8"/>
  <c r="G332" i="8"/>
  <c r="G316" i="8"/>
  <c r="G300" i="8"/>
  <c r="G284" i="8"/>
  <c r="G268" i="8"/>
  <c r="G252" i="8"/>
  <c r="G236" i="8"/>
  <c r="G371" i="8"/>
  <c r="G355" i="8"/>
  <c r="G339" i="8"/>
  <c r="G323" i="8"/>
  <c r="G307" i="8"/>
  <c r="G291" i="8"/>
  <c r="G275" i="8"/>
  <c r="G259" i="8"/>
  <c r="G243" i="8"/>
  <c r="G227" i="8"/>
  <c r="G368" i="8"/>
  <c r="G346" i="8"/>
  <c r="G344" i="8"/>
  <c r="G342" i="8"/>
  <c r="G340" i="8"/>
  <c r="G338" i="8"/>
  <c r="G336" i="8"/>
  <c r="G334" i="8"/>
  <c r="G206" i="8"/>
  <c r="G363" i="8"/>
  <c r="G289" i="8"/>
  <c r="G287" i="8"/>
  <c r="G285" i="8"/>
  <c r="G283" i="8"/>
  <c r="G281" i="8"/>
  <c r="G279" i="8"/>
  <c r="G277" i="8"/>
  <c r="G213" i="8"/>
  <c r="G360" i="8"/>
  <c r="G358" i="8"/>
  <c r="G356" i="8"/>
  <c r="G354" i="8"/>
  <c r="G352" i="8"/>
  <c r="G350" i="8"/>
  <c r="G370" i="8"/>
  <c r="G317" i="8"/>
  <c r="G312" i="8"/>
  <c r="G297" i="8"/>
  <c r="G292" i="8"/>
  <c r="G271" i="8"/>
  <c r="G257" i="8"/>
  <c r="G189" i="8"/>
  <c r="G173" i="8"/>
  <c r="G327" i="8"/>
  <c r="G322" i="8"/>
  <c r="G302" i="8"/>
  <c r="G280" i="8"/>
  <c r="G266" i="8"/>
  <c r="G222" i="8"/>
  <c r="G196" i="8"/>
  <c r="G180" i="8"/>
  <c r="G365" i="8"/>
  <c r="G349" i="8"/>
  <c r="G319" i="8"/>
  <c r="G314" i="8"/>
  <c r="G299" i="8"/>
  <c r="G294" i="8"/>
  <c r="G282" i="8"/>
  <c r="G369" i="8"/>
  <c r="G343" i="8"/>
  <c r="G337" i="8"/>
  <c r="G329" i="8"/>
  <c r="G324" i="8"/>
  <c r="G309" i="8"/>
  <c r="G304" i="8"/>
  <c r="G351" i="8"/>
  <c r="G362" i="8"/>
  <c r="G341" i="8"/>
  <c r="G321" i="8"/>
  <c r="G308" i="8"/>
  <c r="G295" i="8"/>
  <c r="G286" i="8"/>
  <c r="G274" i="8"/>
  <c r="G260" i="8"/>
  <c r="G244" i="8"/>
  <c r="G228" i="8"/>
  <c r="G218" i="8"/>
  <c r="G204" i="8"/>
  <c r="G171" i="8"/>
  <c r="G155" i="8"/>
  <c r="G139" i="8"/>
  <c r="G123" i="8"/>
  <c r="G107" i="8"/>
  <c r="G91" i="8"/>
  <c r="G75" i="8"/>
  <c r="G59" i="8"/>
  <c r="G345" i="8"/>
  <c r="G303" i="8"/>
  <c r="G278" i="8"/>
  <c r="G187" i="8"/>
  <c r="G185" i="8"/>
  <c r="G183" i="8"/>
  <c r="G181" i="8"/>
  <c r="G179" i="8"/>
  <c r="G177" i="8"/>
  <c r="G175" i="8"/>
  <c r="G162" i="8"/>
  <c r="G146" i="8"/>
  <c r="G130" i="8"/>
  <c r="G114" i="8"/>
  <c r="G98" i="8"/>
  <c r="G82" i="8"/>
  <c r="G66" i="8"/>
  <c r="G361" i="8"/>
  <c r="G335" i="8"/>
  <c r="G330" i="8"/>
  <c r="G290" i="8"/>
  <c r="G298" i="8"/>
  <c r="G265" i="8"/>
  <c r="G367" i="8"/>
  <c r="G262" i="8"/>
  <c r="G325" i="8"/>
  <c r="G311" i="8"/>
  <c r="G273" i="8"/>
  <c r="G328" i="8"/>
  <c r="G315" i="8"/>
  <c r="G301" i="8"/>
  <c r="G276" i="8"/>
  <c r="G267" i="8"/>
  <c r="G264" i="8"/>
  <c r="G256" i="8"/>
  <c r="G248" i="8"/>
  <c r="G240" i="8"/>
  <c r="G232" i="8"/>
  <c r="G224" i="8"/>
  <c r="G210" i="8"/>
  <c r="G178" i="8"/>
  <c r="G176" i="8"/>
  <c r="G174" i="8"/>
  <c r="G172" i="8"/>
  <c r="G163" i="8"/>
  <c r="G147" i="8"/>
  <c r="G305" i="8"/>
  <c r="G151" i="8"/>
  <c r="G49" i="8"/>
  <c r="G33" i="8"/>
  <c r="G347" i="8"/>
  <c r="G313" i="8"/>
  <c r="G296" i="8"/>
  <c r="G250" i="8"/>
  <c r="G247" i="8"/>
  <c r="G320" i="8"/>
  <c r="G288" i="8"/>
  <c r="G269" i="8"/>
  <c r="G253" i="8"/>
  <c r="G353" i="8"/>
  <c r="G200" i="8"/>
  <c r="G258" i="8"/>
  <c r="G255" i="8"/>
  <c r="G245" i="8"/>
  <c r="G219" i="8"/>
  <c r="G202" i="8"/>
  <c r="G199" i="8"/>
  <c r="G194" i="8"/>
  <c r="G165" i="8"/>
  <c r="G154" i="8"/>
  <c r="G141" i="8"/>
  <c r="G128" i="8"/>
  <c r="G126" i="8"/>
  <c r="G124" i="8"/>
  <c r="G122" i="8"/>
  <c r="G120" i="8"/>
  <c r="G118" i="8"/>
  <c r="G116" i="8"/>
  <c r="G331" i="8"/>
  <c r="G198" i="8"/>
  <c r="G153" i="8"/>
  <c r="G119" i="8"/>
  <c r="G80" i="8"/>
  <c r="G65" i="8"/>
  <c r="G238" i="8"/>
  <c r="G230" i="8"/>
  <c r="G226" i="8"/>
  <c r="G215" i="8"/>
  <c r="G201" i="8"/>
  <c r="G168" i="8"/>
  <c r="G158" i="8"/>
  <c r="G143" i="8"/>
  <c r="G138" i="8"/>
  <c r="G133" i="8"/>
  <c r="G112" i="8"/>
  <c r="G105" i="8"/>
  <c r="G67" i="8"/>
  <c r="G39" i="8"/>
  <c r="G69" i="8"/>
  <c r="G56" i="8"/>
  <c r="G246" i="8"/>
  <c r="G242" i="8"/>
  <c r="G234" i="8"/>
  <c r="G208" i="8"/>
  <c r="G148" i="8"/>
  <c r="G121" i="8"/>
  <c r="G54" i="8"/>
  <c r="G211" i="8"/>
  <c r="G188" i="8"/>
  <c r="G182" i="8"/>
  <c r="G71" i="8"/>
  <c r="G58" i="8"/>
  <c r="G52" i="8"/>
  <c r="G359" i="8"/>
  <c r="G197" i="8"/>
  <c r="G191" i="8"/>
  <c r="G170" i="8"/>
  <c r="G160" i="8"/>
  <c r="G145" i="8"/>
  <c r="G140" i="8"/>
  <c r="G135" i="8"/>
  <c r="G326" i="8"/>
  <c r="G272" i="8"/>
  <c r="G225" i="8"/>
  <c r="G207" i="8"/>
  <c r="G150" i="8"/>
  <c r="G100" i="8"/>
  <c r="G93" i="8"/>
  <c r="G86" i="8"/>
  <c r="G310" i="8"/>
  <c r="G263" i="8"/>
  <c r="G251" i="8"/>
  <c r="G241" i="8"/>
  <c r="G237" i="8"/>
  <c r="G233" i="8"/>
  <c r="G229" i="8"/>
  <c r="G221" i="8"/>
  <c r="G214" i="8"/>
  <c r="G109" i="8"/>
  <c r="G306" i="8"/>
  <c r="G209" i="8"/>
  <c r="G166" i="8"/>
  <c r="G152" i="8"/>
  <c r="G110" i="8"/>
  <c r="G97" i="8"/>
  <c r="G17" i="8"/>
  <c r="G161" i="8"/>
  <c r="G134" i="8"/>
  <c r="G89" i="8"/>
  <c r="G92" i="8"/>
  <c r="G88" i="8"/>
  <c r="G63" i="8"/>
  <c r="G104" i="8"/>
  <c r="G81" i="8"/>
  <c r="G357" i="8"/>
  <c r="G186" i="8"/>
  <c r="G60" i="8"/>
  <c r="G113" i="8"/>
  <c r="G101" i="8"/>
  <c r="G72" i="8"/>
  <c r="G19" i="8"/>
  <c r="G142" i="8"/>
  <c r="G125" i="8"/>
  <c r="G85" i="8"/>
  <c r="G57" i="8"/>
  <c r="G78" i="8"/>
  <c r="G21" i="8"/>
  <c r="G37" i="8"/>
  <c r="G31" i="8"/>
  <c r="G261" i="8"/>
  <c r="G249" i="8"/>
  <c r="G235" i="8"/>
  <c r="G220" i="8"/>
  <c r="G190" i="8"/>
  <c r="G169" i="8"/>
  <c r="G184" i="8"/>
  <c r="G156" i="8"/>
  <c r="G117" i="8"/>
  <c r="G137" i="8"/>
  <c r="G129" i="8"/>
  <c r="G159" i="8"/>
  <c r="G132" i="8"/>
  <c r="G77" i="8"/>
  <c r="G74" i="8"/>
  <c r="G318" i="8"/>
  <c r="G270" i="8"/>
  <c r="G167" i="8"/>
  <c r="G111" i="8"/>
  <c r="G99" i="8"/>
  <c r="G51" i="8"/>
  <c r="G18" i="8"/>
  <c r="G217" i="8"/>
  <c r="G212" i="8"/>
  <c r="G193" i="8"/>
  <c r="G127" i="8"/>
  <c r="G41" i="8"/>
  <c r="G76" i="8"/>
  <c r="G44" i="8"/>
  <c r="G106" i="8"/>
  <c r="G40" i="8"/>
  <c r="G36" i="8"/>
  <c r="G96" i="8"/>
  <c r="G47" i="8"/>
  <c r="G26" i="8"/>
  <c r="G95" i="8"/>
  <c r="G68" i="8"/>
  <c r="G16" i="8"/>
  <c r="G293" i="8"/>
  <c r="G84" i="8"/>
  <c r="G254" i="8"/>
  <c r="G192" i="8"/>
  <c r="G157" i="8"/>
  <c r="G108" i="8"/>
  <c r="G64" i="8"/>
  <c r="G23" i="8"/>
  <c r="G14" i="8"/>
  <c r="G136" i="8"/>
  <c r="G90" i="8"/>
  <c r="G83" i="8"/>
  <c r="G70" i="8"/>
  <c r="G53" i="8"/>
  <c r="G30" i="8"/>
  <c r="G115" i="8"/>
  <c r="G48" i="8"/>
  <c r="G62" i="8"/>
  <c r="G29" i="8"/>
  <c r="G22" i="8"/>
  <c r="G13" i="8"/>
  <c r="G43" i="8"/>
  <c r="G239" i="8"/>
  <c r="G46" i="8"/>
  <c r="G223" i="8"/>
  <c r="G61" i="8"/>
  <c r="G203" i="8"/>
  <c r="G20" i="8"/>
  <c r="G24" i="8"/>
  <c r="G333" i="8"/>
  <c r="G231" i="8"/>
  <c r="G216" i="8"/>
  <c r="G164" i="8"/>
  <c r="G144" i="8"/>
  <c r="G28" i="8"/>
  <c r="G87" i="8"/>
  <c r="G35" i="8"/>
  <c r="G25" i="8"/>
  <c r="G103" i="8"/>
  <c r="G73" i="8"/>
  <c r="G32" i="8"/>
  <c r="G12" i="8"/>
  <c r="G102" i="8"/>
  <c r="G131" i="8"/>
  <c r="G94" i="8"/>
  <c r="G195" i="8"/>
  <c r="G79" i="8"/>
  <c r="G50" i="8"/>
  <c r="G149" i="8"/>
  <c r="G55" i="8"/>
  <c r="G42" i="8"/>
  <c r="G38" i="8"/>
  <c r="G45" i="8"/>
  <c r="G205" i="8"/>
  <c r="G34" i="8"/>
  <c r="G27" i="8"/>
  <c r="G15" i="8"/>
  <c r="U16" i="7"/>
  <c r="V16" i="7" s="1"/>
  <c r="W16" i="7"/>
  <c r="K18" i="7"/>
  <c r="L17" i="7"/>
  <c r="AC19" i="7"/>
  <c r="N19" i="7"/>
  <c r="O19" i="7" s="1"/>
  <c r="N18" i="7"/>
  <c r="O18" i="7" s="1"/>
  <c r="AC18" i="7"/>
  <c r="AA20" i="7"/>
  <c r="AC17" i="7"/>
  <c r="AE16" i="7"/>
  <c r="N41" i="4"/>
  <c r="Z40" i="4"/>
  <c r="J18" i="4"/>
  <c r="J19" i="4" s="1"/>
  <c r="J20" i="4" s="1"/>
  <c r="J21" i="4" s="1"/>
  <c r="K18" i="4"/>
  <c r="K19" i="4"/>
  <c r="I16" i="4"/>
  <c r="I17" i="4"/>
  <c r="I18" i="4"/>
  <c r="I19" i="4"/>
  <c r="I20" i="4"/>
  <c r="A25" i="3"/>
  <c r="A26" i="3"/>
  <c r="A27" i="3"/>
  <c r="A28" i="3"/>
  <c r="A29" i="3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257" i="3" s="1"/>
  <c r="A269" i="3" s="1"/>
  <c r="A281" i="3" s="1"/>
  <c r="A293" i="3" s="1"/>
  <c r="A305" i="3" s="1"/>
  <c r="A317" i="3" s="1"/>
  <c r="A329" i="3" s="1"/>
  <c r="A341" i="3" s="1"/>
  <c r="A353" i="3" s="1"/>
  <c r="A365" i="3" s="1"/>
  <c r="A30" i="3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A306" i="3" s="1"/>
  <c r="A318" i="3" s="1"/>
  <c r="A330" i="3" s="1"/>
  <c r="A342" i="3" s="1"/>
  <c r="A354" i="3" s="1"/>
  <c r="A366" i="3" s="1"/>
  <c r="A31" i="3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A343" i="3" s="1"/>
  <c r="A355" i="3" s="1"/>
  <c r="A367" i="3" s="1"/>
  <c r="A32" i="3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A344" i="3" s="1"/>
  <c r="A356" i="3" s="1"/>
  <c r="A368" i="3" s="1"/>
  <c r="A33" i="3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A345" i="3" s="1"/>
  <c r="A357" i="3" s="1"/>
  <c r="A369" i="3" s="1"/>
  <c r="A34" i="3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A346" i="3" s="1"/>
  <c r="A358" i="3" s="1"/>
  <c r="A370" i="3" s="1"/>
  <c r="A35" i="3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A347" i="3" s="1"/>
  <c r="A359" i="3" s="1"/>
  <c r="A371" i="3" s="1"/>
  <c r="A36" i="3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 s="1"/>
  <c r="A348" i="3" s="1"/>
  <c r="A360" i="3" s="1"/>
  <c r="A37" i="3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 s="1"/>
  <c r="A349" i="3" s="1"/>
  <c r="A361" i="3" s="1"/>
  <c r="A38" i="3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A350" i="3" s="1"/>
  <c r="A362" i="3" s="1"/>
  <c r="A39" i="3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A351" i="3" s="1"/>
  <c r="A363" i="3" s="1"/>
  <c r="A40" i="3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A352" i="3" s="1"/>
  <c r="A364" i="3" s="1"/>
  <c r="A24" i="3"/>
  <c r="A36" i="5"/>
  <c r="A37" i="5"/>
  <c r="A38" i="5"/>
  <c r="A39" i="5"/>
  <c r="A40" i="5"/>
  <c r="A52" i="5" s="1"/>
  <c r="A64" i="5" s="1"/>
  <c r="A76" i="5" s="1"/>
  <c r="A88" i="5" s="1"/>
  <c r="A100" i="5" s="1"/>
  <c r="A112" i="5" s="1"/>
  <c r="A124" i="5" s="1"/>
  <c r="A136" i="5" s="1"/>
  <c r="A148" i="5" s="1"/>
  <c r="A160" i="5" s="1"/>
  <c r="A172" i="5" s="1"/>
  <c r="A184" i="5" s="1"/>
  <c r="A196" i="5" s="1"/>
  <c r="A208" i="5" s="1"/>
  <c r="A220" i="5" s="1"/>
  <c r="A232" i="5" s="1"/>
  <c r="A244" i="5" s="1"/>
  <c r="A256" i="5" s="1"/>
  <c r="A268" i="5" s="1"/>
  <c r="A280" i="5" s="1"/>
  <c r="A292" i="5" s="1"/>
  <c r="A304" i="5" s="1"/>
  <c r="A316" i="5" s="1"/>
  <c r="A328" i="5" s="1"/>
  <c r="A340" i="5" s="1"/>
  <c r="A352" i="5" s="1"/>
  <c r="A364" i="5" s="1"/>
  <c r="A41" i="5"/>
  <c r="A53" i="5" s="1"/>
  <c r="A65" i="5" s="1"/>
  <c r="A77" i="5" s="1"/>
  <c r="A89" i="5" s="1"/>
  <c r="A101" i="5" s="1"/>
  <c r="A113" i="5" s="1"/>
  <c r="A125" i="5" s="1"/>
  <c r="A137" i="5" s="1"/>
  <c r="A149" i="5" s="1"/>
  <c r="A161" i="5" s="1"/>
  <c r="A173" i="5" s="1"/>
  <c r="A185" i="5" s="1"/>
  <c r="A197" i="5" s="1"/>
  <c r="A209" i="5" s="1"/>
  <c r="A221" i="5" s="1"/>
  <c r="A233" i="5" s="1"/>
  <c r="A245" i="5" s="1"/>
  <c r="A42" i="5"/>
  <c r="A54" i="5" s="1"/>
  <c r="A66" i="5" s="1"/>
  <c r="A78" i="5" s="1"/>
  <c r="A90" i="5" s="1"/>
  <c r="A102" i="5" s="1"/>
  <c r="A114" i="5" s="1"/>
  <c r="A126" i="5" s="1"/>
  <c r="A138" i="5" s="1"/>
  <c r="A150" i="5" s="1"/>
  <c r="A162" i="5" s="1"/>
  <c r="A174" i="5" s="1"/>
  <c r="A186" i="5" s="1"/>
  <c r="A198" i="5" s="1"/>
  <c r="A210" i="5" s="1"/>
  <c r="A222" i="5" s="1"/>
  <c r="A234" i="5" s="1"/>
  <c r="A246" i="5" s="1"/>
  <c r="A258" i="5" s="1"/>
  <c r="A270" i="5" s="1"/>
  <c r="A282" i="5" s="1"/>
  <c r="A294" i="5" s="1"/>
  <c r="A306" i="5" s="1"/>
  <c r="A318" i="5" s="1"/>
  <c r="A330" i="5" s="1"/>
  <c r="A342" i="5" s="1"/>
  <c r="A354" i="5" s="1"/>
  <c r="A366" i="5" s="1"/>
  <c r="A43" i="5"/>
  <c r="A44" i="5"/>
  <c r="A56" i="5" s="1"/>
  <c r="A68" i="5" s="1"/>
  <c r="A80" i="5" s="1"/>
  <c r="A92" i="5" s="1"/>
  <c r="A104" i="5" s="1"/>
  <c r="A116" i="5" s="1"/>
  <c r="A128" i="5" s="1"/>
  <c r="A140" i="5" s="1"/>
  <c r="A152" i="5" s="1"/>
  <c r="A164" i="5" s="1"/>
  <c r="A176" i="5" s="1"/>
  <c r="A188" i="5" s="1"/>
  <c r="A200" i="5" s="1"/>
  <c r="A212" i="5" s="1"/>
  <c r="A224" i="5" s="1"/>
  <c r="A236" i="5" s="1"/>
  <c r="A248" i="5" s="1"/>
  <c r="A260" i="5" s="1"/>
  <c r="A272" i="5" s="1"/>
  <c r="A284" i="5" s="1"/>
  <c r="A296" i="5" s="1"/>
  <c r="A308" i="5" s="1"/>
  <c r="A320" i="5" s="1"/>
  <c r="A332" i="5" s="1"/>
  <c r="A344" i="5" s="1"/>
  <c r="A356" i="5" s="1"/>
  <c r="A368" i="5" s="1"/>
  <c r="A45" i="5"/>
  <c r="A57" i="5" s="1"/>
  <c r="A69" i="5" s="1"/>
  <c r="A81" i="5" s="1"/>
  <c r="A93" i="5" s="1"/>
  <c r="A105" i="5" s="1"/>
  <c r="A117" i="5" s="1"/>
  <c r="A129" i="5" s="1"/>
  <c r="A141" i="5" s="1"/>
  <c r="A153" i="5" s="1"/>
  <c r="A165" i="5" s="1"/>
  <c r="A177" i="5" s="1"/>
  <c r="A189" i="5" s="1"/>
  <c r="A201" i="5" s="1"/>
  <c r="A213" i="5" s="1"/>
  <c r="A225" i="5" s="1"/>
  <c r="A237" i="5" s="1"/>
  <c r="A249" i="5" s="1"/>
  <c r="A261" i="5" s="1"/>
  <c r="A273" i="5" s="1"/>
  <c r="A285" i="5" s="1"/>
  <c r="A297" i="5" s="1"/>
  <c r="A309" i="5" s="1"/>
  <c r="A321" i="5" s="1"/>
  <c r="A333" i="5" s="1"/>
  <c r="A345" i="5" s="1"/>
  <c r="A357" i="5" s="1"/>
  <c r="A369" i="5" s="1"/>
  <c r="A46" i="5"/>
  <c r="A58" i="5" s="1"/>
  <c r="A70" i="5" s="1"/>
  <c r="A82" i="5" s="1"/>
  <c r="A94" i="5" s="1"/>
  <c r="A106" i="5" s="1"/>
  <c r="A118" i="5" s="1"/>
  <c r="A130" i="5" s="1"/>
  <c r="A142" i="5" s="1"/>
  <c r="A154" i="5" s="1"/>
  <c r="A166" i="5" s="1"/>
  <c r="A178" i="5" s="1"/>
  <c r="A190" i="5" s="1"/>
  <c r="A202" i="5" s="1"/>
  <c r="A214" i="5" s="1"/>
  <c r="A226" i="5" s="1"/>
  <c r="A238" i="5" s="1"/>
  <c r="A250" i="5" s="1"/>
  <c r="A262" i="5" s="1"/>
  <c r="A274" i="5" s="1"/>
  <c r="A286" i="5" s="1"/>
  <c r="A298" i="5" s="1"/>
  <c r="A310" i="5" s="1"/>
  <c r="A322" i="5" s="1"/>
  <c r="A334" i="5" s="1"/>
  <c r="A346" i="5" s="1"/>
  <c r="A358" i="5" s="1"/>
  <c r="A370" i="5" s="1"/>
  <c r="A47" i="5"/>
  <c r="A59" i="5" s="1"/>
  <c r="A71" i="5" s="1"/>
  <c r="A83" i="5" s="1"/>
  <c r="A95" i="5" s="1"/>
  <c r="A107" i="5" s="1"/>
  <c r="A119" i="5" s="1"/>
  <c r="A131" i="5" s="1"/>
  <c r="A143" i="5" s="1"/>
  <c r="A155" i="5" s="1"/>
  <c r="A167" i="5" s="1"/>
  <c r="A179" i="5" s="1"/>
  <c r="A191" i="5" s="1"/>
  <c r="A203" i="5" s="1"/>
  <c r="A215" i="5" s="1"/>
  <c r="A227" i="5" s="1"/>
  <c r="A239" i="5" s="1"/>
  <c r="A251" i="5" s="1"/>
  <c r="A263" i="5" s="1"/>
  <c r="A275" i="5" s="1"/>
  <c r="A287" i="5" s="1"/>
  <c r="A299" i="5" s="1"/>
  <c r="A311" i="5" s="1"/>
  <c r="A323" i="5" s="1"/>
  <c r="A335" i="5" s="1"/>
  <c r="A347" i="5" s="1"/>
  <c r="A359" i="5" s="1"/>
  <c r="A371" i="5" s="1"/>
  <c r="A48" i="5"/>
  <c r="A60" i="5" s="1"/>
  <c r="A72" i="5" s="1"/>
  <c r="A84" i="5" s="1"/>
  <c r="A96" i="5" s="1"/>
  <c r="A108" i="5" s="1"/>
  <c r="A120" i="5" s="1"/>
  <c r="A132" i="5" s="1"/>
  <c r="A144" i="5" s="1"/>
  <c r="A156" i="5" s="1"/>
  <c r="A168" i="5" s="1"/>
  <c r="A180" i="5" s="1"/>
  <c r="A192" i="5" s="1"/>
  <c r="A204" i="5" s="1"/>
  <c r="A216" i="5" s="1"/>
  <c r="A228" i="5" s="1"/>
  <c r="A240" i="5" s="1"/>
  <c r="A252" i="5" s="1"/>
  <c r="A264" i="5" s="1"/>
  <c r="A276" i="5" s="1"/>
  <c r="A288" i="5" s="1"/>
  <c r="A300" i="5" s="1"/>
  <c r="A312" i="5" s="1"/>
  <c r="A324" i="5" s="1"/>
  <c r="A336" i="5" s="1"/>
  <c r="A348" i="5" s="1"/>
  <c r="A360" i="5" s="1"/>
  <c r="A49" i="5"/>
  <c r="A61" i="5" s="1"/>
  <c r="A73" i="5" s="1"/>
  <c r="A85" i="5" s="1"/>
  <c r="A97" i="5" s="1"/>
  <c r="A109" i="5" s="1"/>
  <c r="A121" i="5" s="1"/>
  <c r="A133" i="5" s="1"/>
  <c r="A145" i="5" s="1"/>
  <c r="A157" i="5" s="1"/>
  <c r="A169" i="5" s="1"/>
  <c r="A181" i="5" s="1"/>
  <c r="A193" i="5" s="1"/>
  <c r="A205" i="5" s="1"/>
  <c r="A217" i="5" s="1"/>
  <c r="A229" i="5" s="1"/>
  <c r="A241" i="5" s="1"/>
  <c r="A253" i="5" s="1"/>
  <c r="A265" i="5" s="1"/>
  <c r="A277" i="5" s="1"/>
  <c r="A289" i="5" s="1"/>
  <c r="A301" i="5" s="1"/>
  <c r="A313" i="5" s="1"/>
  <c r="A325" i="5" s="1"/>
  <c r="A337" i="5" s="1"/>
  <c r="A349" i="5" s="1"/>
  <c r="A361" i="5" s="1"/>
  <c r="A50" i="5"/>
  <c r="A62" i="5" s="1"/>
  <c r="A74" i="5" s="1"/>
  <c r="A86" i="5" s="1"/>
  <c r="A98" i="5" s="1"/>
  <c r="A110" i="5" s="1"/>
  <c r="A122" i="5" s="1"/>
  <c r="A134" i="5" s="1"/>
  <c r="A146" i="5" s="1"/>
  <c r="A158" i="5" s="1"/>
  <c r="A170" i="5" s="1"/>
  <c r="A182" i="5" s="1"/>
  <c r="A194" i="5" s="1"/>
  <c r="A206" i="5" s="1"/>
  <c r="A218" i="5" s="1"/>
  <c r="A230" i="5" s="1"/>
  <c r="A242" i="5" s="1"/>
  <c r="A254" i="5" s="1"/>
  <c r="A266" i="5" s="1"/>
  <c r="A278" i="5" s="1"/>
  <c r="A290" i="5" s="1"/>
  <c r="A302" i="5" s="1"/>
  <c r="A314" i="5" s="1"/>
  <c r="A326" i="5" s="1"/>
  <c r="A338" i="5" s="1"/>
  <c r="A350" i="5" s="1"/>
  <c r="A362" i="5" s="1"/>
  <c r="A51" i="5"/>
  <c r="A63" i="5" s="1"/>
  <c r="A75" i="5" s="1"/>
  <c r="A87" i="5" s="1"/>
  <c r="A99" i="5" s="1"/>
  <c r="A111" i="5" s="1"/>
  <c r="A123" i="5" s="1"/>
  <c r="A135" i="5" s="1"/>
  <c r="A147" i="5" s="1"/>
  <c r="A159" i="5" s="1"/>
  <c r="A171" i="5" s="1"/>
  <c r="A183" i="5" s="1"/>
  <c r="A195" i="5" s="1"/>
  <c r="A207" i="5" s="1"/>
  <c r="A219" i="5" s="1"/>
  <c r="A231" i="5" s="1"/>
  <c r="A243" i="5" s="1"/>
  <c r="A255" i="5" s="1"/>
  <c r="A267" i="5" s="1"/>
  <c r="A279" i="5" s="1"/>
  <c r="A291" i="5" s="1"/>
  <c r="A303" i="5" s="1"/>
  <c r="A315" i="5" s="1"/>
  <c r="A327" i="5" s="1"/>
  <c r="A339" i="5" s="1"/>
  <c r="A351" i="5" s="1"/>
  <c r="A363" i="5" s="1"/>
  <c r="A55" i="5"/>
  <c r="A67" i="5"/>
  <c r="A79" i="5" s="1"/>
  <c r="A91" i="5" s="1"/>
  <c r="A103" i="5" s="1"/>
  <c r="A115" i="5"/>
  <c r="A127" i="5" s="1"/>
  <c r="A139" i="5" s="1"/>
  <c r="A151" i="5" s="1"/>
  <c r="A163" i="5"/>
  <c r="A175" i="5" s="1"/>
  <c r="A187" i="5" s="1"/>
  <c r="A199" i="5" s="1"/>
  <c r="A211" i="5" s="1"/>
  <c r="A223" i="5" s="1"/>
  <c r="A235" i="5" s="1"/>
  <c r="A247" i="5" s="1"/>
  <c r="A259" i="5" s="1"/>
  <c r="A271" i="5" s="1"/>
  <c r="A283" i="5" s="1"/>
  <c r="A295" i="5" s="1"/>
  <c r="A307" i="5" s="1"/>
  <c r="A319" i="5" s="1"/>
  <c r="A331" i="5" s="1"/>
  <c r="A343" i="5" s="1"/>
  <c r="A355" i="5" s="1"/>
  <c r="A367" i="5" s="1"/>
  <c r="A257" i="5"/>
  <c r="A269" i="5" s="1"/>
  <c r="A281" i="5" s="1"/>
  <c r="A293" i="5" s="1"/>
  <c r="A305" i="5" s="1"/>
  <c r="A317" i="5" s="1"/>
  <c r="A329" i="5" s="1"/>
  <c r="A341" i="5" s="1"/>
  <c r="A353" i="5" s="1"/>
  <c r="A365" i="5" s="1"/>
  <c r="A25" i="5"/>
  <c r="A26" i="5"/>
  <c r="A27" i="5"/>
  <c r="A28" i="5"/>
  <c r="A29" i="5"/>
  <c r="A30" i="5"/>
  <c r="A31" i="5"/>
  <c r="A32" i="5"/>
  <c r="A33" i="5"/>
  <c r="A34" i="5"/>
  <c r="A35" i="5"/>
  <c r="A24" i="5"/>
  <c r="F18" i="14" l="1"/>
  <c r="S18" i="14"/>
  <c r="H16" i="13"/>
  <c r="J16" i="13"/>
  <c r="C17" i="13" s="1"/>
  <c r="AA16" i="13"/>
  <c r="AC16" i="13"/>
  <c r="V17" i="13" s="1"/>
  <c r="F17" i="12"/>
  <c r="W12" i="3"/>
  <c r="P13" i="3" s="1"/>
  <c r="S13" i="3" s="1"/>
  <c r="Q21" i="10"/>
  <c r="S21" i="10" s="1"/>
  <c r="M23" i="10"/>
  <c r="G24" i="10"/>
  <c r="AH24" i="10"/>
  <c r="P22" i="10"/>
  <c r="N22" i="10"/>
  <c r="O22" i="10" s="1"/>
  <c r="P17" i="7"/>
  <c r="Q17" i="7"/>
  <c r="T17" i="7" s="1"/>
  <c r="P18" i="7"/>
  <c r="X16" i="7"/>
  <c r="Y16" i="7" s="1"/>
  <c r="P19" i="7"/>
  <c r="R13" i="3"/>
  <c r="V13" i="3"/>
  <c r="H12" i="8"/>
  <c r="J12" i="8"/>
  <c r="C13" i="8" s="1"/>
  <c r="S17" i="7"/>
  <c r="Q18" i="7"/>
  <c r="AE18" i="7"/>
  <c r="AD18" i="7"/>
  <c r="AE17" i="7"/>
  <c r="AD17" i="7"/>
  <c r="L18" i="7"/>
  <c r="K19" i="7"/>
  <c r="AH16" i="7"/>
  <c r="AF16" i="7"/>
  <c r="AG16" i="7" s="1"/>
  <c r="AA21" i="7"/>
  <c r="AC20" i="7"/>
  <c r="N20" i="7"/>
  <c r="O20" i="7" s="1"/>
  <c r="P20" i="7" s="1"/>
  <c r="AD19" i="7"/>
  <c r="AE19" i="7"/>
  <c r="O41" i="4"/>
  <c r="K20" i="4"/>
  <c r="K21" i="4"/>
  <c r="AA19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B6" i="5"/>
  <c r="B3" i="5"/>
  <c r="C12" i="5" s="1"/>
  <c r="B6" i="3"/>
  <c r="B3" i="3"/>
  <c r="C12" i="3" s="1"/>
  <c r="F12" i="3" s="1"/>
  <c r="I12" i="3" s="1"/>
  <c r="H17" i="4"/>
  <c r="H18" i="4"/>
  <c r="H19" i="4"/>
  <c r="AA39" i="4"/>
  <c r="AA40" i="4" s="1"/>
  <c r="AA41" i="4" s="1"/>
  <c r="AB41" i="4" s="1"/>
  <c r="AB16" i="4"/>
  <c r="M16" i="4"/>
  <c r="I8" i="4"/>
  <c r="V18" i="14" l="1"/>
  <c r="R18" i="14"/>
  <c r="I18" i="14"/>
  <c r="E18" i="14"/>
  <c r="Q22" i="10"/>
  <c r="Y17" i="13"/>
  <c r="F17" i="13"/>
  <c r="I17" i="12"/>
  <c r="E17" i="12"/>
  <c r="S22" i="10"/>
  <c r="W22" i="10" s="1"/>
  <c r="G25" i="10"/>
  <c r="M25" i="10" s="1"/>
  <c r="AH25" i="10"/>
  <c r="M24" i="10"/>
  <c r="P23" i="10"/>
  <c r="N23" i="10"/>
  <c r="O23" i="10" s="1"/>
  <c r="Q23" i="10" s="1"/>
  <c r="R17" i="7"/>
  <c r="AI16" i="7"/>
  <c r="AJ16" i="7" s="1"/>
  <c r="AO16" i="7" s="1"/>
  <c r="AP16" i="7" s="1"/>
  <c r="U13" i="3"/>
  <c r="W13" i="3"/>
  <c r="P14" i="3" s="1"/>
  <c r="F13" i="8"/>
  <c r="L19" i="7"/>
  <c r="K20" i="7"/>
  <c r="AH17" i="7"/>
  <c r="AF17" i="7"/>
  <c r="AG17" i="7" s="1"/>
  <c r="AE20" i="7"/>
  <c r="AD20" i="7"/>
  <c r="AF18" i="7"/>
  <c r="AG18" i="7" s="1"/>
  <c r="AH18" i="7"/>
  <c r="AH19" i="7"/>
  <c r="AF19" i="7"/>
  <c r="AG19" i="7" s="1"/>
  <c r="AI19" i="7" s="1"/>
  <c r="AJ19" i="7" s="1"/>
  <c r="AO19" i="7" s="1"/>
  <c r="AP19" i="7" s="1"/>
  <c r="Q19" i="7"/>
  <c r="R18" i="7"/>
  <c r="S18" i="7"/>
  <c r="T18" i="7"/>
  <c r="W17" i="7"/>
  <c r="U17" i="7"/>
  <c r="V17" i="7" s="1"/>
  <c r="N21" i="7"/>
  <c r="O21" i="7" s="1"/>
  <c r="P21" i="7" s="1"/>
  <c r="AC21" i="7"/>
  <c r="AA22" i="7"/>
  <c r="AD41" i="4"/>
  <c r="AC41" i="4"/>
  <c r="B7" i="3"/>
  <c r="D14" i="3" s="1"/>
  <c r="B7" i="5"/>
  <c r="B9" i="5" s="1"/>
  <c r="F12" i="5"/>
  <c r="I12" i="5" s="1"/>
  <c r="AC16" i="4"/>
  <c r="AD16" i="4"/>
  <c r="S16" i="4"/>
  <c r="M17" i="4"/>
  <c r="O17" i="4" s="1"/>
  <c r="AB17" i="4"/>
  <c r="K14" i="2"/>
  <c r="L14" i="2" s="1"/>
  <c r="N14" i="2" s="1"/>
  <c r="M14" i="2"/>
  <c r="H18" i="14" l="1"/>
  <c r="J18" i="14"/>
  <c r="C19" i="14" s="1"/>
  <c r="U18" i="14"/>
  <c r="W18" i="14"/>
  <c r="P19" i="14" s="1"/>
  <c r="I17" i="13"/>
  <c r="E17" i="13"/>
  <c r="AB17" i="13"/>
  <c r="X17" i="13"/>
  <c r="H17" i="12"/>
  <c r="J17" i="12"/>
  <c r="C18" i="12" s="1"/>
  <c r="S23" i="10"/>
  <c r="W23" i="10" s="1"/>
  <c r="P24" i="10"/>
  <c r="N24" i="10"/>
  <c r="O24" i="10" s="1"/>
  <c r="AH26" i="10"/>
  <c r="G26" i="10"/>
  <c r="M26" i="10" s="1"/>
  <c r="N25" i="10"/>
  <c r="O25" i="10" s="1"/>
  <c r="P25" i="10"/>
  <c r="AI17" i="7"/>
  <c r="AJ17" i="7" s="1"/>
  <c r="AO17" i="7" s="1"/>
  <c r="AP17" i="7" s="1"/>
  <c r="X17" i="7"/>
  <c r="Y17" i="7" s="1"/>
  <c r="AI18" i="7"/>
  <c r="AJ18" i="7" s="1"/>
  <c r="S14" i="3"/>
  <c r="D166" i="3"/>
  <c r="D182" i="3"/>
  <c r="D269" i="3"/>
  <c r="D268" i="3"/>
  <c r="D33" i="3"/>
  <c r="D329" i="3"/>
  <c r="D365" i="3"/>
  <c r="D42" i="3"/>
  <c r="D57" i="3"/>
  <c r="D281" i="3"/>
  <c r="D345" i="3"/>
  <c r="D24" i="3"/>
  <c r="D111" i="3"/>
  <c r="D34" i="3"/>
  <c r="D283" i="3"/>
  <c r="D195" i="3"/>
  <c r="D211" i="3"/>
  <c r="D227" i="3"/>
  <c r="D249" i="3"/>
  <c r="D154" i="3"/>
  <c r="D150" i="3"/>
  <c r="D105" i="3"/>
  <c r="D149" i="3"/>
  <c r="D81" i="3"/>
  <c r="D201" i="3"/>
  <c r="D181" i="3"/>
  <c r="D290" i="3"/>
  <c r="D332" i="3"/>
  <c r="D218" i="3"/>
  <c r="D274" i="3"/>
  <c r="D356" i="3"/>
  <c r="D184" i="3"/>
  <c r="D30" i="3"/>
  <c r="D50" i="3"/>
  <c r="D66" i="3"/>
  <c r="D82" i="3"/>
  <c r="D112" i="3"/>
  <c r="D97" i="3"/>
  <c r="D353" i="3"/>
  <c r="D73" i="3"/>
  <c r="D31" i="3"/>
  <c r="D243" i="3"/>
  <c r="D65" i="3"/>
  <c r="D169" i="3"/>
  <c r="D100" i="3"/>
  <c r="D103" i="3"/>
  <c r="D189" i="3"/>
  <c r="D49" i="3"/>
  <c r="D366" i="3"/>
  <c r="D259" i="3"/>
  <c r="D63" i="3"/>
  <c r="D165" i="3"/>
  <c r="D116" i="3"/>
  <c r="D368" i="3"/>
  <c r="D289" i="3"/>
  <c r="D132" i="3"/>
  <c r="D197" i="3"/>
  <c r="D174" i="3"/>
  <c r="D305" i="3"/>
  <c r="D306" i="3"/>
  <c r="D148" i="3"/>
  <c r="D213" i="3"/>
  <c r="D272" i="3"/>
  <c r="D322" i="3"/>
  <c r="D164" i="3"/>
  <c r="D338" i="3"/>
  <c r="D55" i="3"/>
  <c r="D121" i="3"/>
  <c r="D137" i="3"/>
  <c r="D185" i="3"/>
  <c r="D123" i="3"/>
  <c r="D135" i="3"/>
  <c r="D217" i="3"/>
  <c r="D238" i="3"/>
  <c r="D321" i="3"/>
  <c r="D311" i="3"/>
  <c r="D337" i="3"/>
  <c r="D362" i="3"/>
  <c r="D43" i="3"/>
  <c r="D233" i="3"/>
  <c r="D203" i="3"/>
  <c r="D151" i="3"/>
  <c r="D134" i="3"/>
  <c r="D61" i="3"/>
  <c r="D318" i="3"/>
  <c r="D369" i="3"/>
  <c r="D354" i="3"/>
  <c r="D245" i="3"/>
  <c r="D126" i="3"/>
  <c r="D129" i="3"/>
  <c r="D291" i="3"/>
  <c r="D196" i="3"/>
  <c r="D199" i="3"/>
  <c r="D75" i="3"/>
  <c r="D277" i="3"/>
  <c r="D361" i="3"/>
  <c r="D246" i="3"/>
  <c r="D27" i="3"/>
  <c r="D175" i="3"/>
  <c r="D301" i="3"/>
  <c r="D270" i="3"/>
  <c r="B8" i="3"/>
  <c r="G12" i="3" s="1"/>
  <c r="D13" i="3"/>
  <c r="D145" i="3"/>
  <c r="D279" i="3"/>
  <c r="D138" i="3"/>
  <c r="D130" i="3"/>
  <c r="D87" i="3"/>
  <c r="D51" i="3"/>
  <c r="D307" i="3"/>
  <c r="D212" i="3"/>
  <c r="D247" i="3"/>
  <c r="D171" i="3"/>
  <c r="D293" i="3"/>
  <c r="D74" i="3"/>
  <c r="D262" i="3"/>
  <c r="D107" i="3"/>
  <c r="D224" i="3"/>
  <c r="D350" i="3"/>
  <c r="D92" i="3"/>
  <c r="D265" i="3"/>
  <c r="D180" i="3"/>
  <c r="D230" i="3"/>
  <c r="D319" i="3"/>
  <c r="D71" i="3"/>
  <c r="D146" i="3"/>
  <c r="D299" i="3"/>
  <c r="D46" i="3"/>
  <c r="D56" i="3"/>
  <c r="D83" i="3"/>
  <c r="D91" i="3"/>
  <c r="D326" i="3"/>
  <c r="D235" i="3"/>
  <c r="D78" i="3"/>
  <c r="D144" i="3"/>
  <c r="D18" i="3"/>
  <c r="D193" i="3"/>
  <c r="D88" i="3"/>
  <c r="D330" i="3"/>
  <c r="D178" i="3"/>
  <c r="D312" i="3"/>
  <c r="D99" i="3"/>
  <c r="D355" i="3"/>
  <c r="D260" i="3"/>
  <c r="D136" i="3"/>
  <c r="D53" i="3"/>
  <c r="D341" i="3"/>
  <c r="D155" i="3"/>
  <c r="D358" i="3"/>
  <c r="D331" i="3"/>
  <c r="D127" i="3"/>
  <c r="D253" i="3"/>
  <c r="D240" i="3"/>
  <c r="D287" i="3"/>
  <c r="D183" i="3"/>
  <c r="D172" i="3"/>
  <c r="D370" i="3"/>
  <c r="D67" i="3"/>
  <c r="D333" i="3"/>
  <c r="D177" i="3"/>
  <c r="D325" i="3"/>
  <c r="D209" i="3"/>
  <c r="D152" i="3"/>
  <c r="D59" i="3"/>
  <c r="D194" i="3"/>
  <c r="D313" i="3"/>
  <c r="D115" i="3"/>
  <c r="D371" i="3"/>
  <c r="D276" i="3"/>
  <c r="D200" i="3"/>
  <c r="D69" i="3"/>
  <c r="D357" i="3"/>
  <c r="D267" i="3"/>
  <c r="D231" i="3"/>
  <c r="D64" i="3"/>
  <c r="D176" i="3"/>
  <c r="D156" i="3"/>
  <c r="D349" i="3"/>
  <c r="D77" i="3"/>
  <c r="D98" i="3"/>
  <c r="D314" i="3"/>
  <c r="D250" i="3"/>
  <c r="D114" i="3"/>
  <c r="D161" i="3"/>
  <c r="D323" i="3"/>
  <c r="D309" i="3"/>
  <c r="D278" i="3"/>
  <c r="D266" i="3"/>
  <c r="D232" i="3"/>
  <c r="D343" i="3"/>
  <c r="D225" i="3"/>
  <c r="D216" i="3"/>
  <c r="D139" i="3"/>
  <c r="D210" i="3"/>
  <c r="D90" i="3"/>
  <c r="D131" i="3"/>
  <c r="D36" i="3"/>
  <c r="D292" i="3"/>
  <c r="D280" i="3"/>
  <c r="D85" i="3"/>
  <c r="D119" i="3"/>
  <c r="D25" i="3"/>
  <c r="D327" i="3"/>
  <c r="D173" i="3"/>
  <c r="D237" i="3"/>
  <c r="D254" i="3"/>
  <c r="D351" i="3"/>
  <c r="D221" i="3"/>
  <c r="D113" i="3"/>
  <c r="D347" i="3"/>
  <c r="D106" i="3"/>
  <c r="D16" i="3"/>
  <c r="D359" i="3"/>
  <c r="D120" i="3"/>
  <c r="D295" i="3"/>
  <c r="D187" i="3"/>
  <c r="D244" i="3"/>
  <c r="D296" i="3"/>
  <c r="D219" i="3"/>
  <c r="D226" i="3"/>
  <c r="D170" i="3"/>
  <c r="D147" i="3"/>
  <c r="D52" i="3"/>
  <c r="D308" i="3"/>
  <c r="D344" i="3"/>
  <c r="D101" i="3"/>
  <c r="D167" i="3"/>
  <c r="D70" i="3"/>
  <c r="D72" i="3"/>
  <c r="D222" i="3"/>
  <c r="D335" i="3"/>
  <c r="D352" i="3"/>
  <c r="D205" i="3"/>
  <c r="D214" i="3"/>
  <c r="D26" i="3"/>
  <c r="D275" i="3"/>
  <c r="D297" i="3"/>
  <c r="D143" i="3"/>
  <c r="D12" i="3"/>
  <c r="E12" i="3" s="1"/>
  <c r="D35" i="3"/>
  <c r="D202" i="3"/>
  <c r="D228" i="3"/>
  <c r="D282" i="3"/>
  <c r="D93" i="3"/>
  <c r="D17" i="3"/>
  <c r="D162" i="3"/>
  <c r="D339" i="3"/>
  <c r="D37" i="3"/>
  <c r="D142" i="3"/>
  <c r="D19" i="3"/>
  <c r="D241" i="3"/>
  <c r="D22" i="3"/>
  <c r="D257" i="3"/>
  <c r="D360" i="3"/>
  <c r="D251" i="3"/>
  <c r="D242" i="3"/>
  <c r="D234" i="3"/>
  <c r="D163" i="3"/>
  <c r="D68" i="3"/>
  <c r="D324" i="3"/>
  <c r="D89" i="3"/>
  <c r="D117" i="3"/>
  <c r="D215" i="3"/>
  <c r="D102" i="3"/>
  <c r="D168" i="3"/>
  <c r="D271" i="3"/>
  <c r="D28" i="3"/>
  <c r="D48" i="3"/>
  <c r="D303" i="3"/>
  <c r="D20" i="3"/>
  <c r="D21" i="3"/>
  <c r="D15" i="3"/>
  <c r="D273" i="3"/>
  <c r="D41" i="3"/>
  <c r="D315" i="3"/>
  <c r="D258" i="3"/>
  <c r="D298" i="3"/>
  <c r="D179" i="3"/>
  <c r="D84" i="3"/>
  <c r="D340" i="3"/>
  <c r="D153" i="3"/>
  <c r="D133" i="3"/>
  <c r="D263" i="3"/>
  <c r="D118" i="3"/>
  <c r="D248" i="3"/>
  <c r="D320" i="3"/>
  <c r="D29" i="3"/>
  <c r="D364" i="3"/>
  <c r="D157" i="3"/>
  <c r="I13" i="8"/>
  <c r="E13" i="8"/>
  <c r="AC22" i="7"/>
  <c r="N22" i="7"/>
  <c r="AA23" i="7"/>
  <c r="AE21" i="7"/>
  <c r="AD21" i="7"/>
  <c r="AH20" i="7"/>
  <c r="AF20" i="7"/>
  <c r="AG20" i="7" s="1"/>
  <c r="AI20" i="7" s="1"/>
  <c r="AJ20" i="7" s="1"/>
  <c r="W18" i="7"/>
  <c r="U18" i="7"/>
  <c r="V18" i="7" s="1"/>
  <c r="K21" i="7"/>
  <c r="L20" i="7"/>
  <c r="T19" i="7"/>
  <c r="Q20" i="7"/>
  <c r="S19" i="7"/>
  <c r="R19" i="7"/>
  <c r="AG41" i="4"/>
  <c r="AE41" i="4"/>
  <c r="AF41" i="4" s="1"/>
  <c r="AH41" i="4" s="1"/>
  <c r="AI41" i="4" s="1"/>
  <c r="AN41" i="4" s="1"/>
  <c r="D192" i="3"/>
  <c r="D140" i="3"/>
  <c r="D159" i="3"/>
  <c r="D108" i="3"/>
  <c r="D39" i="3"/>
  <c r="D186" i="3"/>
  <c r="D198" i="3"/>
  <c r="D328" i="3"/>
  <c r="D124" i="3"/>
  <c r="D284" i="3"/>
  <c r="D80" i="3"/>
  <c r="D96" i="3"/>
  <c r="D220" i="3"/>
  <c r="D47" i="3"/>
  <c r="D23" i="3"/>
  <c r="D236" i="3"/>
  <c r="D336" i="3"/>
  <c r="D206" i="3"/>
  <c r="D141" i="3"/>
  <c r="D255" i="3"/>
  <c r="D40" i="3"/>
  <c r="D38" i="3"/>
  <c r="D294" i="3"/>
  <c r="D58" i="3"/>
  <c r="D76" i="3"/>
  <c r="D285" i="3"/>
  <c r="D44" i="3"/>
  <c r="D304" i="3"/>
  <c r="D190" i="3"/>
  <c r="D363" i="3"/>
  <c r="D229" i="3"/>
  <c r="D104" i="3"/>
  <c r="D54" i="3"/>
  <c r="D310" i="3"/>
  <c r="D122" i="3"/>
  <c r="D125" i="3"/>
  <c r="D334" i="3"/>
  <c r="D191" i="3"/>
  <c r="D60" i="3"/>
  <c r="D239" i="3"/>
  <c r="D109" i="3"/>
  <c r="D79" i="3"/>
  <c r="D300" i="3"/>
  <c r="D158" i="3"/>
  <c r="D288" i="3"/>
  <c r="D207" i="3"/>
  <c r="D261" i="3"/>
  <c r="D264" i="3"/>
  <c r="D86" i="3"/>
  <c r="D342" i="3"/>
  <c r="D346" i="3"/>
  <c r="D223" i="3"/>
  <c r="D188" i="3"/>
  <c r="D45" i="3"/>
  <c r="D256" i="3"/>
  <c r="D348" i="3"/>
  <c r="D110" i="3"/>
  <c r="D94" i="3"/>
  <c r="D316" i="3"/>
  <c r="D367" i="3"/>
  <c r="D252" i="3"/>
  <c r="D208" i="3"/>
  <c r="D128" i="3"/>
  <c r="D95" i="3"/>
  <c r="D317" i="3"/>
  <c r="D286" i="3"/>
  <c r="D204" i="3"/>
  <c r="D62" i="3"/>
  <c r="D32" i="3"/>
  <c r="D302" i="3"/>
  <c r="D160" i="3"/>
  <c r="D371" i="5"/>
  <c r="D368" i="5"/>
  <c r="D339" i="5"/>
  <c r="D336" i="5"/>
  <c r="D314" i="5"/>
  <c r="D309" i="5"/>
  <c r="D282" i="5"/>
  <c r="D277" i="5"/>
  <c r="D250" i="5"/>
  <c r="D245" i="5"/>
  <c r="D218" i="5"/>
  <c r="D213" i="5"/>
  <c r="D201" i="5"/>
  <c r="D199" i="5"/>
  <c r="D197" i="5"/>
  <c r="D195" i="5"/>
  <c r="D193" i="5"/>
  <c r="D191" i="5"/>
  <c r="D189" i="5"/>
  <c r="D187" i="5"/>
  <c r="D185" i="5"/>
  <c r="D183" i="5"/>
  <c r="D181" i="5"/>
  <c r="D179" i="5"/>
  <c r="D177" i="5"/>
  <c r="D175" i="5"/>
  <c r="D173" i="5"/>
  <c r="D171" i="5"/>
  <c r="D169" i="5"/>
  <c r="D167" i="5"/>
  <c r="D165" i="5"/>
  <c r="D163" i="5"/>
  <c r="D161" i="5"/>
  <c r="D159" i="5"/>
  <c r="D157" i="5"/>
  <c r="D155" i="5"/>
  <c r="D153" i="5"/>
  <c r="D151" i="5"/>
  <c r="D149" i="5"/>
  <c r="D147" i="5"/>
  <c r="D145" i="5"/>
  <c r="D143" i="5"/>
  <c r="D141" i="5"/>
  <c r="D139" i="5"/>
  <c r="D137" i="5"/>
  <c r="D135" i="5"/>
  <c r="D133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353" i="5"/>
  <c r="D350" i="5"/>
  <c r="D304" i="5"/>
  <c r="D299" i="5"/>
  <c r="D272" i="5"/>
  <c r="D267" i="5"/>
  <c r="D240" i="5"/>
  <c r="D235" i="5"/>
  <c r="D208" i="5"/>
  <c r="D203" i="5"/>
  <c r="D367" i="5"/>
  <c r="D364" i="5"/>
  <c r="D335" i="5"/>
  <c r="D332" i="5"/>
  <c r="D326" i="5"/>
  <c r="D321" i="5"/>
  <c r="D349" i="5"/>
  <c r="D346" i="5"/>
  <c r="D316" i="5"/>
  <c r="D311" i="5"/>
  <c r="D363" i="5"/>
  <c r="D360" i="5"/>
  <c r="D331" i="5"/>
  <c r="D345" i="5"/>
  <c r="D342" i="5"/>
  <c r="D328" i="5"/>
  <c r="D323" i="5"/>
  <c r="D355" i="5"/>
  <c r="D352" i="5"/>
  <c r="D325" i="5"/>
  <c r="D298" i="5"/>
  <c r="D293" i="5"/>
  <c r="D266" i="5"/>
  <c r="D261" i="5"/>
  <c r="D234" i="5"/>
  <c r="D229" i="5"/>
  <c r="D202" i="5"/>
  <c r="D200" i="5"/>
  <c r="D198" i="5"/>
  <c r="D196" i="5"/>
  <c r="D194" i="5"/>
  <c r="D192" i="5"/>
  <c r="D190" i="5"/>
  <c r="D188" i="5"/>
  <c r="D186" i="5"/>
  <c r="D184" i="5"/>
  <c r="D182" i="5"/>
  <c r="D180" i="5"/>
  <c r="D178" i="5"/>
  <c r="D176" i="5"/>
  <c r="D174" i="5"/>
  <c r="D172" i="5"/>
  <c r="D170" i="5"/>
  <c r="D168" i="5"/>
  <c r="D166" i="5"/>
  <c r="D164" i="5"/>
  <c r="D162" i="5"/>
  <c r="D160" i="5"/>
  <c r="D351" i="5"/>
  <c r="D327" i="5"/>
  <c r="D318" i="5"/>
  <c r="D230" i="5"/>
  <c r="D227" i="5"/>
  <c r="D224" i="5"/>
  <c r="D221" i="5"/>
  <c r="D212" i="5"/>
  <c r="D206" i="5"/>
  <c r="D122" i="5"/>
  <c r="D370" i="5"/>
  <c r="D358" i="5"/>
  <c r="D257" i="5"/>
  <c r="D251" i="5"/>
  <c r="D242" i="5"/>
  <c r="D239" i="5"/>
  <c r="D236" i="5"/>
  <c r="D233" i="5"/>
  <c r="D156" i="5"/>
  <c r="D140" i="5"/>
  <c r="D124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1" i="5"/>
  <c r="D79" i="5"/>
  <c r="D77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7" i="5"/>
  <c r="D35" i="5"/>
  <c r="D33" i="5"/>
  <c r="D31" i="5"/>
  <c r="D29" i="5"/>
  <c r="D27" i="5"/>
  <c r="D25" i="5"/>
  <c r="D23" i="5"/>
  <c r="D21" i="5"/>
  <c r="D19" i="5"/>
  <c r="D17" i="5"/>
  <c r="D15" i="5"/>
  <c r="D13" i="5"/>
  <c r="D369" i="5"/>
  <c r="D338" i="5"/>
  <c r="D313" i="5"/>
  <c r="D269" i="5"/>
  <c r="D263" i="5"/>
  <c r="D254" i="5"/>
  <c r="D248" i="5"/>
  <c r="D357" i="5"/>
  <c r="D337" i="5"/>
  <c r="D322" i="5"/>
  <c r="D284" i="5"/>
  <c r="D281" i="5"/>
  <c r="D278" i="5"/>
  <c r="D275" i="5"/>
  <c r="D260" i="5"/>
  <c r="D158" i="5"/>
  <c r="D142" i="5"/>
  <c r="D126" i="5"/>
  <c r="D356" i="5"/>
  <c r="D344" i="5"/>
  <c r="D305" i="5"/>
  <c r="D296" i="5"/>
  <c r="D290" i="5"/>
  <c r="D287" i="5"/>
  <c r="D205" i="5"/>
  <c r="D317" i="5"/>
  <c r="D308" i="5"/>
  <c r="D302" i="5"/>
  <c r="D220" i="5"/>
  <c r="D217" i="5"/>
  <c r="D214" i="5"/>
  <c r="D211" i="5"/>
  <c r="D144" i="5"/>
  <c r="D128" i="5"/>
  <c r="D361" i="5"/>
  <c r="D312" i="5"/>
  <c r="D289" i="5"/>
  <c r="D283" i="5"/>
  <c r="D274" i="5"/>
  <c r="D271" i="5"/>
  <c r="D268" i="5"/>
  <c r="D265" i="5"/>
  <c r="D319" i="5"/>
  <c r="D288" i="5"/>
  <c r="D138" i="5"/>
  <c r="D64" i="5"/>
  <c r="D56" i="5"/>
  <c r="D46" i="5"/>
  <c r="D14" i="5"/>
  <c r="D255" i="5"/>
  <c r="D26" i="5"/>
  <c r="D98" i="5"/>
  <c r="D90" i="5"/>
  <c r="D74" i="5"/>
  <c r="D48" i="5"/>
  <c r="D16" i="5"/>
  <c r="D310" i="5"/>
  <c r="D244" i="5"/>
  <c r="D154" i="5"/>
  <c r="D112" i="5"/>
  <c r="D36" i="5"/>
  <c r="D228" i="5"/>
  <c r="D118" i="5"/>
  <c r="D106" i="5"/>
  <c r="D82" i="5"/>
  <c r="D66" i="5"/>
  <c r="D334" i="5"/>
  <c r="D292" i="5"/>
  <c r="D249" i="5"/>
  <c r="D238" i="5"/>
  <c r="D222" i="5"/>
  <c r="D366" i="5"/>
  <c r="D343" i="5"/>
  <c r="D333" i="5"/>
  <c r="D303" i="5"/>
  <c r="D286" i="5"/>
  <c r="D276" i="5"/>
  <c r="D259" i="5"/>
  <c r="D232" i="5"/>
  <c r="D324" i="5"/>
  <c r="D315" i="5"/>
  <c r="D243" i="5"/>
  <c r="D216" i="5"/>
  <c r="D132" i="5"/>
  <c r="D365" i="5"/>
  <c r="D341" i="5"/>
  <c r="D307" i="5"/>
  <c r="D297" i="5"/>
  <c r="D280" i="5"/>
  <c r="D270" i="5"/>
  <c r="D253" i="5"/>
  <c r="D237" i="5"/>
  <c r="D226" i="5"/>
  <c r="D210" i="5"/>
  <c r="D148" i="5"/>
  <c r="D50" i="5"/>
  <c r="D207" i="5"/>
  <c r="D130" i="5"/>
  <c r="D70" i="5"/>
  <c r="D44" i="5"/>
  <c r="D40" i="5"/>
  <c r="D108" i="5"/>
  <c r="D100" i="5"/>
  <c r="D54" i="5"/>
  <c r="D22" i="5"/>
  <c r="D359" i="5"/>
  <c r="D279" i="5"/>
  <c r="D347" i="5"/>
  <c r="D291" i="5"/>
  <c r="D273" i="5"/>
  <c r="D215" i="5"/>
  <c r="D136" i="5"/>
  <c r="D58" i="5"/>
  <c r="D204" i="5"/>
  <c r="D62" i="5"/>
  <c r="D32" i="5"/>
  <c r="D12" i="5"/>
  <c r="E12" i="5" s="1"/>
  <c r="D96" i="5"/>
  <c r="D340" i="5"/>
  <c r="D362" i="5"/>
  <c r="D262" i="5"/>
  <c r="D28" i="5"/>
  <c r="D252" i="5"/>
  <c r="D18" i="5"/>
  <c r="D320" i="5"/>
  <c r="D88" i="5"/>
  <c r="D241" i="5"/>
  <c r="D92" i="5"/>
  <c r="D300" i="5"/>
  <c r="D231" i="5"/>
  <c r="D223" i="5"/>
  <c r="D150" i="5"/>
  <c r="D104" i="5"/>
  <c r="D84" i="5"/>
  <c r="D76" i="5"/>
  <c r="D134" i="5"/>
  <c r="D116" i="5"/>
  <c r="D80" i="5"/>
  <c r="D42" i="5"/>
  <c r="D354" i="5"/>
  <c r="D258" i="5"/>
  <c r="D247" i="5"/>
  <c r="D72" i="5"/>
  <c r="D60" i="5"/>
  <c r="D38" i="5"/>
  <c r="D306" i="5"/>
  <c r="D295" i="5"/>
  <c r="D219" i="5"/>
  <c r="D120" i="5"/>
  <c r="D330" i="5"/>
  <c r="D152" i="5"/>
  <c r="D348" i="5"/>
  <c r="D52" i="5"/>
  <c r="D34" i="5"/>
  <c r="D94" i="5"/>
  <c r="D102" i="5"/>
  <c r="D20" i="5"/>
  <c r="D114" i="5"/>
  <c r="D78" i="5"/>
  <c r="D264" i="5"/>
  <c r="D110" i="5"/>
  <c r="D86" i="5"/>
  <c r="D294" i="5"/>
  <c r="D256" i="5"/>
  <c r="D24" i="5"/>
  <c r="D209" i="5"/>
  <c r="B8" i="5"/>
  <c r="D301" i="5"/>
  <c r="D285" i="5"/>
  <c r="D225" i="5"/>
  <c r="D146" i="5"/>
  <c r="D329" i="5"/>
  <c r="D246" i="5"/>
  <c r="D30" i="5"/>
  <c r="D68" i="5"/>
  <c r="AE16" i="4"/>
  <c r="AF16" i="4" s="1"/>
  <c r="AG16" i="4"/>
  <c r="M18" i="4"/>
  <c r="O18" i="4" s="1"/>
  <c r="AB18" i="4"/>
  <c r="AD17" i="4"/>
  <c r="AC17" i="4"/>
  <c r="T16" i="4"/>
  <c r="U16" i="4" s="1"/>
  <c r="V16" i="4"/>
  <c r="P17" i="4"/>
  <c r="E24" i="2"/>
  <c r="E25" i="2"/>
  <c r="E38" i="2"/>
  <c r="E39" i="2" s="1"/>
  <c r="E36" i="2"/>
  <c r="R25" i="2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19" i="2"/>
  <c r="R20" i="2" s="1"/>
  <c r="R21" i="2" s="1"/>
  <c r="R22" i="2" s="1"/>
  <c r="R23" i="2" s="1"/>
  <c r="R24" i="2" s="1"/>
  <c r="Q16" i="2"/>
  <c r="S16" i="2" s="1"/>
  <c r="S15" i="2"/>
  <c r="U15" i="2" s="1"/>
  <c r="Q15" i="2"/>
  <c r="F15" i="2"/>
  <c r="G15" i="2" s="1"/>
  <c r="H15" i="2" s="1"/>
  <c r="S14" i="2"/>
  <c r="U14" i="2" s="1"/>
  <c r="V14" i="2" s="1"/>
  <c r="W14" i="2" s="1"/>
  <c r="O14" i="2"/>
  <c r="I14" i="2"/>
  <c r="J14" i="2" s="1"/>
  <c r="G14" i="2"/>
  <c r="F14" i="2"/>
  <c r="E8" i="2"/>
  <c r="G7" i="2"/>
  <c r="S19" i="14" l="1"/>
  <c r="F19" i="14"/>
  <c r="AA17" i="13"/>
  <c r="AC17" i="13"/>
  <c r="V18" i="13" s="1"/>
  <c r="H17" i="13"/>
  <c r="J17" i="13"/>
  <c r="C18" i="13" s="1"/>
  <c r="F18" i="12"/>
  <c r="G63" i="3"/>
  <c r="G95" i="3"/>
  <c r="G340" i="3"/>
  <c r="G41" i="3"/>
  <c r="G284" i="3"/>
  <c r="G338" i="3"/>
  <c r="G73" i="3"/>
  <c r="G44" i="3"/>
  <c r="G99" i="3"/>
  <c r="Q24" i="10"/>
  <c r="Q25" i="10"/>
  <c r="G27" i="10"/>
  <c r="M27" i="10" s="1"/>
  <c r="AH27" i="10"/>
  <c r="P26" i="10"/>
  <c r="N26" i="10"/>
  <c r="O26" i="10" s="1"/>
  <c r="X18" i="7"/>
  <c r="Y18" i="7" s="1"/>
  <c r="AO20" i="7"/>
  <c r="AP20" i="7" s="1"/>
  <c r="AO18" i="7"/>
  <c r="AP18" i="7" s="1"/>
  <c r="G244" i="3"/>
  <c r="G67" i="3"/>
  <c r="G212" i="3"/>
  <c r="G83" i="3"/>
  <c r="G181" i="3"/>
  <c r="G55" i="3"/>
  <c r="G234" i="3"/>
  <c r="G184" i="3"/>
  <c r="G243" i="3"/>
  <c r="G183" i="3"/>
  <c r="G328" i="3"/>
  <c r="G350" i="3"/>
  <c r="G259" i="3"/>
  <c r="G15" i="3"/>
  <c r="G79" i="3"/>
  <c r="G14" i="3"/>
  <c r="G331" i="3"/>
  <c r="G26" i="3"/>
  <c r="G13" i="3"/>
  <c r="G76" i="3"/>
  <c r="G119" i="3"/>
  <c r="G188" i="3"/>
  <c r="G291" i="3"/>
  <c r="G45" i="3"/>
  <c r="G303" i="3"/>
  <c r="G137" i="3"/>
  <c r="G16" i="3"/>
  <c r="G360" i="3"/>
  <c r="G77" i="3"/>
  <c r="G297" i="3"/>
  <c r="G48" i="3"/>
  <c r="G354" i="3"/>
  <c r="G105" i="3"/>
  <c r="G191" i="3"/>
  <c r="G370" i="3"/>
  <c r="G57" i="3"/>
  <c r="G323" i="3"/>
  <c r="G281" i="3"/>
  <c r="G161" i="3"/>
  <c r="G135" i="3"/>
  <c r="G143" i="3"/>
  <c r="G361" i="3"/>
  <c r="G177" i="3"/>
  <c r="G199" i="3"/>
  <c r="G207" i="3"/>
  <c r="G337" i="3"/>
  <c r="G295" i="3"/>
  <c r="G287" i="3"/>
  <c r="G353" i="3"/>
  <c r="G136" i="3"/>
  <c r="G229" i="3"/>
  <c r="G169" i="3"/>
  <c r="G264" i="3"/>
  <c r="G193" i="3"/>
  <c r="G255" i="3"/>
  <c r="G344" i="3"/>
  <c r="G275" i="3"/>
  <c r="G100" i="3"/>
  <c r="G124" i="3"/>
  <c r="G201" i="3"/>
  <c r="G369" i="3"/>
  <c r="G352" i="3"/>
  <c r="G108" i="3"/>
  <c r="G339" i="3"/>
  <c r="G36" i="3"/>
  <c r="G204" i="3"/>
  <c r="G265" i="3"/>
  <c r="G22" i="3"/>
  <c r="G18" i="3"/>
  <c r="G172" i="3"/>
  <c r="G292" i="3"/>
  <c r="G134" i="3"/>
  <c r="G34" i="3"/>
  <c r="G110" i="3"/>
  <c r="G230" i="3"/>
  <c r="G50" i="3"/>
  <c r="G174" i="3"/>
  <c r="G249" i="3"/>
  <c r="G222" i="3"/>
  <c r="G268" i="3"/>
  <c r="G125" i="3"/>
  <c r="G37" i="3"/>
  <c r="G364" i="3"/>
  <c r="G157" i="3"/>
  <c r="G165" i="3"/>
  <c r="G253" i="3"/>
  <c r="G189" i="3"/>
  <c r="G82" i="3"/>
  <c r="G53" i="3"/>
  <c r="G31" i="3"/>
  <c r="G286" i="3"/>
  <c r="G329" i="3"/>
  <c r="G98" i="3"/>
  <c r="G270" i="3"/>
  <c r="V14" i="3"/>
  <c r="R14" i="3"/>
  <c r="G228" i="3"/>
  <c r="G180" i="3"/>
  <c r="G217" i="3"/>
  <c r="G271" i="3"/>
  <c r="G121" i="3"/>
  <c r="G111" i="3"/>
  <c r="G70" i="3"/>
  <c r="G348" i="3"/>
  <c r="G66" i="3"/>
  <c r="G232" i="3"/>
  <c r="G334" i="3"/>
  <c r="G307" i="3"/>
  <c r="G117" i="3"/>
  <c r="G74" i="3"/>
  <c r="G313" i="3"/>
  <c r="G310" i="3"/>
  <c r="G114" i="3"/>
  <c r="G355" i="3"/>
  <c r="G118" i="3"/>
  <c r="G28" i="3"/>
  <c r="G168" i="3"/>
  <c r="G258" i="3"/>
  <c r="G304" i="3"/>
  <c r="G182" i="3"/>
  <c r="G120" i="3"/>
  <c r="G97" i="3"/>
  <c r="G302" i="3"/>
  <c r="G368" i="3"/>
  <c r="G196" i="3"/>
  <c r="G283" i="3"/>
  <c r="G220" i="3"/>
  <c r="G312" i="3"/>
  <c r="G219" i="3"/>
  <c r="G69" i="3"/>
  <c r="G278" i="3"/>
  <c r="G363" i="3"/>
  <c r="G296" i="3"/>
  <c r="G300" i="3"/>
  <c r="G129" i="3"/>
  <c r="G89" i="3"/>
  <c r="G47" i="3"/>
  <c r="G306" i="3"/>
  <c r="G267" i="3"/>
  <c r="G35" i="3"/>
  <c r="G68" i="3"/>
  <c r="G319" i="3"/>
  <c r="G223" i="3"/>
  <c r="G141" i="3"/>
  <c r="G153" i="3"/>
  <c r="G127" i="3"/>
  <c r="G308" i="3"/>
  <c r="G171" i="3"/>
  <c r="G56" i="3"/>
  <c r="G81" i="3"/>
  <c r="G238" i="3"/>
  <c r="G59" i="3"/>
  <c r="G309" i="3"/>
  <c r="G235" i="3"/>
  <c r="G140" i="3"/>
  <c r="G248" i="3"/>
  <c r="G274" i="3"/>
  <c r="G139" i="3"/>
  <c r="G246" i="3"/>
  <c r="G200" i="3"/>
  <c r="G113" i="3"/>
  <c r="G366" i="3"/>
  <c r="G290" i="3"/>
  <c r="G19" i="3"/>
  <c r="G84" i="3"/>
  <c r="G342" i="3"/>
  <c r="G60" i="3"/>
  <c r="G25" i="3"/>
  <c r="G29" i="3"/>
  <c r="G145" i="3"/>
  <c r="G185" i="3"/>
  <c r="G159" i="3"/>
  <c r="G322" i="3"/>
  <c r="G347" i="3"/>
  <c r="G51" i="3"/>
  <c r="G332" i="3"/>
  <c r="G90" i="3"/>
  <c r="G252" i="3"/>
  <c r="G116" i="3"/>
  <c r="G93" i="3"/>
  <c r="G301" i="3"/>
  <c r="G225" i="3"/>
  <c r="G103" i="3"/>
  <c r="G128" i="3"/>
  <c r="G345" i="3"/>
  <c r="G239" i="3"/>
  <c r="G261" i="3"/>
  <c r="G245" i="3"/>
  <c r="G325" i="3"/>
  <c r="G359" i="3"/>
  <c r="G266" i="3"/>
  <c r="G221" i="3"/>
  <c r="G367" i="3"/>
  <c r="G166" i="3"/>
  <c r="G170" i="3"/>
  <c r="G365" i="3"/>
  <c r="G256" i="3"/>
  <c r="G241" i="3"/>
  <c r="G167" i="3"/>
  <c r="G282" i="3"/>
  <c r="G317" i="3"/>
  <c r="G176" i="3"/>
  <c r="G162" i="3"/>
  <c r="G150" i="3"/>
  <c r="G58" i="3"/>
  <c r="G61" i="3"/>
  <c r="G32" i="3"/>
  <c r="G147" i="3"/>
  <c r="G231" i="3"/>
  <c r="G96" i="3"/>
  <c r="G80" i="3"/>
  <c r="G115" i="3"/>
  <c r="G202" i="3"/>
  <c r="G148" i="3"/>
  <c r="G132" i="3"/>
  <c r="G85" i="3"/>
  <c r="G24" i="3"/>
  <c r="G330" i="3"/>
  <c r="G46" i="3"/>
  <c r="G102" i="3"/>
  <c r="G294" i="3"/>
  <c r="G218" i="3"/>
  <c r="G78" i="3"/>
  <c r="G336" i="3"/>
  <c r="G257" i="3"/>
  <c r="G215" i="3"/>
  <c r="G362" i="3"/>
  <c r="G333" i="3"/>
  <c r="G208" i="3"/>
  <c r="G178" i="3"/>
  <c r="G198" i="3"/>
  <c r="G122" i="3"/>
  <c r="G109" i="3"/>
  <c r="G64" i="3"/>
  <c r="G163" i="3"/>
  <c r="G260" i="3"/>
  <c r="G315" i="3"/>
  <c r="G209" i="3"/>
  <c r="G38" i="3"/>
  <c r="G197" i="3"/>
  <c r="G149" i="3"/>
  <c r="G20" i="3"/>
  <c r="G213" i="3"/>
  <c r="G88" i="3"/>
  <c r="G27" i="3"/>
  <c r="G318" i="3"/>
  <c r="G214" i="3"/>
  <c r="G71" i="3"/>
  <c r="G314" i="3"/>
  <c r="G126" i="3"/>
  <c r="G17" i="3"/>
  <c r="G273" i="3"/>
  <c r="G263" i="3"/>
  <c r="G43" i="3"/>
  <c r="G30" i="3"/>
  <c r="G240" i="3"/>
  <c r="G194" i="3"/>
  <c r="G262" i="3"/>
  <c r="G186" i="3"/>
  <c r="G173" i="3"/>
  <c r="G112" i="3"/>
  <c r="G179" i="3"/>
  <c r="G324" i="3"/>
  <c r="G335" i="3"/>
  <c r="G42" i="3"/>
  <c r="G205" i="3"/>
  <c r="G175" i="3"/>
  <c r="G269" i="3"/>
  <c r="G164" i="3"/>
  <c r="G276" i="3"/>
  <c r="G356" i="3"/>
  <c r="G152" i="3"/>
  <c r="G75" i="3"/>
  <c r="G92" i="3"/>
  <c r="G358" i="3"/>
  <c r="G247" i="3"/>
  <c r="G91" i="3"/>
  <c r="G158" i="3"/>
  <c r="G33" i="3"/>
  <c r="G289" i="3"/>
  <c r="G327" i="3"/>
  <c r="G107" i="3"/>
  <c r="G94" i="3"/>
  <c r="G272" i="3"/>
  <c r="G210" i="3"/>
  <c r="G326" i="3"/>
  <c r="G250" i="3"/>
  <c r="G285" i="3"/>
  <c r="G144" i="3"/>
  <c r="G195" i="3"/>
  <c r="G101" i="3"/>
  <c r="G237" i="3"/>
  <c r="G130" i="3"/>
  <c r="G371" i="3"/>
  <c r="G160" i="3"/>
  <c r="G293" i="3"/>
  <c r="G21" i="3"/>
  <c r="G357" i="3"/>
  <c r="G216" i="3"/>
  <c r="G123" i="3"/>
  <c r="G156" i="3"/>
  <c r="G151" i="3"/>
  <c r="G343" i="3"/>
  <c r="G203" i="3"/>
  <c r="G206" i="3"/>
  <c r="G49" i="3"/>
  <c r="G305" i="3"/>
  <c r="G40" i="3"/>
  <c r="G187" i="3"/>
  <c r="G142" i="3"/>
  <c r="G288" i="3"/>
  <c r="G226" i="3"/>
  <c r="G39" i="3"/>
  <c r="G298" i="3"/>
  <c r="G349" i="3"/>
  <c r="G192" i="3"/>
  <c r="G211" i="3"/>
  <c r="H12" i="3"/>
  <c r="G138" i="3"/>
  <c r="G23" i="3"/>
  <c r="G233" i="3"/>
  <c r="G133" i="3"/>
  <c r="G279" i="3"/>
  <c r="G351" i="3"/>
  <c r="G341" i="3"/>
  <c r="G106" i="3"/>
  <c r="G154" i="3"/>
  <c r="G146" i="3"/>
  <c r="G86" i="3"/>
  <c r="G316" i="3"/>
  <c r="G131" i="3"/>
  <c r="G52" i="3"/>
  <c r="G277" i="3"/>
  <c r="G54" i="3"/>
  <c r="G280" i="3"/>
  <c r="G155" i="3"/>
  <c r="G236" i="3"/>
  <c r="G311" i="3"/>
  <c r="G72" i="3"/>
  <c r="G299" i="3"/>
  <c r="G254" i="3"/>
  <c r="G65" i="3"/>
  <c r="G321" i="3"/>
  <c r="G104" i="3"/>
  <c r="G251" i="3"/>
  <c r="G190" i="3"/>
  <c r="G320" i="3"/>
  <c r="G242" i="3"/>
  <c r="G87" i="3"/>
  <c r="G346" i="3"/>
  <c r="G62" i="3"/>
  <c r="G224" i="3"/>
  <c r="G227" i="3"/>
  <c r="J12" i="3"/>
  <c r="C13" i="3" s="1"/>
  <c r="F13" i="3" s="1"/>
  <c r="E13" i="3" s="1"/>
  <c r="H13" i="8"/>
  <c r="J13" i="8"/>
  <c r="C14" i="8" s="1"/>
  <c r="R20" i="7"/>
  <c r="S20" i="7"/>
  <c r="T20" i="7"/>
  <c r="Q21" i="7"/>
  <c r="AF21" i="7"/>
  <c r="AG21" i="7" s="1"/>
  <c r="AH21" i="7"/>
  <c r="U19" i="7"/>
  <c r="V19" i="7" s="1"/>
  <c r="W19" i="7"/>
  <c r="X19" i="7" s="1"/>
  <c r="Y19" i="7" s="1"/>
  <c r="AA24" i="7"/>
  <c r="N23" i="7"/>
  <c r="AC23" i="7"/>
  <c r="L21" i="7"/>
  <c r="AE22" i="7"/>
  <c r="Q17" i="4"/>
  <c r="R17" i="4"/>
  <c r="G371" i="5"/>
  <c r="G369" i="5"/>
  <c r="G367" i="5"/>
  <c r="G365" i="5"/>
  <c r="G363" i="5"/>
  <c r="G361" i="5"/>
  <c r="G359" i="5"/>
  <c r="G357" i="5"/>
  <c r="G355" i="5"/>
  <c r="G353" i="5"/>
  <c r="G351" i="5"/>
  <c r="G349" i="5"/>
  <c r="G347" i="5"/>
  <c r="G345" i="5"/>
  <c r="G343" i="5"/>
  <c r="G341" i="5"/>
  <c r="G339" i="5"/>
  <c r="G337" i="5"/>
  <c r="G335" i="5"/>
  <c r="G333" i="5"/>
  <c r="G331" i="5"/>
  <c r="G329" i="5"/>
  <c r="G346" i="5"/>
  <c r="G316" i="5"/>
  <c r="G311" i="5"/>
  <c r="G284" i="5"/>
  <c r="G279" i="5"/>
  <c r="G252" i="5"/>
  <c r="G247" i="5"/>
  <c r="G220" i="5"/>
  <c r="G215" i="5"/>
  <c r="G360" i="5"/>
  <c r="G306" i="5"/>
  <c r="G301" i="5"/>
  <c r="G274" i="5"/>
  <c r="G269" i="5"/>
  <c r="G242" i="5"/>
  <c r="G237" i="5"/>
  <c r="G210" i="5"/>
  <c r="G205" i="5"/>
  <c r="G342" i="5"/>
  <c r="G328" i="5"/>
  <c r="G323" i="5"/>
  <c r="G356" i="5"/>
  <c r="G318" i="5"/>
  <c r="G313" i="5"/>
  <c r="G370" i="5"/>
  <c r="G338" i="5"/>
  <c r="G308" i="5"/>
  <c r="G352" i="5"/>
  <c r="G325" i="5"/>
  <c r="G362" i="5"/>
  <c r="G330" i="5"/>
  <c r="G327" i="5"/>
  <c r="G300" i="5"/>
  <c r="G295" i="5"/>
  <c r="G268" i="5"/>
  <c r="G263" i="5"/>
  <c r="G236" i="5"/>
  <c r="G231" i="5"/>
  <c r="G204" i="5"/>
  <c r="G322" i="5"/>
  <c r="G281" i="5"/>
  <c r="G275" i="5"/>
  <c r="G266" i="5"/>
  <c r="G260" i="5"/>
  <c r="G257" i="5"/>
  <c r="G195" i="5"/>
  <c r="G190" i="5"/>
  <c r="G163" i="5"/>
  <c r="G158" i="5"/>
  <c r="G149" i="5"/>
  <c r="G142" i="5"/>
  <c r="G133" i="5"/>
  <c r="G126" i="5"/>
  <c r="G111" i="5"/>
  <c r="G135" i="5"/>
  <c r="G364" i="5"/>
  <c r="G344" i="5"/>
  <c r="G309" i="5"/>
  <c r="G296" i="5"/>
  <c r="G293" i="5"/>
  <c r="G290" i="5"/>
  <c r="G287" i="5"/>
  <c r="G278" i="5"/>
  <c r="G272" i="5"/>
  <c r="G185" i="5"/>
  <c r="G180" i="5"/>
  <c r="G113" i="5"/>
  <c r="G128" i="5"/>
  <c r="G115" i="5"/>
  <c r="G332" i="5"/>
  <c r="G317" i="5"/>
  <c r="G305" i="5"/>
  <c r="G302" i="5"/>
  <c r="G299" i="5"/>
  <c r="G217" i="5"/>
  <c r="G211" i="5"/>
  <c r="G202" i="5"/>
  <c r="G175" i="5"/>
  <c r="G170" i="5"/>
  <c r="G151" i="5"/>
  <c r="G144" i="5"/>
  <c r="G232" i="5"/>
  <c r="G229" i="5"/>
  <c r="G226" i="5"/>
  <c r="G223" i="5"/>
  <c r="G214" i="5"/>
  <c r="G208" i="5"/>
  <c r="G197" i="5"/>
  <c r="G192" i="5"/>
  <c r="G165" i="5"/>
  <c r="G160" i="5"/>
  <c r="G350" i="5"/>
  <c r="G326" i="5"/>
  <c r="G259" i="5"/>
  <c r="G253" i="5"/>
  <c r="G244" i="5"/>
  <c r="G241" i="5"/>
  <c r="G238" i="5"/>
  <c r="G235" i="5"/>
  <c r="G187" i="5"/>
  <c r="G182" i="5"/>
  <c r="G153" i="5"/>
  <c r="G146" i="5"/>
  <c r="G137" i="5"/>
  <c r="G130" i="5"/>
  <c r="G312" i="5"/>
  <c r="G271" i="5"/>
  <c r="G265" i="5"/>
  <c r="G256" i="5"/>
  <c r="G250" i="5"/>
  <c r="G177" i="5"/>
  <c r="G172" i="5"/>
  <c r="G121" i="5"/>
  <c r="G304" i="5"/>
  <c r="G222" i="5"/>
  <c r="G219" i="5"/>
  <c r="G216" i="5"/>
  <c r="G213" i="5"/>
  <c r="G179" i="5"/>
  <c r="G174" i="5"/>
  <c r="G157" i="5"/>
  <c r="G150" i="5"/>
  <c r="G141" i="5"/>
  <c r="G134" i="5"/>
  <c r="G125" i="5"/>
  <c r="G112" i="5"/>
  <c r="G368" i="5"/>
  <c r="G358" i="5"/>
  <c r="G334" i="5"/>
  <c r="G282" i="5"/>
  <c r="G249" i="5"/>
  <c r="G239" i="5"/>
  <c r="G212" i="5"/>
  <c r="G201" i="5"/>
  <c r="G118" i="5"/>
  <c r="G101" i="5"/>
  <c r="G93" i="5"/>
  <c r="G85" i="5"/>
  <c r="G77" i="5"/>
  <c r="G69" i="5"/>
  <c r="G31" i="5"/>
  <c r="G26" i="5"/>
  <c r="G145" i="5"/>
  <c r="G33" i="5"/>
  <c r="G28" i="5"/>
  <c r="G136" i="5"/>
  <c r="G303" i="5"/>
  <c r="G292" i="5"/>
  <c r="G276" i="5"/>
  <c r="G188" i="5"/>
  <c r="G166" i="5"/>
  <c r="G129" i="5"/>
  <c r="G109" i="5"/>
  <c r="G106" i="5"/>
  <c r="G98" i="5"/>
  <c r="G90" i="5"/>
  <c r="G82" i="5"/>
  <c r="G74" i="5"/>
  <c r="G66" i="5"/>
  <c r="G61" i="5"/>
  <c r="G53" i="5"/>
  <c r="G48" i="5"/>
  <c r="G21" i="5"/>
  <c r="G16" i="5"/>
  <c r="G243" i="5"/>
  <c r="G206" i="5"/>
  <c r="G196" i="5"/>
  <c r="G58" i="5"/>
  <c r="G43" i="5"/>
  <c r="G38" i="5"/>
  <c r="G132" i="5"/>
  <c r="G148" i="5"/>
  <c r="G366" i="5"/>
  <c r="G324" i="5"/>
  <c r="G286" i="5"/>
  <c r="G233" i="5"/>
  <c r="G315" i="5"/>
  <c r="G297" i="5"/>
  <c r="G270" i="5"/>
  <c r="G227" i="5"/>
  <c r="G354" i="5"/>
  <c r="G307" i="5"/>
  <c r="G291" i="5"/>
  <c r="G280" i="5"/>
  <c r="G264" i="5"/>
  <c r="G254" i="5"/>
  <c r="G183" i="5"/>
  <c r="G161" i="5"/>
  <c r="G114" i="5"/>
  <c r="G221" i="5"/>
  <c r="G191" i="5"/>
  <c r="G169" i="5"/>
  <c r="G152" i="5"/>
  <c r="G285" i="5"/>
  <c r="G258" i="5"/>
  <c r="G248" i="5"/>
  <c r="G200" i="5"/>
  <c r="G178" i="5"/>
  <c r="G140" i="5"/>
  <c r="G120" i="5"/>
  <c r="G60" i="5"/>
  <c r="G35" i="5"/>
  <c r="G30" i="5"/>
  <c r="G89" i="5"/>
  <c r="G62" i="5"/>
  <c r="G51" i="5"/>
  <c r="G47" i="5"/>
  <c r="G173" i="5"/>
  <c r="G164" i="5"/>
  <c r="G100" i="5"/>
  <c r="G50" i="5"/>
  <c r="G29" i="5"/>
  <c r="G22" i="5"/>
  <c r="G92" i="5"/>
  <c r="G65" i="5"/>
  <c r="G36" i="5"/>
  <c r="G32" i="5"/>
  <c r="G25" i="5"/>
  <c r="G12" i="5"/>
  <c r="H12" i="5" s="1"/>
  <c r="G96" i="5"/>
  <c r="G84" i="5"/>
  <c r="G18" i="5"/>
  <c r="G15" i="5"/>
  <c r="G76" i="5"/>
  <c r="G57" i="5"/>
  <c r="G155" i="5"/>
  <c r="G46" i="5"/>
  <c r="G262" i="5"/>
  <c r="G245" i="5"/>
  <c r="G234" i="5"/>
  <c r="G189" i="5"/>
  <c r="G181" i="5"/>
  <c r="G143" i="5"/>
  <c r="G117" i="5"/>
  <c r="G108" i="5"/>
  <c r="G81" i="5"/>
  <c r="G54" i="5"/>
  <c r="G73" i="5"/>
  <c r="G19" i="5"/>
  <c r="G320" i="5"/>
  <c r="G251" i="5"/>
  <c r="G103" i="5"/>
  <c r="G80" i="5"/>
  <c r="G68" i="5"/>
  <c r="G42" i="5"/>
  <c r="G240" i="5"/>
  <c r="G298" i="5"/>
  <c r="G107" i="5"/>
  <c r="G224" i="5"/>
  <c r="G104" i="5"/>
  <c r="G340" i="5"/>
  <c r="G289" i="5"/>
  <c r="G261" i="5"/>
  <c r="G156" i="5"/>
  <c r="G122" i="5"/>
  <c r="G95" i="5"/>
  <c r="G321" i="5"/>
  <c r="G310" i="5"/>
  <c r="G203" i="5"/>
  <c r="G194" i="5"/>
  <c r="G186" i="5"/>
  <c r="G127" i="5"/>
  <c r="G116" i="5"/>
  <c r="G88" i="5"/>
  <c r="G39" i="5"/>
  <c r="G288" i="5"/>
  <c r="G171" i="5"/>
  <c r="G99" i="5"/>
  <c r="G87" i="5"/>
  <c r="G49" i="5"/>
  <c r="G336" i="5"/>
  <c r="G277" i="5"/>
  <c r="G230" i="5"/>
  <c r="G162" i="5"/>
  <c r="G139" i="5"/>
  <c r="G91" i="5"/>
  <c r="G79" i="5"/>
  <c r="G64" i="5"/>
  <c r="G52" i="5"/>
  <c r="G45" i="5"/>
  <c r="G24" i="5"/>
  <c r="G319" i="5"/>
  <c r="G267" i="5"/>
  <c r="G209" i="5"/>
  <c r="G199" i="5"/>
  <c r="G147" i="5"/>
  <c r="G110" i="5"/>
  <c r="G102" i="5"/>
  <c r="G83" i="5"/>
  <c r="G71" i="5"/>
  <c r="G56" i="5"/>
  <c r="G27" i="5"/>
  <c r="G14" i="5"/>
  <c r="G44" i="5"/>
  <c r="G198" i="5"/>
  <c r="G124" i="5"/>
  <c r="G97" i="5"/>
  <c r="G123" i="5"/>
  <c r="G23" i="5"/>
  <c r="G283" i="5"/>
  <c r="G167" i="5"/>
  <c r="G119" i="5"/>
  <c r="G13" i="5"/>
  <c r="G273" i="5"/>
  <c r="G78" i="5"/>
  <c r="G154" i="5"/>
  <c r="G176" i="5"/>
  <c r="G75" i="5"/>
  <c r="G228" i="5"/>
  <c r="G34" i="5"/>
  <c r="G63" i="5"/>
  <c r="G225" i="5"/>
  <c r="G94" i="5"/>
  <c r="G246" i="5"/>
  <c r="G41" i="5"/>
  <c r="G314" i="5"/>
  <c r="G159" i="5"/>
  <c r="G207" i="5"/>
  <c r="G86" i="5"/>
  <c r="G55" i="5"/>
  <c r="G17" i="5"/>
  <c r="G348" i="5"/>
  <c r="G294" i="5"/>
  <c r="G193" i="5"/>
  <c r="G72" i="5"/>
  <c r="G255" i="5"/>
  <c r="G168" i="5"/>
  <c r="G67" i="5"/>
  <c r="G218" i="5"/>
  <c r="G105" i="5"/>
  <c r="G70" i="5"/>
  <c r="G40" i="5"/>
  <c r="G20" i="5"/>
  <c r="G184" i="5"/>
  <c r="G138" i="5"/>
  <c r="G59" i="5"/>
  <c r="G37" i="5"/>
  <c r="G131" i="5"/>
  <c r="AH16" i="4"/>
  <c r="W16" i="4"/>
  <c r="X16" i="4" s="1"/>
  <c r="AB19" i="4"/>
  <c r="M19" i="4"/>
  <c r="O19" i="4" s="1"/>
  <c r="S17" i="4"/>
  <c r="P18" i="4"/>
  <c r="AG17" i="4"/>
  <c r="AE17" i="4"/>
  <c r="AF17" i="4" s="1"/>
  <c r="AC18" i="4"/>
  <c r="AD18" i="4"/>
  <c r="X15" i="2"/>
  <c r="V15" i="2"/>
  <c r="W15" i="2" s="1"/>
  <c r="X14" i="2"/>
  <c r="E26" i="2"/>
  <c r="Y14" i="2"/>
  <c r="Z14" i="2" s="1"/>
  <c r="AA14" i="2" s="1"/>
  <c r="T14" i="2"/>
  <c r="T16" i="2"/>
  <c r="U16" i="2"/>
  <c r="T15" i="2"/>
  <c r="Q17" i="2"/>
  <c r="I15" i="2"/>
  <c r="F16" i="2"/>
  <c r="G16" i="2" s="1"/>
  <c r="H16" i="2" s="1"/>
  <c r="I19" i="14" l="1"/>
  <c r="E19" i="14"/>
  <c r="V19" i="14"/>
  <c r="R19" i="14"/>
  <c r="F18" i="13"/>
  <c r="Y18" i="13"/>
  <c r="I18" i="12"/>
  <c r="E18" i="12"/>
  <c r="S25" i="10"/>
  <c r="W25" i="10" s="1"/>
  <c r="S24" i="10"/>
  <c r="W24" i="10" s="1"/>
  <c r="Q26" i="10"/>
  <c r="S26" i="10" s="1"/>
  <c r="AH28" i="10"/>
  <c r="G28" i="10"/>
  <c r="M28" i="10" s="1"/>
  <c r="N27" i="10"/>
  <c r="O27" i="10" s="1"/>
  <c r="P27" i="10"/>
  <c r="J13" i="3"/>
  <c r="U14" i="3"/>
  <c r="W14" i="3"/>
  <c r="P15" i="3" s="1"/>
  <c r="F14" i="8"/>
  <c r="AI21" i="7"/>
  <c r="AJ21" i="7" s="1"/>
  <c r="N24" i="7"/>
  <c r="AA25" i="7"/>
  <c r="AC24" i="7"/>
  <c r="W20" i="7"/>
  <c r="U20" i="7"/>
  <c r="V20" i="7" s="1"/>
  <c r="X20" i="7" s="1"/>
  <c r="Y20" i="7" s="1"/>
  <c r="AH22" i="7"/>
  <c r="AF22" i="7"/>
  <c r="AG22" i="7" s="1"/>
  <c r="AI22" i="7" s="1"/>
  <c r="AJ22" i="7" s="1"/>
  <c r="AN22" i="7" s="1"/>
  <c r="AE23" i="7"/>
  <c r="R21" i="7"/>
  <c r="S21" i="7"/>
  <c r="T21" i="7"/>
  <c r="R18" i="4"/>
  <c r="Q18" i="4"/>
  <c r="AI16" i="4"/>
  <c r="AN16" i="4" s="1"/>
  <c r="J12" i="5"/>
  <c r="C13" i="5" s="1"/>
  <c r="I13" i="3"/>
  <c r="C14" i="3"/>
  <c r="F14" i="3" s="1"/>
  <c r="H13" i="3"/>
  <c r="AE18" i="4"/>
  <c r="AF18" i="4" s="1"/>
  <c r="AG18" i="4"/>
  <c r="AH17" i="4"/>
  <c r="T17" i="4"/>
  <c r="U17" i="4" s="1"/>
  <c r="V17" i="4"/>
  <c r="AD19" i="4"/>
  <c r="AC19" i="4"/>
  <c r="S18" i="4"/>
  <c r="P19" i="4"/>
  <c r="M20" i="4"/>
  <c r="O20" i="4" s="1"/>
  <c r="AB20" i="4"/>
  <c r="J15" i="2"/>
  <c r="I16" i="2"/>
  <c r="X16" i="2"/>
  <c r="V16" i="2"/>
  <c r="W16" i="2" s="1"/>
  <c r="E27" i="2"/>
  <c r="Y15" i="2"/>
  <c r="Z15" i="2" s="1"/>
  <c r="AA15" i="2" s="1"/>
  <c r="Q18" i="2"/>
  <c r="S17" i="2"/>
  <c r="F17" i="2"/>
  <c r="G17" i="2" s="1"/>
  <c r="H17" i="2" s="1"/>
  <c r="H19" i="14" l="1"/>
  <c r="J19" i="14"/>
  <c r="C20" i="14" s="1"/>
  <c r="U19" i="14"/>
  <c r="W19" i="14"/>
  <c r="P20" i="14" s="1"/>
  <c r="AB18" i="13"/>
  <c r="X18" i="13"/>
  <c r="I18" i="13"/>
  <c r="E18" i="13"/>
  <c r="H18" i="12"/>
  <c r="J18" i="12"/>
  <c r="C19" i="12" s="1"/>
  <c r="AD25" i="10"/>
  <c r="AI25" i="10" s="1"/>
  <c r="AA25" i="10"/>
  <c r="W26" i="10"/>
  <c r="Z25" i="10"/>
  <c r="N28" i="10"/>
  <c r="O28" i="10" s="1"/>
  <c r="P28" i="10"/>
  <c r="G29" i="10"/>
  <c r="M29" i="10" s="1"/>
  <c r="AH29" i="10"/>
  <c r="Q27" i="10"/>
  <c r="S27" i="10" s="1"/>
  <c r="AO21" i="7"/>
  <c r="AP21" i="7" s="1"/>
  <c r="S15" i="3"/>
  <c r="I14" i="8"/>
  <c r="E14" i="8"/>
  <c r="J22" i="7"/>
  <c r="O22" i="7" s="1"/>
  <c r="AP22" i="7"/>
  <c r="AH23" i="7"/>
  <c r="AF23" i="7"/>
  <c r="AG23" i="7" s="1"/>
  <c r="AI23" i="7" s="1"/>
  <c r="AJ23" i="7" s="1"/>
  <c r="AN23" i="7" s="1"/>
  <c r="AE24" i="7"/>
  <c r="AC25" i="7"/>
  <c r="N25" i="7"/>
  <c r="AA26" i="7"/>
  <c r="W21" i="7"/>
  <c r="U21" i="7"/>
  <c r="V21" i="7" s="1"/>
  <c r="X21" i="7" s="1"/>
  <c r="Y21" i="7" s="1"/>
  <c r="R19" i="4"/>
  <c r="Q19" i="4"/>
  <c r="AI17" i="4"/>
  <c r="AN17" i="4" s="1"/>
  <c r="AH18" i="4"/>
  <c r="F13" i="5"/>
  <c r="E14" i="3"/>
  <c r="I14" i="3"/>
  <c r="W17" i="4"/>
  <c r="X17" i="4" s="1"/>
  <c r="P20" i="4"/>
  <c r="S19" i="4"/>
  <c r="AE19" i="4"/>
  <c r="AF19" i="4" s="1"/>
  <c r="AG19" i="4"/>
  <c r="AD20" i="4"/>
  <c r="AC20" i="4"/>
  <c r="T18" i="4"/>
  <c r="U18" i="4" s="1"/>
  <c r="V18" i="4"/>
  <c r="M21" i="4"/>
  <c r="AB21" i="4"/>
  <c r="U17" i="2"/>
  <c r="T17" i="2"/>
  <c r="Q19" i="2"/>
  <c r="F18" i="2"/>
  <c r="G18" i="2" s="1"/>
  <c r="H18" i="2" s="1"/>
  <c r="S18" i="2"/>
  <c r="Y16" i="2"/>
  <c r="Z16" i="2" s="1"/>
  <c r="AA16" i="2" s="1"/>
  <c r="E28" i="2"/>
  <c r="I17" i="2"/>
  <c r="J16" i="2"/>
  <c r="K15" i="2"/>
  <c r="L15" i="2" s="1"/>
  <c r="N15" i="2" s="1"/>
  <c r="O15" i="2" s="1"/>
  <c r="M15" i="2"/>
  <c r="F20" i="14" l="1"/>
  <c r="S20" i="14"/>
  <c r="H18" i="13"/>
  <c r="J18" i="13"/>
  <c r="C19" i="13" s="1"/>
  <c r="AA18" i="13"/>
  <c r="AC18" i="13"/>
  <c r="V19" i="13" s="1"/>
  <c r="F19" i="12"/>
  <c r="AW25" i="10"/>
  <c r="AD26" i="10"/>
  <c r="AI26" i="10" s="1"/>
  <c r="AJ26" i="10" s="1"/>
  <c r="AA26" i="10"/>
  <c r="Q28" i="10"/>
  <c r="Z26" i="10"/>
  <c r="W27" i="10"/>
  <c r="G30" i="10"/>
  <c r="M30" i="10" s="1"/>
  <c r="AH30" i="10"/>
  <c r="N29" i="10"/>
  <c r="O29" i="10" s="1"/>
  <c r="P29" i="10"/>
  <c r="V15" i="3"/>
  <c r="R15" i="3"/>
  <c r="H14" i="8"/>
  <c r="J14" i="8"/>
  <c r="C15" i="8" s="1"/>
  <c r="AD22" i="7"/>
  <c r="K22" i="7"/>
  <c r="L22" i="7" s="1"/>
  <c r="J23" i="7"/>
  <c r="AD23" i="7" s="1"/>
  <c r="AP23" i="7"/>
  <c r="P22" i="7"/>
  <c r="Q22" i="7"/>
  <c r="AE25" i="7"/>
  <c r="AH24" i="7"/>
  <c r="AF24" i="7"/>
  <c r="AG24" i="7" s="1"/>
  <c r="AI24" i="7" s="1"/>
  <c r="AJ24" i="7" s="1"/>
  <c r="AN24" i="7" s="1"/>
  <c r="AA27" i="7"/>
  <c r="N26" i="7"/>
  <c r="AC26" i="7"/>
  <c r="Q20" i="4"/>
  <c r="R20" i="4"/>
  <c r="AI18" i="4"/>
  <c r="AN18" i="4" s="1"/>
  <c r="I13" i="5"/>
  <c r="E13" i="5"/>
  <c r="J14" i="3"/>
  <c r="C15" i="3" s="1"/>
  <c r="H14" i="3"/>
  <c r="W18" i="4"/>
  <c r="X18" i="4" s="1"/>
  <c r="M22" i="4"/>
  <c r="AB22" i="4"/>
  <c r="V19" i="4"/>
  <c r="T19" i="4"/>
  <c r="U19" i="4" s="1"/>
  <c r="W19" i="4" s="1"/>
  <c r="X19" i="4" s="1"/>
  <c r="AD21" i="4"/>
  <c r="AG20" i="4"/>
  <c r="AE20" i="4"/>
  <c r="AF20" i="4" s="1"/>
  <c r="AH19" i="4"/>
  <c r="S20" i="4"/>
  <c r="F19" i="2"/>
  <c r="G19" i="2" s="1"/>
  <c r="H19" i="2" s="1"/>
  <c r="Q20" i="2"/>
  <c r="S19" i="2"/>
  <c r="E29" i="2"/>
  <c r="I18" i="2"/>
  <c r="J17" i="2"/>
  <c r="U18" i="2"/>
  <c r="T18" i="2"/>
  <c r="V17" i="2"/>
  <c r="W17" i="2" s="1"/>
  <c r="X17" i="2"/>
  <c r="K16" i="2"/>
  <c r="L16" i="2" s="1"/>
  <c r="N16" i="2" s="1"/>
  <c r="O16" i="2" s="1"/>
  <c r="M16" i="2"/>
  <c r="V20" i="14" l="1"/>
  <c r="R20" i="14"/>
  <c r="I20" i="14"/>
  <c r="E20" i="14"/>
  <c r="Y19" i="13"/>
  <c r="F19" i="13"/>
  <c r="I19" i="12"/>
  <c r="E19" i="12"/>
  <c r="S28" i="10"/>
  <c r="W28" i="10" s="1"/>
  <c r="AW26" i="10"/>
  <c r="AD27" i="10"/>
  <c r="AI27" i="10" s="1"/>
  <c r="AA27" i="10"/>
  <c r="Q29" i="10"/>
  <c r="Z27" i="10"/>
  <c r="AH31" i="10"/>
  <c r="G31" i="10"/>
  <c r="M31" i="10" s="1"/>
  <c r="N30" i="10"/>
  <c r="O30" i="10" s="1"/>
  <c r="P30" i="10"/>
  <c r="U15" i="3"/>
  <c r="W15" i="3"/>
  <c r="P16" i="3" s="1"/>
  <c r="F15" i="8"/>
  <c r="O23" i="7"/>
  <c r="P23" i="7" s="1"/>
  <c r="J24" i="7"/>
  <c r="O24" i="7" s="1"/>
  <c r="AP24" i="7"/>
  <c r="K23" i="7"/>
  <c r="S22" i="7"/>
  <c r="T22" i="7"/>
  <c r="R22" i="7"/>
  <c r="AE26" i="7"/>
  <c r="AA28" i="7"/>
  <c r="AC27" i="7"/>
  <c r="N27" i="7"/>
  <c r="AH25" i="7"/>
  <c r="AF25" i="7"/>
  <c r="AG25" i="7" s="1"/>
  <c r="AI19" i="4"/>
  <c r="AN19" i="4" s="1"/>
  <c r="H13" i="5"/>
  <c r="J13" i="5"/>
  <c r="C14" i="5" s="1"/>
  <c r="F15" i="3"/>
  <c r="AH20" i="4"/>
  <c r="AG21" i="4"/>
  <c r="AE21" i="4"/>
  <c r="AF21" i="4" s="1"/>
  <c r="AB23" i="4"/>
  <c r="M23" i="4"/>
  <c r="AD22" i="4"/>
  <c r="T20" i="4"/>
  <c r="U20" i="4" s="1"/>
  <c r="V20" i="4"/>
  <c r="V18" i="2"/>
  <c r="W18" i="2" s="1"/>
  <c r="Y18" i="2" s="1"/>
  <c r="Z18" i="2" s="1"/>
  <c r="AA18" i="2" s="1"/>
  <c r="X18" i="2"/>
  <c r="M17" i="2"/>
  <c r="K17" i="2"/>
  <c r="L17" i="2" s="1"/>
  <c r="N17" i="2" s="1"/>
  <c r="O17" i="2" s="1"/>
  <c r="E30" i="2"/>
  <c r="U19" i="2"/>
  <c r="T19" i="2"/>
  <c r="Y17" i="2"/>
  <c r="Z17" i="2" s="1"/>
  <c r="AA17" i="2" s="1"/>
  <c r="J18" i="2"/>
  <c r="I19" i="2"/>
  <c r="F20" i="2"/>
  <c r="G20" i="2" s="1"/>
  <c r="H20" i="2" s="1"/>
  <c r="Q21" i="2"/>
  <c r="S20" i="2"/>
  <c r="H20" i="14" l="1"/>
  <c r="J20" i="14"/>
  <c r="C21" i="14" s="1"/>
  <c r="U20" i="14"/>
  <c r="W20" i="14"/>
  <c r="P21" i="14" s="1"/>
  <c r="I19" i="13"/>
  <c r="E19" i="13"/>
  <c r="AB19" i="13"/>
  <c r="X19" i="13"/>
  <c r="H19" i="12"/>
  <c r="J19" i="12"/>
  <c r="C20" i="12" s="1"/>
  <c r="AA28" i="10"/>
  <c r="AD28" i="10"/>
  <c r="AI28" i="10" s="1"/>
  <c r="AJ28" i="10" s="1"/>
  <c r="Z28" i="10"/>
  <c r="S29" i="10"/>
  <c r="W29" i="10" s="1"/>
  <c r="AW27" i="10"/>
  <c r="Q30" i="10"/>
  <c r="AJ27" i="10"/>
  <c r="N31" i="10"/>
  <c r="O31" i="10" s="1"/>
  <c r="P31" i="10"/>
  <c r="AH32" i="10"/>
  <c r="G32" i="10"/>
  <c r="M32" i="10" s="1"/>
  <c r="S16" i="3"/>
  <c r="I15" i="8"/>
  <c r="E15" i="8"/>
  <c r="P24" i="7"/>
  <c r="Q23" i="7"/>
  <c r="Q24" i="7" s="1"/>
  <c r="K24" i="7"/>
  <c r="L24" i="7" s="1"/>
  <c r="AD24" i="7"/>
  <c r="L23" i="7"/>
  <c r="U22" i="7"/>
  <c r="V22" i="7" s="1"/>
  <c r="W22" i="7"/>
  <c r="AI25" i="7"/>
  <c r="AJ25" i="7" s="1"/>
  <c r="AN25" i="7" s="1"/>
  <c r="AE27" i="7"/>
  <c r="N28" i="7"/>
  <c r="AC28" i="7"/>
  <c r="AA29" i="7"/>
  <c r="AF26" i="7"/>
  <c r="AG26" i="7" s="1"/>
  <c r="AH26" i="7"/>
  <c r="AI20" i="4"/>
  <c r="AN20" i="4" s="1"/>
  <c r="AH21" i="4"/>
  <c r="F14" i="5"/>
  <c r="E15" i="3"/>
  <c r="I15" i="3"/>
  <c r="W20" i="4"/>
  <c r="X20" i="4" s="1"/>
  <c r="AG22" i="4"/>
  <c r="AE22" i="4"/>
  <c r="AF22" i="4" s="1"/>
  <c r="AD23" i="4"/>
  <c r="M24" i="4"/>
  <c r="AB24" i="4"/>
  <c r="S21" i="2"/>
  <c r="F21" i="2"/>
  <c r="G21" i="2" s="1"/>
  <c r="H21" i="2" s="1"/>
  <c r="Q22" i="2"/>
  <c r="J19" i="2"/>
  <c r="I20" i="2"/>
  <c r="M18" i="2"/>
  <c r="K18" i="2"/>
  <c r="L18" i="2" s="1"/>
  <c r="N18" i="2" s="1"/>
  <c r="O18" i="2" s="1"/>
  <c r="E31" i="2"/>
  <c r="V19" i="2"/>
  <c r="W19" i="2" s="1"/>
  <c r="Y19" i="2" s="1"/>
  <c r="Z19" i="2" s="1"/>
  <c r="AA19" i="2" s="1"/>
  <c r="X19" i="2"/>
  <c r="U20" i="2"/>
  <c r="T20" i="2"/>
  <c r="S21" i="14" l="1"/>
  <c r="F21" i="14"/>
  <c r="H19" i="13"/>
  <c r="J19" i="13"/>
  <c r="C20" i="13" s="1"/>
  <c r="AA19" i="13"/>
  <c r="AC19" i="13"/>
  <c r="V20" i="13" s="1"/>
  <c r="F20" i="12"/>
  <c r="AW28" i="10"/>
  <c r="AA29" i="10"/>
  <c r="AD29" i="10"/>
  <c r="AI29" i="10" s="1"/>
  <c r="AJ29" i="10" s="1"/>
  <c r="Z29" i="10"/>
  <c r="S30" i="10"/>
  <c r="W30" i="10" s="1"/>
  <c r="Q31" i="10"/>
  <c r="N32" i="10"/>
  <c r="O32" i="10" s="1"/>
  <c r="P32" i="10"/>
  <c r="G33" i="10"/>
  <c r="M33" i="10" s="1"/>
  <c r="AH33" i="10"/>
  <c r="S23" i="7"/>
  <c r="T23" i="7"/>
  <c r="W23" i="7" s="1"/>
  <c r="R23" i="7"/>
  <c r="AI26" i="7"/>
  <c r="AJ26" i="7" s="1"/>
  <c r="AN26" i="7" s="1"/>
  <c r="J26" i="7" s="1"/>
  <c r="O26" i="7" s="1"/>
  <c r="V16" i="3"/>
  <c r="R16" i="3"/>
  <c r="H15" i="8"/>
  <c r="J15" i="8"/>
  <c r="C16" i="8" s="1"/>
  <c r="J25" i="7"/>
  <c r="K25" i="7" s="1"/>
  <c r="L25" i="7" s="1"/>
  <c r="AP25" i="7"/>
  <c r="S24" i="7"/>
  <c r="T24" i="7"/>
  <c r="R24" i="7"/>
  <c r="X22" i="7"/>
  <c r="Y22" i="7" s="1"/>
  <c r="AC29" i="7"/>
  <c r="N29" i="7"/>
  <c r="AA30" i="7"/>
  <c r="AE28" i="7"/>
  <c r="AH27" i="7"/>
  <c r="AF27" i="7"/>
  <c r="AG27" i="7" s="1"/>
  <c r="AH22" i="4"/>
  <c r="AI22" i="4" s="1"/>
  <c r="AI21" i="4"/>
  <c r="I14" i="5"/>
  <c r="E14" i="5"/>
  <c r="J15" i="3"/>
  <c r="C16" i="3" s="1"/>
  <c r="H15" i="3"/>
  <c r="AD24" i="4"/>
  <c r="AE23" i="4"/>
  <c r="AF23" i="4" s="1"/>
  <c r="AG23" i="4"/>
  <c r="AB25" i="4"/>
  <c r="M25" i="4"/>
  <c r="J20" i="2"/>
  <c r="I21" i="2"/>
  <c r="K19" i="2"/>
  <c r="L19" i="2" s="1"/>
  <c r="N19" i="2" s="1"/>
  <c r="O19" i="2" s="1"/>
  <c r="M19" i="2"/>
  <c r="F22" i="2"/>
  <c r="G22" i="2" s="1"/>
  <c r="H22" i="2" s="1"/>
  <c r="Q23" i="2"/>
  <c r="S22" i="2"/>
  <c r="E32" i="2"/>
  <c r="X20" i="2"/>
  <c r="V20" i="2"/>
  <c r="W20" i="2" s="1"/>
  <c r="Y20" i="2" s="1"/>
  <c r="Z20" i="2" s="1"/>
  <c r="AA20" i="2" s="1"/>
  <c r="U21" i="2"/>
  <c r="T21" i="2"/>
  <c r="I21" i="14" l="1"/>
  <c r="E21" i="14"/>
  <c r="V21" i="14"/>
  <c r="R21" i="14"/>
  <c r="Y20" i="13"/>
  <c r="F20" i="13"/>
  <c r="I20" i="12"/>
  <c r="E20" i="12"/>
  <c r="AW29" i="10"/>
  <c r="AD30" i="10"/>
  <c r="AW30" i="10" s="1"/>
  <c r="Z30" i="10"/>
  <c r="AA30" i="10"/>
  <c r="S31" i="10"/>
  <c r="W31" i="10" s="1"/>
  <c r="AH34" i="10"/>
  <c r="G34" i="10"/>
  <c r="M34" i="10" s="1"/>
  <c r="P33" i="10"/>
  <c r="N33" i="10"/>
  <c r="O33" i="10" s="1"/>
  <c r="Q32" i="10"/>
  <c r="S32" i="10" s="1"/>
  <c r="U23" i="7"/>
  <c r="V23" i="7" s="1"/>
  <c r="AP26" i="7"/>
  <c r="U16" i="3"/>
  <c r="W16" i="3"/>
  <c r="P17" i="3" s="1"/>
  <c r="F16" i="8"/>
  <c r="O25" i="7"/>
  <c r="P25" i="7" s="1"/>
  <c r="AD25" i="7"/>
  <c r="AD26" i="7"/>
  <c r="K26" i="7"/>
  <c r="L26" i="7" s="1"/>
  <c r="X23" i="7"/>
  <c r="Y23" i="7" s="1"/>
  <c r="U24" i="7"/>
  <c r="V24" i="7" s="1"/>
  <c r="W24" i="7"/>
  <c r="AI27" i="7"/>
  <c r="AJ27" i="7" s="1"/>
  <c r="AN27" i="7" s="1"/>
  <c r="AH28" i="7"/>
  <c r="AF28" i="7"/>
  <c r="AG28" i="7" s="1"/>
  <c r="AI28" i="7" s="1"/>
  <c r="AJ28" i="7" s="1"/>
  <c r="AN28" i="7" s="1"/>
  <c r="AA31" i="7"/>
  <c r="N30" i="7"/>
  <c r="AC30" i="7"/>
  <c r="AE29" i="7"/>
  <c r="I21" i="4"/>
  <c r="AN21" i="4"/>
  <c r="I22" i="4"/>
  <c r="AN22" i="4"/>
  <c r="AC21" i="4"/>
  <c r="AC22" i="4"/>
  <c r="AH23" i="4"/>
  <c r="H14" i="5"/>
  <c r="J14" i="5"/>
  <c r="C15" i="5" s="1"/>
  <c r="F16" i="3"/>
  <c r="AB26" i="4"/>
  <c r="M26" i="4"/>
  <c r="AD25" i="4"/>
  <c r="AG24" i="4"/>
  <c r="AE24" i="4"/>
  <c r="AF24" i="4" s="1"/>
  <c r="T22" i="2"/>
  <c r="U22" i="2"/>
  <c r="Q24" i="2"/>
  <c r="F23" i="2"/>
  <c r="G23" i="2" s="1"/>
  <c r="H23" i="2" s="1"/>
  <c r="S23" i="2"/>
  <c r="E33" i="2"/>
  <c r="V21" i="2"/>
  <c r="W21" i="2" s="1"/>
  <c r="Y21" i="2" s="1"/>
  <c r="Z21" i="2" s="1"/>
  <c r="AA21" i="2" s="1"/>
  <c r="X21" i="2"/>
  <c r="J21" i="2"/>
  <c r="I22" i="2"/>
  <c r="K20" i="2"/>
  <c r="L20" i="2" s="1"/>
  <c r="N20" i="2" s="1"/>
  <c r="O20" i="2" s="1"/>
  <c r="M20" i="2"/>
  <c r="U21" i="14" l="1"/>
  <c r="W21" i="14"/>
  <c r="P22" i="14" s="1"/>
  <c r="H21" i="14"/>
  <c r="J21" i="14"/>
  <c r="C22" i="14" s="1"/>
  <c r="I20" i="13"/>
  <c r="E20" i="13"/>
  <c r="AB20" i="13"/>
  <c r="X20" i="13"/>
  <c r="H20" i="12"/>
  <c r="J20" i="12"/>
  <c r="C21" i="12" s="1"/>
  <c r="AI30" i="10"/>
  <c r="AJ30" i="10" s="1"/>
  <c r="Z31" i="10"/>
  <c r="AD31" i="10"/>
  <c r="AW31" i="10" s="1"/>
  <c r="AA31" i="10"/>
  <c r="Q33" i="10"/>
  <c r="N34" i="10"/>
  <c r="O34" i="10" s="1"/>
  <c r="P34" i="10"/>
  <c r="G35" i="10"/>
  <c r="M35" i="10" s="1"/>
  <c r="AH35" i="10"/>
  <c r="W32" i="10"/>
  <c r="S17" i="3"/>
  <c r="I16" i="8"/>
  <c r="E16" i="8"/>
  <c r="P26" i="7"/>
  <c r="Q25" i="7"/>
  <c r="X24" i="7"/>
  <c r="Y24" i="7" s="1"/>
  <c r="J28" i="7"/>
  <c r="AD28" i="7" s="1"/>
  <c r="AP28" i="7"/>
  <c r="J27" i="7"/>
  <c r="K27" i="7" s="1"/>
  <c r="AP27" i="7"/>
  <c r="AH29" i="7"/>
  <c r="AF29" i="7"/>
  <c r="AG29" i="7" s="1"/>
  <c r="AI29" i="7" s="1"/>
  <c r="AJ29" i="7" s="1"/>
  <c r="AN29" i="7" s="1"/>
  <c r="AE30" i="7"/>
  <c r="AA32" i="7"/>
  <c r="N31" i="7"/>
  <c r="AC31" i="7"/>
  <c r="N22" i="4"/>
  <c r="O22" i="4" s="1"/>
  <c r="J22" i="4"/>
  <c r="K22" i="4" s="1"/>
  <c r="AH24" i="4"/>
  <c r="AI24" i="4" s="1"/>
  <c r="O21" i="4"/>
  <c r="P21" i="4"/>
  <c r="AI23" i="4"/>
  <c r="F15" i="5"/>
  <c r="I16" i="3"/>
  <c r="E16" i="3"/>
  <c r="AG25" i="4"/>
  <c r="AE25" i="4"/>
  <c r="AF25" i="4" s="1"/>
  <c r="AH25" i="4" s="1"/>
  <c r="AB27" i="4"/>
  <c r="M27" i="4"/>
  <c r="AD26" i="4"/>
  <c r="J22" i="2"/>
  <c r="I23" i="2"/>
  <c r="K21" i="2"/>
  <c r="L21" i="2" s="1"/>
  <c r="M21" i="2"/>
  <c r="T23" i="2"/>
  <c r="U23" i="2"/>
  <c r="E34" i="2"/>
  <c r="S24" i="2"/>
  <c r="Q25" i="2"/>
  <c r="F24" i="2"/>
  <c r="G24" i="2" s="1"/>
  <c r="H24" i="2" s="1"/>
  <c r="X22" i="2"/>
  <c r="V22" i="2"/>
  <c r="W22" i="2" s="1"/>
  <c r="Y22" i="2" s="1"/>
  <c r="Z22" i="2" s="1"/>
  <c r="AA22" i="2" s="1"/>
  <c r="F22" i="14" l="1"/>
  <c r="S22" i="14"/>
  <c r="AA20" i="13"/>
  <c r="AC20" i="13"/>
  <c r="V21" i="13" s="1"/>
  <c r="H20" i="13"/>
  <c r="J20" i="13"/>
  <c r="C21" i="13" s="1"/>
  <c r="F21" i="12"/>
  <c r="S33" i="10"/>
  <c r="W33" i="10" s="1"/>
  <c r="AI31" i="10"/>
  <c r="AJ31" i="10" s="1"/>
  <c r="AD32" i="10"/>
  <c r="AI32" i="10" s="1"/>
  <c r="AA32" i="10"/>
  <c r="Z32" i="10"/>
  <c r="Q34" i="10"/>
  <c r="AH36" i="10"/>
  <c r="G36" i="10"/>
  <c r="M36" i="10" s="1"/>
  <c r="P35" i="10"/>
  <c r="N35" i="10"/>
  <c r="O35" i="10" s="1"/>
  <c r="K28" i="7"/>
  <c r="L28" i="7" s="1"/>
  <c r="R17" i="3"/>
  <c r="V17" i="3"/>
  <c r="H16" i="8"/>
  <c r="J16" i="8"/>
  <c r="C17" i="8" s="1"/>
  <c r="L27" i="7"/>
  <c r="AD27" i="7"/>
  <c r="Q26" i="7"/>
  <c r="Q27" i="7" s="1"/>
  <c r="T25" i="7"/>
  <c r="S25" i="7"/>
  <c r="R25" i="7"/>
  <c r="O27" i="7"/>
  <c r="P27" i="7" s="1"/>
  <c r="O28" i="7"/>
  <c r="J29" i="7"/>
  <c r="AP29" i="7"/>
  <c r="N32" i="7"/>
  <c r="AC32" i="7"/>
  <c r="AA33" i="7"/>
  <c r="AF30" i="7"/>
  <c r="AG30" i="7" s="1"/>
  <c r="AH30" i="7"/>
  <c r="AE31" i="7"/>
  <c r="R21" i="4"/>
  <c r="Q21" i="4"/>
  <c r="I24" i="4"/>
  <c r="N24" i="4" s="1"/>
  <c r="AN24" i="4"/>
  <c r="I23" i="4"/>
  <c r="AC23" i="4" s="1"/>
  <c r="AN23" i="4"/>
  <c r="P22" i="4"/>
  <c r="S21" i="4"/>
  <c r="AI25" i="4"/>
  <c r="I15" i="5"/>
  <c r="E15" i="5"/>
  <c r="J16" i="3"/>
  <c r="C17" i="3" s="1"/>
  <c r="H16" i="3"/>
  <c r="AD27" i="4"/>
  <c r="M28" i="4"/>
  <c r="AB28" i="4"/>
  <c r="AE26" i="4"/>
  <c r="AF26" i="4" s="1"/>
  <c r="AG26" i="4"/>
  <c r="N21" i="2"/>
  <c r="O21" i="2" s="1"/>
  <c r="F25" i="2"/>
  <c r="G25" i="2" s="1"/>
  <c r="H25" i="2" s="1"/>
  <c r="Q26" i="2"/>
  <c r="S25" i="2"/>
  <c r="X23" i="2"/>
  <c r="V23" i="2"/>
  <c r="W23" i="2" s="1"/>
  <c r="Y23" i="2" s="1"/>
  <c r="Z23" i="2" s="1"/>
  <c r="AA23" i="2" s="1"/>
  <c r="J23" i="2"/>
  <c r="I24" i="2"/>
  <c r="U24" i="2"/>
  <c r="T24" i="2"/>
  <c r="M22" i="2"/>
  <c r="K22" i="2"/>
  <c r="L22" i="2" s="1"/>
  <c r="N22" i="2" s="1"/>
  <c r="O22" i="2" s="1"/>
  <c r="V22" i="14" l="1"/>
  <c r="R22" i="14"/>
  <c r="I22" i="14"/>
  <c r="E22" i="14"/>
  <c r="F21" i="13"/>
  <c r="Y21" i="13"/>
  <c r="I21" i="12"/>
  <c r="E21" i="12"/>
  <c r="AJ32" i="10"/>
  <c r="AA33" i="10"/>
  <c r="AD33" i="10"/>
  <c r="AW33" i="10" s="1"/>
  <c r="Z33" i="10"/>
  <c r="S34" i="10"/>
  <c r="W34" i="10" s="1"/>
  <c r="AW32" i="10"/>
  <c r="Q35" i="10"/>
  <c r="AH37" i="10"/>
  <c r="G37" i="10"/>
  <c r="M37" i="10" s="1"/>
  <c r="N36" i="10"/>
  <c r="O36" i="10" s="1"/>
  <c r="P36" i="10"/>
  <c r="K29" i="7"/>
  <c r="L29" i="7" s="1"/>
  <c r="P28" i="7"/>
  <c r="U17" i="3"/>
  <c r="W17" i="3"/>
  <c r="P18" i="3" s="1"/>
  <c r="F17" i="8"/>
  <c r="W25" i="7"/>
  <c r="U25" i="7"/>
  <c r="V25" i="7" s="1"/>
  <c r="R26" i="7"/>
  <c r="T26" i="7"/>
  <c r="S26" i="7"/>
  <c r="Q28" i="7"/>
  <c r="S28" i="7" s="1"/>
  <c r="O29" i="7"/>
  <c r="P29" i="7" s="1"/>
  <c r="AD29" i="7"/>
  <c r="T27" i="7"/>
  <c r="U27" i="7" s="1"/>
  <c r="V27" i="7" s="1"/>
  <c r="R27" i="7"/>
  <c r="S27" i="7"/>
  <c r="AI30" i="7"/>
  <c r="AJ30" i="7" s="1"/>
  <c r="AN30" i="7" s="1"/>
  <c r="AC33" i="7"/>
  <c r="N33" i="7"/>
  <c r="AA34" i="7"/>
  <c r="AE32" i="7"/>
  <c r="AH31" i="7"/>
  <c r="AF31" i="7"/>
  <c r="AG31" i="7" s="1"/>
  <c r="AC24" i="4"/>
  <c r="N23" i="4"/>
  <c r="O23" i="4" s="1"/>
  <c r="J23" i="4"/>
  <c r="Q22" i="4"/>
  <c r="R22" i="4"/>
  <c r="I25" i="4"/>
  <c r="N25" i="4" s="1"/>
  <c r="O25" i="4" s="1"/>
  <c r="AN25" i="4"/>
  <c r="T21" i="4"/>
  <c r="U21" i="4" s="1"/>
  <c r="V21" i="4"/>
  <c r="S22" i="4"/>
  <c r="AH26" i="4"/>
  <c r="H15" i="5"/>
  <c r="J15" i="5"/>
  <c r="C16" i="5" s="1"/>
  <c r="F17" i="3"/>
  <c r="AD28" i="4"/>
  <c r="AB29" i="4"/>
  <c r="M29" i="4"/>
  <c r="AG27" i="4"/>
  <c r="AE27" i="4"/>
  <c r="AF27" i="4" s="1"/>
  <c r="V24" i="2"/>
  <c r="W24" i="2" s="1"/>
  <c r="Y24" i="2" s="1"/>
  <c r="Z24" i="2" s="1"/>
  <c r="AA24" i="2" s="1"/>
  <c r="X24" i="2"/>
  <c r="J24" i="2"/>
  <c r="I25" i="2"/>
  <c r="K23" i="2"/>
  <c r="L23" i="2" s="1"/>
  <c r="N23" i="2" s="1"/>
  <c r="O23" i="2" s="1"/>
  <c r="M23" i="2"/>
  <c r="U25" i="2"/>
  <c r="T25" i="2"/>
  <c r="Q27" i="2"/>
  <c r="F26" i="2"/>
  <c r="G26" i="2" s="1"/>
  <c r="H26" i="2" s="1"/>
  <c r="S26" i="2"/>
  <c r="H22" i="14" l="1"/>
  <c r="J22" i="14"/>
  <c r="C23" i="14" s="1"/>
  <c r="U22" i="14"/>
  <c r="W22" i="14"/>
  <c r="P23" i="14" s="1"/>
  <c r="AB21" i="13"/>
  <c r="X21" i="13"/>
  <c r="I21" i="13"/>
  <c r="E21" i="13"/>
  <c r="H21" i="12"/>
  <c r="J21" i="12"/>
  <c r="C22" i="12" s="1"/>
  <c r="AA34" i="10"/>
  <c r="Z34" i="10"/>
  <c r="AD34" i="10"/>
  <c r="AI34" i="10" s="1"/>
  <c r="AI33" i="10"/>
  <c r="AJ33" i="10" s="1"/>
  <c r="S35" i="10"/>
  <c r="W35" i="10" s="1"/>
  <c r="Q36" i="10"/>
  <c r="N37" i="10"/>
  <c r="O37" i="10" s="1"/>
  <c r="P37" i="10"/>
  <c r="AH38" i="10"/>
  <c r="G38" i="10"/>
  <c r="M38" i="10" s="1"/>
  <c r="S18" i="3"/>
  <c r="I17" i="8"/>
  <c r="E17" i="8"/>
  <c r="U26" i="7"/>
  <c r="V26" i="7" s="1"/>
  <c r="W26" i="7"/>
  <c r="X25" i="7"/>
  <c r="Y25" i="7" s="1"/>
  <c r="R28" i="7"/>
  <c r="T28" i="7"/>
  <c r="U28" i="7" s="1"/>
  <c r="V28" i="7" s="1"/>
  <c r="Q29" i="7"/>
  <c r="S29" i="7" s="1"/>
  <c r="J30" i="7"/>
  <c r="O30" i="7" s="1"/>
  <c r="P30" i="7" s="1"/>
  <c r="AP30" i="7"/>
  <c r="W27" i="7"/>
  <c r="X27" i="7" s="1"/>
  <c r="Y27" i="7" s="1"/>
  <c r="AI31" i="7"/>
  <c r="AJ31" i="7" s="1"/>
  <c r="AN31" i="7" s="1"/>
  <c r="AF32" i="7"/>
  <c r="AG32" i="7" s="1"/>
  <c r="AH32" i="7"/>
  <c r="AA35" i="7"/>
  <c r="N34" i="7"/>
  <c r="AC34" i="7"/>
  <c r="AE33" i="7"/>
  <c r="O24" i="4"/>
  <c r="AC25" i="4"/>
  <c r="P23" i="4"/>
  <c r="Q23" i="4" s="1"/>
  <c r="J24" i="4"/>
  <c r="K23" i="4"/>
  <c r="R23" i="4"/>
  <c r="W21" i="4"/>
  <c r="X21" i="4" s="1"/>
  <c r="AH27" i="4"/>
  <c r="AI27" i="4" s="1"/>
  <c r="V22" i="4"/>
  <c r="T22" i="4"/>
  <c r="U22" i="4" s="1"/>
  <c r="S23" i="4"/>
  <c r="P24" i="4"/>
  <c r="AI26" i="4"/>
  <c r="F16" i="5"/>
  <c r="E17" i="3"/>
  <c r="I17" i="3"/>
  <c r="M30" i="4"/>
  <c r="AB30" i="4"/>
  <c r="AD29" i="4"/>
  <c r="AE28" i="4"/>
  <c r="AF28" i="4" s="1"/>
  <c r="AG28" i="4"/>
  <c r="U26" i="2"/>
  <c r="T26" i="2"/>
  <c r="V25" i="2"/>
  <c r="W25" i="2" s="1"/>
  <c r="X25" i="2"/>
  <c r="Y25" i="2"/>
  <c r="Z25" i="2" s="1"/>
  <c r="AA25" i="2" s="1"/>
  <c r="J25" i="2"/>
  <c r="I26" i="2"/>
  <c r="K24" i="2"/>
  <c r="L24" i="2" s="1"/>
  <c r="M24" i="2"/>
  <c r="S27" i="2"/>
  <c r="F27" i="2"/>
  <c r="G27" i="2" s="1"/>
  <c r="H27" i="2" s="1"/>
  <c r="Q28" i="2"/>
  <c r="S23" i="14" l="1"/>
  <c r="F23" i="14"/>
  <c r="H21" i="13"/>
  <c r="J21" i="13"/>
  <c r="C22" i="13" s="1"/>
  <c r="AA21" i="13"/>
  <c r="AC21" i="13"/>
  <c r="V22" i="13" s="1"/>
  <c r="F22" i="12"/>
  <c r="AW34" i="10"/>
  <c r="AJ34" i="10"/>
  <c r="AA35" i="10"/>
  <c r="AD35" i="10"/>
  <c r="AI35" i="10" s="1"/>
  <c r="AJ35" i="10" s="1"/>
  <c r="Z35" i="10"/>
  <c r="S36" i="10"/>
  <c r="W36" i="10" s="1"/>
  <c r="R29" i="7"/>
  <c r="Q37" i="10"/>
  <c r="N38" i="10"/>
  <c r="O38" i="10" s="1"/>
  <c r="P38" i="10"/>
  <c r="E40" i="10"/>
  <c r="G39" i="10"/>
  <c r="M39" i="10" s="1"/>
  <c r="AH39" i="10"/>
  <c r="W28" i="7"/>
  <c r="X28" i="7" s="1"/>
  <c r="Y28" i="7" s="1"/>
  <c r="T29" i="7"/>
  <c r="W29" i="7" s="1"/>
  <c r="V18" i="3"/>
  <c r="R18" i="3"/>
  <c r="H17" i="8"/>
  <c r="J17" i="8"/>
  <c r="C18" i="8" s="1"/>
  <c r="Q30" i="7"/>
  <c r="T30" i="7" s="1"/>
  <c r="X26" i="7"/>
  <c r="Y26" i="7" s="1"/>
  <c r="K30" i="7"/>
  <c r="L30" i="7" s="1"/>
  <c r="J31" i="7"/>
  <c r="O31" i="7" s="1"/>
  <c r="P31" i="7" s="1"/>
  <c r="AP31" i="7"/>
  <c r="AD30" i="7"/>
  <c r="AI32" i="7"/>
  <c r="AJ32" i="7" s="1"/>
  <c r="AN32" i="7" s="1"/>
  <c r="AH33" i="7"/>
  <c r="AF33" i="7"/>
  <c r="AG33" i="7" s="1"/>
  <c r="AE34" i="7"/>
  <c r="AA36" i="7"/>
  <c r="AA37" i="7" s="1"/>
  <c r="AA38" i="7" s="1"/>
  <c r="AA39" i="7" s="1"/>
  <c r="AA40" i="7" s="1"/>
  <c r="AC35" i="7"/>
  <c r="N35" i="7"/>
  <c r="W22" i="4"/>
  <c r="X22" i="4" s="1"/>
  <c r="J25" i="4"/>
  <c r="K24" i="4"/>
  <c r="Q24" i="4"/>
  <c r="R24" i="4"/>
  <c r="I26" i="4"/>
  <c r="AN26" i="4"/>
  <c r="I27" i="4"/>
  <c r="AN27" i="4"/>
  <c r="P25" i="4"/>
  <c r="S24" i="4"/>
  <c r="T23" i="4"/>
  <c r="U23" i="4" s="1"/>
  <c r="V23" i="4"/>
  <c r="AH28" i="4"/>
  <c r="I16" i="5"/>
  <c r="E16" i="5"/>
  <c r="J17" i="3"/>
  <c r="C18" i="3" s="1"/>
  <c r="H17" i="3"/>
  <c r="AG29" i="4"/>
  <c r="AE29" i="4"/>
  <c r="AF29" i="4" s="1"/>
  <c r="AD30" i="4"/>
  <c r="AB31" i="4"/>
  <c r="M31" i="4"/>
  <c r="N24" i="2"/>
  <c r="O24" i="2" s="1"/>
  <c r="S28" i="2"/>
  <c r="Q29" i="2"/>
  <c r="F28" i="2"/>
  <c r="G28" i="2" s="1"/>
  <c r="H28" i="2" s="1"/>
  <c r="I27" i="2"/>
  <c r="J26" i="2"/>
  <c r="U27" i="2"/>
  <c r="T27" i="2"/>
  <c r="K25" i="2"/>
  <c r="L25" i="2" s="1"/>
  <c r="N25" i="2" s="1"/>
  <c r="O25" i="2" s="1"/>
  <c r="M25" i="2"/>
  <c r="V26" i="2"/>
  <c r="W26" i="2" s="1"/>
  <c r="Y26" i="2" s="1"/>
  <c r="Z26" i="2" s="1"/>
  <c r="AA26" i="2" s="1"/>
  <c r="X26" i="2"/>
  <c r="I23" i="14" l="1"/>
  <c r="E23" i="14"/>
  <c r="V23" i="14"/>
  <c r="R23" i="14"/>
  <c r="Y22" i="13"/>
  <c r="F22" i="13"/>
  <c r="I22" i="12"/>
  <c r="E22" i="12"/>
  <c r="AW35" i="10"/>
  <c r="AD36" i="10"/>
  <c r="AW36" i="10" s="1"/>
  <c r="Z36" i="10"/>
  <c r="AA36" i="10"/>
  <c r="S37" i="10"/>
  <c r="W37" i="10" s="1"/>
  <c r="R30" i="7"/>
  <c r="S30" i="7"/>
  <c r="Q38" i="10"/>
  <c r="N39" i="10"/>
  <c r="O39" i="10" s="1"/>
  <c r="P39" i="10"/>
  <c r="G40" i="10"/>
  <c r="M40" i="10" s="1"/>
  <c r="AH40" i="10"/>
  <c r="AI33" i="7"/>
  <c r="AJ33" i="7" s="1"/>
  <c r="AN33" i="7" s="1"/>
  <c r="J33" i="7" s="1"/>
  <c r="O33" i="7" s="1"/>
  <c r="AD31" i="7"/>
  <c r="U29" i="7"/>
  <c r="V29" i="7" s="1"/>
  <c r="U18" i="3"/>
  <c r="W18" i="3"/>
  <c r="P19" i="3" s="1"/>
  <c r="F18" i="8"/>
  <c r="K31" i="7"/>
  <c r="L31" i="7" s="1"/>
  <c r="J32" i="7"/>
  <c r="O32" i="7" s="1"/>
  <c r="P32" i="7" s="1"/>
  <c r="AP32" i="7"/>
  <c r="U30" i="7"/>
  <c r="V30" i="7" s="1"/>
  <c r="W30" i="7"/>
  <c r="Q31" i="7"/>
  <c r="X29" i="7"/>
  <c r="Y29" i="7" s="1"/>
  <c r="AH34" i="7"/>
  <c r="AF34" i="7"/>
  <c r="AG34" i="7" s="1"/>
  <c r="AE35" i="7"/>
  <c r="N36" i="7"/>
  <c r="AC36" i="7"/>
  <c r="AC27" i="4"/>
  <c r="N27" i="4"/>
  <c r="N26" i="4"/>
  <c r="O26" i="4" s="1"/>
  <c r="J26" i="4"/>
  <c r="K25" i="4"/>
  <c r="AH29" i="4"/>
  <c r="AI29" i="4" s="1"/>
  <c r="Q25" i="4"/>
  <c r="R25" i="4"/>
  <c r="AC26" i="4"/>
  <c r="W23" i="4"/>
  <c r="X23" i="4" s="1"/>
  <c r="P26" i="4"/>
  <c r="S25" i="4"/>
  <c r="V24" i="4"/>
  <c r="T24" i="4"/>
  <c r="U24" i="4" s="1"/>
  <c r="AI28" i="4"/>
  <c r="H16" i="5"/>
  <c r="J16" i="5"/>
  <c r="C17" i="5" s="1"/>
  <c r="F18" i="3"/>
  <c r="M32" i="4"/>
  <c r="AB32" i="4"/>
  <c r="AG30" i="4"/>
  <c r="AE30" i="4"/>
  <c r="AF30" i="4" s="1"/>
  <c r="AD31" i="4"/>
  <c r="I28" i="2"/>
  <c r="J27" i="2"/>
  <c r="V27" i="2"/>
  <c r="W27" i="2" s="1"/>
  <c r="Y27" i="2" s="1"/>
  <c r="Z27" i="2" s="1"/>
  <c r="AA27" i="2" s="1"/>
  <c r="X27" i="2"/>
  <c r="M26" i="2"/>
  <c r="K26" i="2"/>
  <c r="L26" i="2" s="1"/>
  <c r="N26" i="2" s="1"/>
  <c r="O26" i="2" s="1"/>
  <c r="S29" i="2"/>
  <c r="Q30" i="2"/>
  <c r="F29" i="2"/>
  <c r="G29" i="2" s="1"/>
  <c r="H29" i="2" s="1"/>
  <c r="U28" i="2"/>
  <c r="T28" i="2"/>
  <c r="U23" i="14" l="1"/>
  <c r="W23" i="14"/>
  <c r="P24" i="14" s="1"/>
  <c r="H23" i="14"/>
  <c r="J23" i="14"/>
  <c r="C24" i="14" s="1"/>
  <c r="I22" i="13"/>
  <c r="E22" i="13"/>
  <c r="AB22" i="13"/>
  <c r="X22" i="13"/>
  <c r="H22" i="12"/>
  <c r="J22" i="12"/>
  <c r="C23" i="12" s="1"/>
  <c r="AI36" i="10"/>
  <c r="AJ36" i="10" s="1"/>
  <c r="AA37" i="10"/>
  <c r="Z37" i="10"/>
  <c r="AD37" i="10"/>
  <c r="AI37" i="10" s="1"/>
  <c r="S38" i="10"/>
  <c r="W38" i="10" s="1"/>
  <c r="Q39" i="10"/>
  <c r="S39" i="10" s="1"/>
  <c r="N40" i="10"/>
  <c r="O40" i="10" s="1"/>
  <c r="P40" i="10"/>
  <c r="G41" i="10"/>
  <c r="M41" i="10" s="1"/>
  <c r="AH41" i="10"/>
  <c r="AP33" i="7"/>
  <c r="AI34" i="7"/>
  <c r="AJ34" i="7" s="1"/>
  <c r="AN34" i="7" s="1"/>
  <c r="J34" i="7" s="1"/>
  <c r="S19" i="3"/>
  <c r="I18" i="8"/>
  <c r="E18" i="8"/>
  <c r="AD32" i="7"/>
  <c r="P33" i="7"/>
  <c r="AD33" i="7"/>
  <c r="K32" i="7"/>
  <c r="X30" i="7"/>
  <c r="Y30" i="7" s="1"/>
  <c r="S31" i="7"/>
  <c r="T31" i="7"/>
  <c r="Q32" i="7"/>
  <c r="R31" i="7"/>
  <c r="AC37" i="7"/>
  <c r="N37" i="7"/>
  <c r="AE36" i="7"/>
  <c r="AH35" i="7"/>
  <c r="AF35" i="7"/>
  <c r="AG35" i="7" s="1"/>
  <c r="O27" i="4"/>
  <c r="J27" i="4"/>
  <c r="K26" i="4"/>
  <c r="R26" i="4"/>
  <c r="Q26" i="4"/>
  <c r="W24" i="4"/>
  <c r="X24" i="4" s="1"/>
  <c r="I28" i="4"/>
  <c r="AN28" i="4"/>
  <c r="I29" i="4"/>
  <c r="N29" i="4" s="1"/>
  <c r="AN29" i="4"/>
  <c r="V25" i="4"/>
  <c r="T25" i="4"/>
  <c r="U25" i="4" s="1"/>
  <c r="W25" i="4" s="1"/>
  <c r="X25" i="4" s="1"/>
  <c r="AH30" i="4"/>
  <c r="AI30" i="4" s="1"/>
  <c r="S26" i="4"/>
  <c r="P27" i="4"/>
  <c r="F17" i="5"/>
  <c r="E18" i="3"/>
  <c r="I18" i="3"/>
  <c r="AG31" i="4"/>
  <c r="AE31" i="4"/>
  <c r="AF31" i="4" s="1"/>
  <c r="AD32" i="4"/>
  <c r="AB33" i="4"/>
  <c r="M33" i="4"/>
  <c r="F30" i="2"/>
  <c r="G30" i="2" s="1"/>
  <c r="H30" i="2" s="1"/>
  <c r="Q31" i="2"/>
  <c r="S30" i="2"/>
  <c r="X28" i="2"/>
  <c r="V28" i="2"/>
  <c r="W28" i="2" s="1"/>
  <c r="Y28" i="2" s="1"/>
  <c r="Z28" i="2" s="1"/>
  <c r="AA28" i="2" s="1"/>
  <c r="U29" i="2"/>
  <c r="T29" i="2"/>
  <c r="M27" i="2"/>
  <c r="K27" i="2"/>
  <c r="L27" i="2" s="1"/>
  <c r="J28" i="2"/>
  <c r="I29" i="2"/>
  <c r="F24" i="14" l="1"/>
  <c r="S24" i="14"/>
  <c r="AA22" i="13"/>
  <c r="AC22" i="13"/>
  <c r="V23" i="13" s="1"/>
  <c r="H22" i="13"/>
  <c r="J22" i="13"/>
  <c r="C23" i="13" s="1"/>
  <c r="F23" i="12"/>
  <c r="AJ37" i="10"/>
  <c r="AW37" i="10"/>
  <c r="AD38" i="10"/>
  <c r="AI38" i="10" s="1"/>
  <c r="AJ38" i="10" s="1"/>
  <c r="Z38" i="10"/>
  <c r="AA38" i="10"/>
  <c r="AH42" i="10"/>
  <c r="G42" i="10"/>
  <c r="M42" i="10" s="1"/>
  <c r="Q40" i="10"/>
  <c r="S40" i="10" s="1"/>
  <c r="N41" i="10"/>
  <c r="O41" i="10" s="1"/>
  <c r="P41" i="10"/>
  <c r="W39" i="10"/>
  <c r="O34" i="7"/>
  <c r="P34" i="7" s="1"/>
  <c r="AD34" i="7"/>
  <c r="AP34" i="7"/>
  <c r="V19" i="3"/>
  <c r="R19" i="3"/>
  <c r="H18" i="8"/>
  <c r="J18" i="8"/>
  <c r="C19" i="8" s="1"/>
  <c r="L32" i="7"/>
  <c r="K33" i="7"/>
  <c r="R32" i="7"/>
  <c r="T32" i="7"/>
  <c r="Q33" i="7"/>
  <c r="S32" i="7"/>
  <c r="W31" i="7"/>
  <c r="U31" i="7"/>
  <c r="V31" i="7" s="1"/>
  <c r="AI35" i="7"/>
  <c r="AJ35" i="7" s="1"/>
  <c r="AN35" i="7" s="1"/>
  <c r="N38" i="7"/>
  <c r="AC38" i="7"/>
  <c r="AF36" i="7"/>
  <c r="AG36" i="7" s="1"/>
  <c r="AH36" i="7"/>
  <c r="AE37" i="7"/>
  <c r="AC29" i="4"/>
  <c r="AH31" i="4"/>
  <c r="AI31" i="4" s="1"/>
  <c r="N28" i="4"/>
  <c r="O28" i="4" s="1"/>
  <c r="J28" i="4"/>
  <c r="K27" i="4"/>
  <c r="Q27" i="4"/>
  <c r="R27" i="4"/>
  <c r="AC28" i="4"/>
  <c r="I30" i="4"/>
  <c r="AN30" i="4"/>
  <c r="S27" i="4"/>
  <c r="V26" i="4"/>
  <c r="T26" i="4"/>
  <c r="U26" i="4" s="1"/>
  <c r="I17" i="5"/>
  <c r="E17" i="5"/>
  <c r="J18" i="3"/>
  <c r="C19" i="3" s="1"/>
  <c r="H18" i="3"/>
  <c r="AB34" i="4"/>
  <c r="M34" i="4"/>
  <c r="AD33" i="4"/>
  <c r="AG32" i="4"/>
  <c r="AE32" i="4"/>
  <c r="AF32" i="4" s="1"/>
  <c r="N27" i="2"/>
  <c r="O27" i="2" s="1"/>
  <c r="I30" i="2"/>
  <c r="J29" i="2"/>
  <c r="Q32" i="2"/>
  <c r="F31" i="2"/>
  <c r="G31" i="2" s="1"/>
  <c r="H31" i="2" s="1"/>
  <c r="S31" i="2"/>
  <c r="M28" i="2"/>
  <c r="K28" i="2"/>
  <c r="L28" i="2" s="1"/>
  <c r="N28" i="2" s="1"/>
  <c r="O28" i="2" s="1"/>
  <c r="X29" i="2"/>
  <c r="V29" i="2"/>
  <c r="W29" i="2" s="1"/>
  <c r="Y29" i="2" s="1"/>
  <c r="Z29" i="2" s="1"/>
  <c r="AA29" i="2" s="1"/>
  <c r="U30" i="2"/>
  <c r="T30" i="2"/>
  <c r="V24" i="14" l="1"/>
  <c r="R24" i="14"/>
  <c r="I24" i="14"/>
  <c r="E24" i="14"/>
  <c r="F23" i="13"/>
  <c r="Y23" i="13"/>
  <c r="I23" i="12"/>
  <c r="E23" i="12"/>
  <c r="AW38" i="10"/>
  <c r="X31" i="7"/>
  <c r="Y31" i="7" s="1"/>
  <c r="Q41" i="10"/>
  <c r="AD39" i="10"/>
  <c r="AI39" i="10" s="1"/>
  <c r="AJ39" i="10" s="1"/>
  <c r="AA39" i="10"/>
  <c r="Z39" i="10"/>
  <c r="W40" i="10"/>
  <c r="AH43" i="10"/>
  <c r="G43" i="10"/>
  <c r="M43" i="10" s="1"/>
  <c r="N42" i="10"/>
  <c r="O42" i="10" s="1"/>
  <c r="P42" i="10"/>
  <c r="U19" i="3"/>
  <c r="W19" i="3"/>
  <c r="P20" i="3" s="1"/>
  <c r="F19" i="8"/>
  <c r="L33" i="7"/>
  <c r="K34" i="7"/>
  <c r="L34" i="7" s="1"/>
  <c r="J35" i="7"/>
  <c r="O35" i="7" s="1"/>
  <c r="P35" i="7" s="1"/>
  <c r="AP35" i="7"/>
  <c r="AI36" i="7"/>
  <c r="AJ36" i="7" s="1"/>
  <c r="AN36" i="7" s="1"/>
  <c r="W32" i="7"/>
  <c r="U32" i="7"/>
  <c r="V32" i="7" s="1"/>
  <c r="X32" i="7" s="1"/>
  <c r="Y32" i="7" s="1"/>
  <c r="Q34" i="7"/>
  <c r="T33" i="7"/>
  <c r="S33" i="7"/>
  <c r="R33" i="7"/>
  <c r="AE38" i="7"/>
  <c r="AC39" i="7"/>
  <c r="N39" i="7"/>
  <c r="AH37" i="7"/>
  <c r="AF37" i="7"/>
  <c r="AG37" i="7" s="1"/>
  <c r="P28" i="4"/>
  <c r="R28" i="4" s="1"/>
  <c r="O29" i="4"/>
  <c r="N30" i="4"/>
  <c r="O30" i="4" s="1"/>
  <c r="J29" i="4"/>
  <c r="K28" i="4"/>
  <c r="AC30" i="4"/>
  <c r="W26" i="4"/>
  <c r="X26" i="4" s="1"/>
  <c r="I31" i="4"/>
  <c r="AN31" i="4"/>
  <c r="AH32" i="4"/>
  <c r="AI32" i="4" s="1"/>
  <c r="T27" i="4"/>
  <c r="U27" i="4" s="1"/>
  <c r="V27" i="4"/>
  <c r="H17" i="5"/>
  <c r="J17" i="5"/>
  <c r="C18" i="5" s="1"/>
  <c r="F19" i="3"/>
  <c r="M35" i="4"/>
  <c r="AB35" i="4"/>
  <c r="AG33" i="4"/>
  <c r="AE33" i="4"/>
  <c r="AF33" i="4" s="1"/>
  <c r="AD34" i="4"/>
  <c r="X30" i="2"/>
  <c r="V30" i="2"/>
  <c r="W30" i="2" s="1"/>
  <c r="Y30" i="2" s="1"/>
  <c r="Z30" i="2" s="1"/>
  <c r="AA30" i="2" s="1"/>
  <c r="T31" i="2"/>
  <c r="U31" i="2"/>
  <c r="S32" i="2"/>
  <c r="Q33" i="2"/>
  <c r="F32" i="2"/>
  <c r="G32" i="2" s="1"/>
  <c r="H32" i="2" s="1"/>
  <c r="M29" i="2"/>
  <c r="K29" i="2"/>
  <c r="L29" i="2" s="1"/>
  <c r="N29" i="2" s="1"/>
  <c r="O29" i="2" s="1"/>
  <c r="J30" i="2"/>
  <c r="I31" i="2"/>
  <c r="H24" i="14" l="1"/>
  <c r="J24" i="14"/>
  <c r="C25" i="14" s="1"/>
  <c r="U24" i="14"/>
  <c r="W24" i="14"/>
  <c r="P25" i="14" s="1"/>
  <c r="AB23" i="13"/>
  <c r="X23" i="13"/>
  <c r="I23" i="13"/>
  <c r="E23" i="13"/>
  <c r="H23" i="12"/>
  <c r="J23" i="12"/>
  <c r="C24" i="12" s="1"/>
  <c r="S41" i="10"/>
  <c r="W41" i="10" s="1"/>
  <c r="K35" i="7"/>
  <c r="K36" i="7" s="1"/>
  <c r="AW39" i="10"/>
  <c r="AD40" i="10"/>
  <c r="AI40" i="10" s="1"/>
  <c r="AJ40" i="10" s="1"/>
  <c r="AA40" i="10"/>
  <c r="Z40" i="10"/>
  <c r="Q42" i="10"/>
  <c r="P43" i="10"/>
  <c r="N43" i="10"/>
  <c r="O43" i="10" s="1"/>
  <c r="Q43" i="10" s="1"/>
  <c r="S20" i="3"/>
  <c r="I19" i="8"/>
  <c r="E19" i="8"/>
  <c r="AD35" i="7"/>
  <c r="J36" i="7"/>
  <c r="O36" i="7" s="1"/>
  <c r="AP36" i="7"/>
  <c r="P36" i="7"/>
  <c r="U33" i="7"/>
  <c r="V33" i="7" s="1"/>
  <c r="W33" i="7"/>
  <c r="AI37" i="7"/>
  <c r="AJ37" i="7" s="1"/>
  <c r="AN37" i="7" s="1"/>
  <c r="Q35" i="7"/>
  <c r="T34" i="7"/>
  <c r="S34" i="7"/>
  <c r="R34" i="7"/>
  <c r="AE39" i="7"/>
  <c r="N40" i="7"/>
  <c r="AC40" i="7"/>
  <c r="AF38" i="7"/>
  <c r="AG38" i="7" s="1"/>
  <c r="AH38" i="7"/>
  <c r="S28" i="4"/>
  <c r="V28" i="4" s="1"/>
  <c r="P29" i="4"/>
  <c r="Q29" i="4" s="1"/>
  <c r="Q28" i="4"/>
  <c r="J30" i="4"/>
  <c r="K29" i="4"/>
  <c r="N31" i="4"/>
  <c r="O31" i="4" s="1"/>
  <c r="AC31" i="4"/>
  <c r="I32" i="4"/>
  <c r="AN32" i="4"/>
  <c r="W27" i="4"/>
  <c r="X27" i="4" s="1"/>
  <c r="AH33" i="4"/>
  <c r="F18" i="5"/>
  <c r="I19" i="3"/>
  <c r="E19" i="3"/>
  <c r="AD35" i="4"/>
  <c r="M36" i="4"/>
  <c r="AB36" i="4"/>
  <c r="AE34" i="4"/>
  <c r="AF34" i="4" s="1"/>
  <c r="AG34" i="4"/>
  <c r="J31" i="2"/>
  <c r="I32" i="2"/>
  <c r="M30" i="2"/>
  <c r="K30" i="2"/>
  <c r="L30" i="2" s="1"/>
  <c r="Q34" i="2"/>
  <c r="F33" i="2"/>
  <c r="G33" i="2" s="1"/>
  <c r="H33" i="2" s="1"/>
  <c r="S33" i="2"/>
  <c r="U32" i="2"/>
  <c r="T32" i="2"/>
  <c r="X31" i="2"/>
  <c r="V31" i="2"/>
  <c r="W31" i="2" s="1"/>
  <c r="Y31" i="2" s="1"/>
  <c r="Z31" i="2" s="1"/>
  <c r="AA31" i="2" s="1"/>
  <c r="S25" i="14" l="1"/>
  <c r="F25" i="14"/>
  <c r="H23" i="13"/>
  <c r="J23" i="13"/>
  <c r="C24" i="13" s="1"/>
  <c r="AA23" i="13"/>
  <c r="AC23" i="13"/>
  <c r="V24" i="13" s="1"/>
  <c r="F24" i="12"/>
  <c r="AD41" i="10"/>
  <c r="Z41" i="10"/>
  <c r="AA41" i="10"/>
  <c r="S42" i="10"/>
  <c r="W42" i="10" s="1"/>
  <c r="S43" i="10"/>
  <c r="W43" i="10" s="1"/>
  <c r="L35" i="7"/>
  <c r="AW40" i="10"/>
  <c r="AD36" i="7"/>
  <c r="AI38" i="7"/>
  <c r="AJ38" i="7" s="1"/>
  <c r="AN38" i="7" s="1"/>
  <c r="J38" i="7" s="1"/>
  <c r="O38" i="7" s="1"/>
  <c r="R20" i="3"/>
  <c r="V20" i="3"/>
  <c r="H19" i="8"/>
  <c r="J19" i="8"/>
  <c r="C20" i="8" s="1"/>
  <c r="J37" i="7"/>
  <c r="O37" i="7" s="1"/>
  <c r="P37" i="7" s="1"/>
  <c r="AP37" i="7"/>
  <c r="X33" i="7"/>
  <c r="Y33" i="7" s="1"/>
  <c r="L36" i="7"/>
  <c r="K37" i="7"/>
  <c r="W34" i="7"/>
  <c r="U34" i="7"/>
  <c r="V34" i="7" s="1"/>
  <c r="S35" i="7"/>
  <c r="R35" i="7"/>
  <c r="Q36" i="7"/>
  <c r="T35" i="7"/>
  <c r="AE40" i="7"/>
  <c r="AH39" i="7"/>
  <c r="AF39" i="7"/>
  <c r="AG39" i="7" s="1"/>
  <c r="P30" i="4"/>
  <c r="S29" i="4"/>
  <c r="R29" i="4"/>
  <c r="O32" i="4"/>
  <c r="T28" i="4"/>
  <c r="U28" i="4" s="1"/>
  <c r="W28" i="4" s="1"/>
  <c r="X28" i="4" s="1"/>
  <c r="J31" i="4"/>
  <c r="K30" i="4"/>
  <c r="Q30" i="4"/>
  <c r="R30" i="4"/>
  <c r="AC32" i="4"/>
  <c r="P31" i="4"/>
  <c r="S30" i="4"/>
  <c r="V29" i="4"/>
  <c r="T29" i="4"/>
  <c r="U29" i="4" s="1"/>
  <c r="W29" i="4" s="1"/>
  <c r="X29" i="4" s="1"/>
  <c r="AI33" i="4"/>
  <c r="AH34" i="4"/>
  <c r="I18" i="5"/>
  <c r="E18" i="5"/>
  <c r="J19" i="3"/>
  <c r="C20" i="3" s="1"/>
  <c r="H19" i="3"/>
  <c r="AD36" i="4"/>
  <c r="AB37" i="4"/>
  <c r="M37" i="4"/>
  <c r="AE35" i="4"/>
  <c r="AF35" i="4" s="1"/>
  <c r="AG35" i="4"/>
  <c r="N30" i="2"/>
  <c r="O30" i="2" s="1"/>
  <c r="V32" i="2"/>
  <c r="W32" i="2" s="1"/>
  <c r="Y32" i="2" s="1"/>
  <c r="Z32" i="2" s="1"/>
  <c r="AA32" i="2" s="1"/>
  <c r="X32" i="2"/>
  <c r="F34" i="2"/>
  <c r="G34" i="2" s="1"/>
  <c r="H34" i="2" s="1"/>
  <c r="Q35" i="2"/>
  <c r="S34" i="2"/>
  <c r="U33" i="2"/>
  <c r="T33" i="2"/>
  <c r="I33" i="2"/>
  <c r="J32" i="2"/>
  <c r="K31" i="2"/>
  <c r="L31" i="2" s="1"/>
  <c r="M31" i="2"/>
  <c r="I25" i="14" l="1"/>
  <c r="E25" i="14"/>
  <c r="V25" i="14"/>
  <c r="R25" i="14"/>
  <c r="Y24" i="13"/>
  <c r="F24" i="13"/>
  <c r="I24" i="12"/>
  <c r="E24" i="12"/>
  <c r="Z43" i="10"/>
  <c r="AD43" i="10"/>
  <c r="AI43" i="10" s="1"/>
  <c r="AA43" i="10"/>
  <c r="AA42" i="10"/>
  <c r="Z42" i="10"/>
  <c r="AD42" i="10"/>
  <c r="AI42" i="10" s="1"/>
  <c r="AW41" i="10"/>
  <c r="AI41" i="10"/>
  <c r="AJ41" i="10" s="1"/>
  <c r="AP38" i="7"/>
  <c r="AD38" i="7"/>
  <c r="U20" i="3"/>
  <c r="W20" i="3"/>
  <c r="P21" i="3" s="1"/>
  <c r="F20" i="8"/>
  <c r="X34" i="7"/>
  <c r="Y34" i="7" s="1"/>
  <c r="AD37" i="7"/>
  <c r="P38" i="7"/>
  <c r="AI39" i="7"/>
  <c r="AJ39" i="7" s="1"/>
  <c r="W35" i="7"/>
  <c r="U35" i="7"/>
  <c r="V35" i="7" s="1"/>
  <c r="K38" i="7"/>
  <c r="L38" i="7" s="1"/>
  <c r="L37" i="7"/>
  <c r="T36" i="7"/>
  <c r="R36" i="7"/>
  <c r="S36" i="7"/>
  <c r="Q37" i="7"/>
  <c r="AH40" i="7"/>
  <c r="AF40" i="7"/>
  <c r="AG40" i="7" s="1"/>
  <c r="AI40" i="7" s="1"/>
  <c r="AJ40" i="7" s="1"/>
  <c r="J32" i="4"/>
  <c r="K31" i="4"/>
  <c r="R31" i="4"/>
  <c r="Q31" i="4"/>
  <c r="I33" i="4"/>
  <c r="AN33" i="4"/>
  <c r="O33" i="4"/>
  <c r="AC33" i="4"/>
  <c r="V30" i="4"/>
  <c r="T30" i="4"/>
  <c r="U30" i="4" s="1"/>
  <c r="S31" i="4"/>
  <c r="P32" i="4"/>
  <c r="AI34" i="4"/>
  <c r="AH35" i="4"/>
  <c r="H18" i="5"/>
  <c r="J18" i="5"/>
  <c r="C19" i="5" s="1"/>
  <c r="F20" i="3"/>
  <c r="AB38" i="4"/>
  <c r="M38" i="4"/>
  <c r="AD37" i="4"/>
  <c r="AE36" i="4"/>
  <c r="AF36" i="4" s="1"/>
  <c r="AG36" i="4"/>
  <c r="N31" i="2"/>
  <c r="O31" i="2" s="1"/>
  <c r="J33" i="2"/>
  <c r="I34" i="2"/>
  <c r="V33" i="2"/>
  <c r="W33" i="2" s="1"/>
  <c r="X33" i="2"/>
  <c r="Y33" i="2" s="1"/>
  <c r="Z33" i="2" s="1"/>
  <c r="AA33" i="2" s="1"/>
  <c r="K32" i="2"/>
  <c r="L32" i="2" s="1"/>
  <c r="M32" i="2"/>
  <c r="U34" i="2"/>
  <c r="T34" i="2"/>
  <c r="S35" i="2"/>
  <c r="F35" i="2"/>
  <c r="G35" i="2" s="1"/>
  <c r="H35" i="2" s="1"/>
  <c r="Q36" i="2"/>
  <c r="U25" i="14" l="1"/>
  <c r="W25" i="14"/>
  <c r="P26" i="14" s="1"/>
  <c r="H25" i="14"/>
  <c r="J25" i="14"/>
  <c r="C26" i="14" s="1"/>
  <c r="AJ43" i="10"/>
  <c r="I24" i="13"/>
  <c r="E24" i="13"/>
  <c r="AB24" i="13"/>
  <c r="X24" i="13"/>
  <c r="H24" i="12"/>
  <c r="J24" i="12"/>
  <c r="C25" i="12" s="1"/>
  <c r="AW42" i="10"/>
  <c r="AW43" i="10"/>
  <c r="AJ42" i="10"/>
  <c r="S21" i="3"/>
  <c r="I20" i="8"/>
  <c r="E20" i="8"/>
  <c r="X35" i="7"/>
  <c r="Y35" i="7" s="1"/>
  <c r="S37" i="7"/>
  <c r="R37" i="7"/>
  <c r="Q38" i="7"/>
  <c r="T37" i="7"/>
  <c r="U36" i="7"/>
  <c r="V36" i="7" s="1"/>
  <c r="W36" i="7"/>
  <c r="J33" i="4"/>
  <c r="K32" i="4"/>
  <c r="R32" i="4"/>
  <c r="Q32" i="4"/>
  <c r="W30" i="4"/>
  <c r="X30" i="4" s="1"/>
  <c r="I34" i="4"/>
  <c r="O34" i="4" s="1"/>
  <c r="AN34" i="4"/>
  <c r="P33" i="4"/>
  <c r="S32" i="4"/>
  <c r="T31" i="4"/>
  <c r="U31" i="4" s="1"/>
  <c r="V31" i="4"/>
  <c r="AI35" i="4"/>
  <c r="F19" i="5"/>
  <c r="E20" i="3"/>
  <c r="I20" i="3"/>
  <c r="AG37" i="4"/>
  <c r="AE37" i="4"/>
  <c r="AF37" i="4" s="1"/>
  <c r="M39" i="4"/>
  <c r="N39" i="4" s="1"/>
  <c r="AB39" i="4"/>
  <c r="AH36" i="4"/>
  <c r="AD38" i="4"/>
  <c r="N32" i="2"/>
  <c r="O32" i="2" s="1"/>
  <c r="U35" i="2"/>
  <c r="T35" i="2"/>
  <c r="F36" i="2"/>
  <c r="G36" i="2" s="1"/>
  <c r="H36" i="2" s="1"/>
  <c r="Q37" i="2"/>
  <c r="S36" i="2"/>
  <c r="V34" i="2"/>
  <c r="W34" i="2" s="1"/>
  <c r="R4" i="2" s="1"/>
  <c r="X34" i="2"/>
  <c r="I35" i="2"/>
  <c r="J34" i="2"/>
  <c r="K33" i="2"/>
  <c r="L33" i="2" s="1"/>
  <c r="M33" i="2"/>
  <c r="S26" i="14" l="1"/>
  <c r="F26" i="14"/>
  <c r="AA24" i="13"/>
  <c r="AC24" i="13"/>
  <c r="V25" i="13" s="1"/>
  <c r="H24" i="13"/>
  <c r="J24" i="13"/>
  <c r="C25" i="13" s="1"/>
  <c r="F25" i="12"/>
  <c r="V21" i="3"/>
  <c r="R21" i="3"/>
  <c r="H20" i="8"/>
  <c r="J20" i="8"/>
  <c r="C21" i="8" s="1"/>
  <c r="X36" i="7"/>
  <c r="Y36" i="7" s="1"/>
  <c r="W37" i="7"/>
  <c r="U37" i="7"/>
  <c r="V37" i="7" s="1"/>
  <c r="R38" i="7"/>
  <c r="S38" i="7"/>
  <c r="T38" i="7"/>
  <c r="J34" i="4"/>
  <c r="K33" i="4"/>
  <c r="R33" i="4"/>
  <c r="Q33" i="4"/>
  <c r="AC34" i="4"/>
  <c r="W31" i="4"/>
  <c r="X31" i="4" s="1"/>
  <c r="I35" i="4"/>
  <c r="O35" i="4" s="1"/>
  <c r="AN35" i="4"/>
  <c r="T32" i="4"/>
  <c r="U32" i="4" s="1"/>
  <c r="V32" i="4"/>
  <c r="S33" i="4"/>
  <c r="P34" i="4"/>
  <c r="AH37" i="4"/>
  <c r="AI37" i="4" s="1"/>
  <c r="AI36" i="4"/>
  <c r="I19" i="5"/>
  <c r="E19" i="5"/>
  <c r="J20" i="3"/>
  <c r="C21" i="3" s="1"/>
  <c r="H20" i="3"/>
  <c r="AD39" i="4"/>
  <c r="M40" i="4"/>
  <c r="N40" i="4" s="1"/>
  <c r="AB40" i="4"/>
  <c r="AG38" i="4"/>
  <c r="AE38" i="4"/>
  <c r="AF38" i="4" s="1"/>
  <c r="N33" i="2"/>
  <c r="O33" i="2" s="1"/>
  <c r="U36" i="2"/>
  <c r="T36" i="2"/>
  <c r="I36" i="2"/>
  <c r="J35" i="2"/>
  <c r="Y34" i="2"/>
  <c r="Z34" i="2" s="1"/>
  <c r="AA34" i="2" s="1"/>
  <c r="Q38" i="2"/>
  <c r="F37" i="2"/>
  <c r="G37" i="2" s="1"/>
  <c r="H37" i="2" s="1"/>
  <c r="S37" i="2"/>
  <c r="M34" i="2"/>
  <c r="K34" i="2"/>
  <c r="L34" i="2" s="1"/>
  <c r="N34" i="2" s="1"/>
  <c r="O34" i="2" s="1"/>
  <c r="V35" i="2"/>
  <c r="W35" i="2" s="1"/>
  <c r="Y35" i="2" s="1"/>
  <c r="Z35" i="2" s="1"/>
  <c r="AA35" i="2" s="1"/>
  <c r="X35" i="2"/>
  <c r="I26" i="14" l="1"/>
  <c r="E26" i="14"/>
  <c r="V26" i="14"/>
  <c r="R26" i="14"/>
  <c r="F25" i="13"/>
  <c r="Y25" i="13"/>
  <c r="I25" i="12"/>
  <c r="E25" i="12"/>
  <c r="U21" i="3"/>
  <c r="W21" i="3"/>
  <c r="P22" i="3" s="1"/>
  <c r="F21" i="8"/>
  <c r="X37" i="7"/>
  <c r="Y37" i="7" s="1"/>
  <c r="W38" i="7"/>
  <c r="U38" i="7"/>
  <c r="V38" i="7" s="1"/>
  <c r="J35" i="4"/>
  <c r="K34" i="4"/>
  <c r="R34" i="4"/>
  <c r="Q34" i="4"/>
  <c r="AC35" i="4"/>
  <c r="I36" i="4"/>
  <c r="AN36" i="4"/>
  <c r="I37" i="4"/>
  <c r="AN37" i="4"/>
  <c r="W32" i="4"/>
  <c r="X32" i="4" s="1"/>
  <c r="T33" i="4"/>
  <c r="U33" i="4" s="1"/>
  <c r="V33" i="4"/>
  <c r="AC36" i="4"/>
  <c r="O36" i="4"/>
  <c r="S34" i="4"/>
  <c r="P35" i="4"/>
  <c r="AH38" i="4"/>
  <c r="H19" i="5"/>
  <c r="J19" i="5"/>
  <c r="C20" i="5" s="1"/>
  <c r="F21" i="3"/>
  <c r="AD40" i="4"/>
  <c r="AE39" i="4"/>
  <c r="AF39" i="4" s="1"/>
  <c r="AG39" i="4"/>
  <c r="S38" i="2"/>
  <c r="Q39" i="2"/>
  <c r="F38" i="2"/>
  <c r="G38" i="2" s="1"/>
  <c r="H38" i="2" s="1"/>
  <c r="K35" i="2"/>
  <c r="L35" i="2" s="1"/>
  <c r="M35" i="2"/>
  <c r="J36" i="2"/>
  <c r="I37" i="2"/>
  <c r="U37" i="2"/>
  <c r="T37" i="2"/>
  <c r="X36" i="2"/>
  <c r="V36" i="2"/>
  <c r="W36" i="2" s="1"/>
  <c r="Y36" i="2" s="1"/>
  <c r="Z36" i="2" s="1"/>
  <c r="AA36" i="2" s="1"/>
  <c r="U26" i="14" l="1"/>
  <c r="W26" i="14"/>
  <c r="P27" i="14" s="1"/>
  <c r="H26" i="14"/>
  <c r="J26" i="14"/>
  <c r="C27" i="14" s="1"/>
  <c r="I25" i="13"/>
  <c r="E25" i="13"/>
  <c r="AB25" i="13"/>
  <c r="X25" i="13"/>
  <c r="H25" i="12"/>
  <c r="J25" i="12"/>
  <c r="C26" i="12" s="1"/>
  <c r="S22" i="3"/>
  <c r="I21" i="8"/>
  <c r="E21" i="8"/>
  <c r="X38" i="7"/>
  <c r="Y38" i="7" s="1"/>
  <c r="AC37" i="4"/>
  <c r="N37" i="4"/>
  <c r="O37" i="4" s="1"/>
  <c r="J36" i="4"/>
  <c r="K35" i="4"/>
  <c r="R35" i="4"/>
  <c r="Q35" i="4"/>
  <c r="W33" i="4"/>
  <c r="X33" i="4" s="1"/>
  <c r="S35" i="4"/>
  <c r="P36" i="4"/>
  <c r="T34" i="4"/>
  <c r="U34" i="4" s="1"/>
  <c r="V34" i="4"/>
  <c r="AI38" i="4"/>
  <c r="AH39" i="4"/>
  <c r="F20" i="5"/>
  <c r="I21" i="3"/>
  <c r="E21" i="3"/>
  <c r="AE40" i="4"/>
  <c r="AF40" i="4" s="1"/>
  <c r="AG40" i="4"/>
  <c r="N35" i="2"/>
  <c r="O35" i="2" s="1"/>
  <c r="V37" i="2"/>
  <c r="W37" i="2" s="1"/>
  <c r="Y37" i="2" s="1"/>
  <c r="Z37" i="2" s="1"/>
  <c r="AA37" i="2" s="1"/>
  <c r="X37" i="2"/>
  <c r="I38" i="2"/>
  <c r="J37" i="2"/>
  <c r="K36" i="2"/>
  <c r="L36" i="2" s="1"/>
  <c r="M36" i="2"/>
  <c r="F39" i="2"/>
  <c r="G39" i="2" s="1"/>
  <c r="H39" i="2" s="1"/>
  <c r="S39" i="2"/>
  <c r="U38" i="2"/>
  <c r="T38" i="2"/>
  <c r="F27" i="14" l="1"/>
  <c r="S27" i="14"/>
  <c r="AA25" i="13"/>
  <c r="AC25" i="13"/>
  <c r="V26" i="13" s="1"/>
  <c r="H25" i="13"/>
  <c r="J25" i="13"/>
  <c r="C26" i="13" s="1"/>
  <c r="F26" i="12"/>
  <c r="V22" i="3"/>
  <c r="R22" i="3"/>
  <c r="H21" i="8"/>
  <c r="J21" i="8"/>
  <c r="C22" i="8" s="1"/>
  <c r="J37" i="4"/>
  <c r="K36" i="4"/>
  <c r="R36" i="4"/>
  <c r="Q36" i="4"/>
  <c r="I38" i="4"/>
  <c r="AN38" i="4"/>
  <c r="W34" i="4"/>
  <c r="X34" i="4" s="1"/>
  <c r="P37" i="4"/>
  <c r="S36" i="4"/>
  <c r="T35" i="4"/>
  <c r="U35" i="4" s="1"/>
  <c r="V35" i="4"/>
  <c r="AI39" i="4"/>
  <c r="AN39" i="4" s="1"/>
  <c r="AH40" i="4"/>
  <c r="I20" i="5"/>
  <c r="E20" i="5"/>
  <c r="J21" i="3"/>
  <c r="C22" i="3" s="1"/>
  <c r="H21" i="3"/>
  <c r="N36" i="2"/>
  <c r="O36" i="2" s="1"/>
  <c r="V38" i="2"/>
  <c r="W38" i="2" s="1"/>
  <c r="Y38" i="2" s="1"/>
  <c r="Z38" i="2" s="1"/>
  <c r="AA38" i="2" s="1"/>
  <c r="X38" i="2"/>
  <c r="U39" i="2"/>
  <c r="T39" i="2"/>
  <c r="M37" i="2"/>
  <c r="K37" i="2"/>
  <c r="L37" i="2" s="1"/>
  <c r="N37" i="2" s="1"/>
  <c r="O37" i="2" s="1"/>
  <c r="I39" i="2"/>
  <c r="J39" i="2" s="1"/>
  <c r="J38" i="2"/>
  <c r="V27" i="14" l="1"/>
  <c r="R27" i="14"/>
  <c r="I27" i="14"/>
  <c r="E27" i="14"/>
  <c r="F26" i="13"/>
  <c r="Y26" i="13"/>
  <c r="I26" i="12"/>
  <c r="E26" i="12"/>
  <c r="U22" i="3"/>
  <c r="W22" i="3"/>
  <c r="P23" i="3" s="1"/>
  <c r="F22" i="8"/>
  <c r="N38" i="4"/>
  <c r="O38" i="4" s="1"/>
  <c r="J38" i="4"/>
  <c r="K37" i="4"/>
  <c r="R37" i="4"/>
  <c r="Q37" i="4"/>
  <c r="AC38" i="4"/>
  <c r="W35" i="4"/>
  <c r="X35" i="4" s="1"/>
  <c r="I39" i="4"/>
  <c r="V36" i="4"/>
  <c r="T36" i="4"/>
  <c r="U36" i="4" s="1"/>
  <c r="S37" i="4"/>
  <c r="AI40" i="4"/>
  <c r="AN40" i="4" s="1"/>
  <c r="H20" i="5"/>
  <c r="J20" i="5"/>
  <c r="C21" i="5" s="1"/>
  <c r="F22" i="3"/>
  <c r="M38" i="2"/>
  <c r="K38" i="2"/>
  <c r="L38" i="2" s="1"/>
  <c r="X39" i="2"/>
  <c r="V39" i="2"/>
  <c r="W39" i="2" s="1"/>
  <c r="Y39" i="2" s="1"/>
  <c r="Z39" i="2" s="1"/>
  <c r="AA39" i="2" s="1"/>
  <c r="M39" i="2"/>
  <c r="K39" i="2"/>
  <c r="L39" i="2" s="1"/>
  <c r="H27" i="14" l="1"/>
  <c r="J27" i="14"/>
  <c r="C28" i="14" s="1"/>
  <c r="U27" i="14"/>
  <c r="W27" i="14"/>
  <c r="P28" i="14" s="1"/>
  <c r="AB26" i="13"/>
  <c r="X26" i="13"/>
  <c r="I26" i="13"/>
  <c r="E26" i="13"/>
  <c r="H26" i="12"/>
  <c r="J26" i="12"/>
  <c r="C27" i="12" s="1"/>
  <c r="S23" i="3"/>
  <c r="I22" i="8"/>
  <c r="E22" i="8"/>
  <c r="P38" i="4"/>
  <c r="R38" i="4" s="1"/>
  <c r="J39" i="4"/>
  <c r="K38" i="4"/>
  <c r="W36" i="4"/>
  <c r="X36" i="4" s="1"/>
  <c r="AC39" i="4"/>
  <c r="O39" i="4"/>
  <c r="I40" i="4"/>
  <c r="T37" i="4"/>
  <c r="U37" i="4" s="1"/>
  <c r="V37" i="4"/>
  <c r="F21" i="5"/>
  <c r="E22" i="3"/>
  <c r="I22" i="3"/>
  <c r="N39" i="2"/>
  <c r="O39" i="2" s="1"/>
  <c r="N38" i="2"/>
  <c r="O38" i="2" s="1"/>
  <c r="S28" i="14" l="1"/>
  <c r="F28" i="14"/>
  <c r="H26" i="13"/>
  <c r="J26" i="13"/>
  <c r="C27" i="13" s="1"/>
  <c r="AA26" i="13"/>
  <c r="AC26" i="13"/>
  <c r="V27" i="13" s="1"/>
  <c r="F27" i="12"/>
  <c r="R23" i="3"/>
  <c r="V23" i="3"/>
  <c r="H22" i="8"/>
  <c r="J22" i="8"/>
  <c r="C23" i="8" s="1"/>
  <c r="S38" i="4"/>
  <c r="T38" i="4" s="1"/>
  <c r="U38" i="4" s="1"/>
  <c r="Q38" i="4"/>
  <c r="J40" i="4"/>
  <c r="J41" i="4" s="1"/>
  <c r="K41" i="4" s="1"/>
  <c r="K39" i="4"/>
  <c r="P39" i="4"/>
  <c r="W37" i="4"/>
  <c r="X37" i="4" s="1"/>
  <c r="O40" i="4"/>
  <c r="AC40" i="4"/>
  <c r="I21" i="5"/>
  <c r="E21" i="5"/>
  <c r="J22" i="3"/>
  <c r="H22" i="3"/>
  <c r="I28" i="14" l="1"/>
  <c r="E28" i="14"/>
  <c r="V28" i="14"/>
  <c r="R28" i="14"/>
  <c r="F27" i="13"/>
  <c r="Y27" i="13"/>
  <c r="I27" i="12"/>
  <c r="E27" i="12"/>
  <c r="U23" i="3"/>
  <c r="W23" i="3"/>
  <c r="P24" i="3" s="1"/>
  <c r="F23" i="8"/>
  <c r="V38" i="4"/>
  <c r="W38" i="4" s="1"/>
  <c r="X38" i="4" s="1"/>
  <c r="K40" i="4"/>
  <c r="S39" i="4"/>
  <c r="V39" i="4" s="1"/>
  <c r="R39" i="4"/>
  <c r="Q39" i="4"/>
  <c r="P40" i="4"/>
  <c r="P41" i="4" s="1"/>
  <c r="H21" i="5"/>
  <c r="J21" i="5"/>
  <c r="C22" i="5" s="1"/>
  <c r="C23" i="3"/>
  <c r="F23" i="3" s="1"/>
  <c r="H28" i="14" l="1"/>
  <c r="J28" i="14"/>
  <c r="C29" i="14" s="1"/>
  <c r="U28" i="14"/>
  <c r="W28" i="14"/>
  <c r="P29" i="14" s="1"/>
  <c r="AB27" i="13"/>
  <c r="X27" i="13"/>
  <c r="I27" i="13"/>
  <c r="E27" i="13"/>
  <c r="H27" i="12"/>
  <c r="J27" i="12"/>
  <c r="C28" i="12" s="1"/>
  <c r="S24" i="3"/>
  <c r="I23" i="8"/>
  <c r="E23" i="8"/>
  <c r="Q41" i="4"/>
  <c r="R41" i="4"/>
  <c r="S41" i="4"/>
  <c r="T39" i="4"/>
  <c r="U39" i="4" s="1"/>
  <c r="W39" i="4" s="1"/>
  <c r="X39" i="4" s="1"/>
  <c r="Q40" i="4"/>
  <c r="R40" i="4"/>
  <c r="S40" i="4"/>
  <c r="T40" i="4" s="1"/>
  <c r="U40" i="4" s="1"/>
  <c r="F22" i="5"/>
  <c r="I23" i="3"/>
  <c r="E23" i="3"/>
  <c r="S29" i="14" l="1"/>
  <c r="F29" i="14"/>
  <c r="AA27" i="13"/>
  <c r="AC27" i="13"/>
  <c r="V28" i="13" s="1"/>
  <c r="H27" i="13"/>
  <c r="J27" i="13"/>
  <c r="C28" i="13" s="1"/>
  <c r="F28" i="12"/>
  <c r="V24" i="3"/>
  <c r="R24" i="3"/>
  <c r="H23" i="8"/>
  <c r="J23" i="8"/>
  <c r="C24" i="8" s="1"/>
  <c r="V41" i="4"/>
  <c r="T41" i="4"/>
  <c r="U41" i="4" s="1"/>
  <c r="V40" i="4"/>
  <c r="W40" i="4" s="1"/>
  <c r="X40" i="4" s="1"/>
  <c r="I22" i="5"/>
  <c r="E22" i="5"/>
  <c r="J23" i="3"/>
  <c r="C24" i="3" s="1"/>
  <c r="H23" i="3"/>
  <c r="V29" i="14" l="1"/>
  <c r="R29" i="14"/>
  <c r="I29" i="14"/>
  <c r="E29" i="14"/>
  <c r="F28" i="13"/>
  <c r="Y28" i="13"/>
  <c r="I28" i="12"/>
  <c r="E28" i="12"/>
  <c r="U24" i="3"/>
  <c r="W24" i="3"/>
  <c r="P25" i="3" s="1"/>
  <c r="F24" i="8"/>
  <c r="W41" i="4"/>
  <c r="X41" i="4" s="1"/>
  <c r="H22" i="5"/>
  <c r="J22" i="5"/>
  <c r="C23" i="5" s="1"/>
  <c r="F24" i="3"/>
  <c r="H29" i="14" l="1"/>
  <c r="J29" i="14"/>
  <c r="C30" i="14" s="1"/>
  <c r="U29" i="14"/>
  <c r="W29" i="14"/>
  <c r="P30" i="14" s="1"/>
  <c r="AB28" i="13"/>
  <c r="X28" i="13"/>
  <c r="I28" i="13"/>
  <c r="E28" i="13"/>
  <c r="H28" i="12"/>
  <c r="J28" i="12"/>
  <c r="C29" i="12" s="1"/>
  <c r="S25" i="3"/>
  <c r="I24" i="8"/>
  <c r="E24" i="8"/>
  <c r="F23" i="5"/>
  <c r="I24" i="3"/>
  <c r="E24" i="3"/>
  <c r="S30" i="14" l="1"/>
  <c r="F30" i="14"/>
  <c r="H28" i="13"/>
  <c r="J28" i="13"/>
  <c r="C29" i="13" s="1"/>
  <c r="AA28" i="13"/>
  <c r="AC28" i="13"/>
  <c r="V29" i="13" s="1"/>
  <c r="F29" i="12"/>
  <c r="V25" i="3"/>
  <c r="R25" i="3"/>
  <c r="H24" i="8"/>
  <c r="J24" i="8"/>
  <c r="C25" i="8" s="1"/>
  <c r="I23" i="5"/>
  <c r="E23" i="5"/>
  <c r="J24" i="3"/>
  <c r="C25" i="3" s="1"/>
  <c r="H24" i="3"/>
  <c r="I30" i="14" l="1"/>
  <c r="E30" i="14"/>
  <c r="V30" i="14"/>
  <c r="R30" i="14"/>
  <c r="Y29" i="13"/>
  <c r="F29" i="13"/>
  <c r="I29" i="12"/>
  <c r="E29" i="12"/>
  <c r="U25" i="3"/>
  <c r="W25" i="3"/>
  <c r="P26" i="3" s="1"/>
  <c r="F25" i="8"/>
  <c r="H23" i="5"/>
  <c r="J23" i="5"/>
  <c r="C24" i="5" s="1"/>
  <c r="F25" i="3"/>
  <c r="I25" i="3" s="1"/>
  <c r="H30" i="14" l="1"/>
  <c r="J30" i="14"/>
  <c r="C31" i="14" s="1"/>
  <c r="U30" i="14"/>
  <c r="W30" i="14"/>
  <c r="P31" i="14" s="1"/>
  <c r="AB29" i="13"/>
  <c r="X29" i="13"/>
  <c r="I29" i="13"/>
  <c r="E29" i="13"/>
  <c r="H29" i="12"/>
  <c r="J29" i="12"/>
  <c r="C30" i="12" s="1"/>
  <c r="S26" i="3"/>
  <c r="I25" i="8"/>
  <c r="E25" i="8"/>
  <c r="F24" i="5"/>
  <c r="E25" i="3"/>
  <c r="S31" i="14" l="1"/>
  <c r="F31" i="14"/>
  <c r="H29" i="13"/>
  <c r="J29" i="13"/>
  <c r="C30" i="13" s="1"/>
  <c r="AA29" i="13"/>
  <c r="AC29" i="13"/>
  <c r="V30" i="13" s="1"/>
  <c r="F30" i="12"/>
  <c r="V26" i="3"/>
  <c r="R26" i="3"/>
  <c r="H25" i="8"/>
  <c r="J25" i="8"/>
  <c r="C26" i="8" s="1"/>
  <c r="I24" i="5"/>
  <c r="E24" i="5"/>
  <c r="J25" i="3"/>
  <c r="C26" i="3" s="1"/>
  <c r="F26" i="3" s="1"/>
  <c r="H25" i="3"/>
  <c r="I31" i="14" l="1"/>
  <c r="E31" i="14"/>
  <c r="V31" i="14"/>
  <c r="R31" i="14"/>
  <c r="Y30" i="13"/>
  <c r="F30" i="13"/>
  <c r="I30" i="12"/>
  <c r="E30" i="12"/>
  <c r="U26" i="3"/>
  <c r="W26" i="3"/>
  <c r="P27" i="3" s="1"/>
  <c r="F26" i="8"/>
  <c r="H24" i="5"/>
  <c r="J24" i="5"/>
  <c r="C25" i="5" s="1"/>
  <c r="I26" i="3"/>
  <c r="E26" i="3"/>
  <c r="J26" i="3" s="1"/>
  <c r="U31" i="14" l="1"/>
  <c r="W31" i="14"/>
  <c r="P32" i="14" s="1"/>
  <c r="H31" i="14"/>
  <c r="J31" i="14"/>
  <c r="C32" i="14" s="1"/>
  <c r="I30" i="13"/>
  <c r="E30" i="13"/>
  <c r="AB30" i="13"/>
  <c r="X30" i="13"/>
  <c r="H30" i="12"/>
  <c r="J30" i="12"/>
  <c r="C31" i="12" s="1"/>
  <c r="S27" i="3"/>
  <c r="I26" i="8"/>
  <c r="E26" i="8"/>
  <c r="F25" i="5"/>
  <c r="H26" i="3"/>
  <c r="C27" i="3"/>
  <c r="F32" i="14" l="1"/>
  <c r="S32" i="14"/>
  <c r="AA30" i="13"/>
  <c r="AC30" i="13"/>
  <c r="V31" i="13" s="1"/>
  <c r="H30" i="13"/>
  <c r="J30" i="13"/>
  <c r="C31" i="13" s="1"/>
  <c r="F31" i="12"/>
  <c r="R27" i="3"/>
  <c r="V27" i="3"/>
  <c r="H26" i="8"/>
  <c r="J26" i="8"/>
  <c r="C27" i="8" s="1"/>
  <c r="I25" i="5"/>
  <c r="E25" i="5"/>
  <c r="F27" i="3"/>
  <c r="V32" i="14" l="1"/>
  <c r="R32" i="14"/>
  <c r="I32" i="14"/>
  <c r="E32" i="14"/>
  <c r="F31" i="13"/>
  <c r="Y31" i="13"/>
  <c r="I31" i="12"/>
  <c r="E31" i="12"/>
  <c r="U27" i="3"/>
  <c r="W27" i="3"/>
  <c r="P28" i="3" s="1"/>
  <c r="F27" i="8"/>
  <c r="H25" i="5"/>
  <c r="J25" i="5"/>
  <c r="C26" i="5" s="1"/>
  <c r="I27" i="3"/>
  <c r="E27" i="3"/>
  <c r="H32" i="14" l="1"/>
  <c r="J32" i="14"/>
  <c r="C33" i="14" s="1"/>
  <c r="U32" i="14"/>
  <c r="W32" i="14"/>
  <c r="P33" i="14" s="1"/>
  <c r="AB31" i="13"/>
  <c r="X31" i="13"/>
  <c r="I31" i="13"/>
  <c r="E31" i="13"/>
  <c r="H31" i="12"/>
  <c r="J31" i="12"/>
  <c r="C32" i="12" s="1"/>
  <c r="S28" i="3"/>
  <c r="I27" i="8"/>
  <c r="E27" i="8"/>
  <c r="F26" i="5"/>
  <c r="J27" i="3"/>
  <c r="C28" i="3" s="1"/>
  <c r="H27" i="3"/>
  <c r="F33" i="14" l="1"/>
  <c r="S33" i="14"/>
  <c r="H31" i="13"/>
  <c r="J31" i="13"/>
  <c r="C32" i="13" s="1"/>
  <c r="AA31" i="13"/>
  <c r="AC31" i="13"/>
  <c r="V32" i="13" s="1"/>
  <c r="F32" i="12"/>
  <c r="V28" i="3"/>
  <c r="R28" i="3"/>
  <c r="H27" i="8"/>
  <c r="J27" i="8"/>
  <c r="C28" i="8" s="1"/>
  <c r="I26" i="5"/>
  <c r="E26" i="5"/>
  <c r="F28" i="3"/>
  <c r="I33" i="14" l="1"/>
  <c r="E33" i="14"/>
  <c r="V33" i="14"/>
  <c r="R33" i="14"/>
  <c r="Y32" i="13"/>
  <c r="F32" i="13"/>
  <c r="I32" i="12"/>
  <c r="E32" i="12"/>
  <c r="U28" i="3"/>
  <c r="W28" i="3"/>
  <c r="P29" i="3" s="1"/>
  <c r="F28" i="8"/>
  <c r="H26" i="5"/>
  <c r="J26" i="5"/>
  <c r="C27" i="5" s="1"/>
  <c r="I28" i="3"/>
  <c r="E28" i="3"/>
  <c r="U33" i="14" l="1"/>
  <c r="W33" i="14"/>
  <c r="P34" i="14" s="1"/>
  <c r="H33" i="14"/>
  <c r="J33" i="14"/>
  <c r="C34" i="14" s="1"/>
  <c r="I32" i="13"/>
  <c r="E32" i="13"/>
  <c r="AB32" i="13"/>
  <c r="X32" i="13"/>
  <c r="H32" i="12"/>
  <c r="J32" i="12"/>
  <c r="C33" i="12" s="1"/>
  <c r="S29" i="3"/>
  <c r="I28" i="8"/>
  <c r="E28" i="8"/>
  <c r="F27" i="5"/>
  <c r="J28" i="3"/>
  <c r="C29" i="3" s="1"/>
  <c r="H28" i="3"/>
  <c r="S34" i="14" l="1"/>
  <c r="F34" i="14"/>
  <c r="AA32" i="13"/>
  <c r="AC32" i="13"/>
  <c r="V33" i="13" s="1"/>
  <c r="H32" i="13"/>
  <c r="J32" i="13"/>
  <c r="C33" i="13" s="1"/>
  <c r="F33" i="12"/>
  <c r="V29" i="3"/>
  <c r="R29" i="3"/>
  <c r="H28" i="8"/>
  <c r="J28" i="8"/>
  <c r="C29" i="8" s="1"/>
  <c r="I27" i="5"/>
  <c r="E27" i="5"/>
  <c r="F29" i="3"/>
  <c r="I34" i="14" l="1"/>
  <c r="E34" i="14"/>
  <c r="V34" i="14"/>
  <c r="R34" i="14"/>
  <c r="F33" i="13"/>
  <c r="Y33" i="13"/>
  <c r="I33" i="12"/>
  <c r="E33" i="12"/>
  <c r="U29" i="3"/>
  <c r="W29" i="3"/>
  <c r="P30" i="3" s="1"/>
  <c r="F29" i="8"/>
  <c r="H27" i="5"/>
  <c r="J27" i="5"/>
  <c r="C28" i="5" s="1"/>
  <c r="E29" i="3"/>
  <c r="I29" i="3"/>
  <c r="U34" i="14" l="1"/>
  <c r="W34" i="14"/>
  <c r="P35" i="14" s="1"/>
  <c r="H34" i="14"/>
  <c r="J34" i="14"/>
  <c r="C35" i="14" s="1"/>
  <c r="AB33" i="13"/>
  <c r="X33" i="13"/>
  <c r="I33" i="13"/>
  <c r="E33" i="13"/>
  <c r="H33" i="12"/>
  <c r="J33" i="12"/>
  <c r="C34" i="12" s="1"/>
  <c r="S30" i="3"/>
  <c r="I29" i="8"/>
  <c r="E29" i="8"/>
  <c r="F28" i="5"/>
  <c r="J29" i="3"/>
  <c r="C30" i="3" s="1"/>
  <c r="H29" i="3"/>
  <c r="S35" i="14" l="1"/>
  <c r="F35" i="14"/>
  <c r="AA33" i="13"/>
  <c r="AC33" i="13"/>
  <c r="V34" i="13" s="1"/>
  <c r="H33" i="13"/>
  <c r="J33" i="13"/>
  <c r="C34" i="13" s="1"/>
  <c r="F34" i="12"/>
  <c r="V30" i="3"/>
  <c r="R30" i="3"/>
  <c r="H29" i="8"/>
  <c r="J29" i="8"/>
  <c r="C30" i="8" s="1"/>
  <c r="I28" i="5"/>
  <c r="E28" i="5"/>
  <c r="F30" i="3"/>
  <c r="I35" i="14" l="1"/>
  <c r="E35" i="14"/>
  <c r="V35" i="14"/>
  <c r="R35" i="14"/>
  <c r="F34" i="13"/>
  <c r="Y34" i="13"/>
  <c r="I34" i="12"/>
  <c r="E34" i="12"/>
  <c r="U30" i="3"/>
  <c r="W30" i="3"/>
  <c r="P31" i="3" s="1"/>
  <c r="F30" i="8"/>
  <c r="H28" i="5"/>
  <c r="J28" i="5"/>
  <c r="C29" i="5" s="1"/>
  <c r="E30" i="3"/>
  <c r="I30" i="3"/>
  <c r="H35" i="14" l="1"/>
  <c r="J35" i="14"/>
  <c r="C36" i="14" s="1"/>
  <c r="U35" i="14"/>
  <c r="W35" i="14"/>
  <c r="P36" i="14" s="1"/>
  <c r="AB34" i="13"/>
  <c r="X34" i="13"/>
  <c r="I34" i="13"/>
  <c r="E34" i="13"/>
  <c r="H34" i="12"/>
  <c r="J34" i="12"/>
  <c r="C35" i="12" s="1"/>
  <c r="S31" i="3"/>
  <c r="I30" i="8"/>
  <c r="E30" i="8"/>
  <c r="F29" i="5"/>
  <c r="J30" i="3"/>
  <c r="C31" i="3" s="1"/>
  <c r="H30" i="3"/>
  <c r="S36" i="14" l="1"/>
  <c r="F36" i="14"/>
  <c r="AA34" i="13"/>
  <c r="AC34" i="13"/>
  <c r="V35" i="13" s="1"/>
  <c r="H34" i="13"/>
  <c r="J34" i="13"/>
  <c r="C35" i="13" s="1"/>
  <c r="F35" i="12"/>
  <c r="V31" i="3"/>
  <c r="R31" i="3"/>
  <c r="H30" i="8"/>
  <c r="J30" i="8"/>
  <c r="C31" i="8" s="1"/>
  <c r="I29" i="5"/>
  <c r="E29" i="5"/>
  <c r="F31" i="3"/>
  <c r="V36" i="14" l="1"/>
  <c r="R36" i="14"/>
  <c r="I36" i="14"/>
  <c r="E36" i="14"/>
  <c r="Y35" i="13"/>
  <c r="F35" i="13"/>
  <c r="I35" i="12"/>
  <c r="E35" i="12"/>
  <c r="U31" i="3"/>
  <c r="W31" i="3"/>
  <c r="P32" i="3" s="1"/>
  <c r="F31" i="8"/>
  <c r="H29" i="5"/>
  <c r="J29" i="5"/>
  <c r="C30" i="5" s="1"/>
  <c r="E31" i="3"/>
  <c r="I31" i="3"/>
  <c r="U36" i="14" l="1"/>
  <c r="W36" i="14"/>
  <c r="P37" i="14" s="1"/>
  <c r="H36" i="14"/>
  <c r="J36" i="14"/>
  <c r="C37" i="14" s="1"/>
  <c r="I35" i="13"/>
  <c r="E35" i="13"/>
  <c r="AB35" i="13"/>
  <c r="X35" i="13"/>
  <c r="H35" i="12"/>
  <c r="J35" i="12"/>
  <c r="C36" i="12" s="1"/>
  <c r="S32" i="3"/>
  <c r="I31" i="8"/>
  <c r="E31" i="8"/>
  <c r="F30" i="5"/>
  <c r="J31" i="3"/>
  <c r="C32" i="3" s="1"/>
  <c r="H31" i="3"/>
  <c r="S37" i="14" l="1"/>
  <c r="F37" i="14"/>
  <c r="AA35" i="13"/>
  <c r="AC35" i="13"/>
  <c r="V36" i="13" s="1"/>
  <c r="H35" i="13"/>
  <c r="J35" i="13"/>
  <c r="C36" i="13" s="1"/>
  <c r="F36" i="12"/>
  <c r="R32" i="3"/>
  <c r="V32" i="3"/>
  <c r="H31" i="8"/>
  <c r="J31" i="8"/>
  <c r="C32" i="8" s="1"/>
  <c r="I30" i="5"/>
  <c r="E30" i="5"/>
  <c r="F32" i="3"/>
  <c r="V37" i="14" l="1"/>
  <c r="R37" i="14"/>
  <c r="I37" i="14"/>
  <c r="E37" i="14"/>
  <c r="Y36" i="13"/>
  <c r="F36" i="13"/>
  <c r="I36" i="12"/>
  <c r="E36" i="12"/>
  <c r="U32" i="3"/>
  <c r="W32" i="3"/>
  <c r="P33" i="3" s="1"/>
  <c r="F32" i="8"/>
  <c r="H30" i="5"/>
  <c r="J30" i="5"/>
  <c r="C31" i="5" s="1"/>
  <c r="I32" i="3"/>
  <c r="E32" i="3"/>
  <c r="U37" i="14" l="1"/>
  <c r="W37" i="14"/>
  <c r="P38" i="14" s="1"/>
  <c r="H37" i="14"/>
  <c r="J37" i="14"/>
  <c r="C38" i="14" s="1"/>
  <c r="I36" i="13"/>
  <c r="E36" i="13"/>
  <c r="AB36" i="13"/>
  <c r="X36" i="13"/>
  <c r="H36" i="12"/>
  <c r="J36" i="12"/>
  <c r="C37" i="12" s="1"/>
  <c r="S33" i="3"/>
  <c r="I32" i="8"/>
  <c r="E32" i="8"/>
  <c r="F31" i="5"/>
  <c r="J32" i="3"/>
  <c r="C33" i="3" s="1"/>
  <c r="H32" i="3"/>
  <c r="S38" i="14" l="1"/>
  <c r="F38" i="14"/>
  <c r="H36" i="13"/>
  <c r="J36" i="13"/>
  <c r="C37" i="13" s="1"/>
  <c r="AA36" i="13"/>
  <c r="AC36" i="13"/>
  <c r="V37" i="13" s="1"/>
  <c r="F37" i="12"/>
  <c r="R33" i="3"/>
  <c r="V33" i="3"/>
  <c r="H32" i="8"/>
  <c r="J32" i="8"/>
  <c r="C33" i="8" s="1"/>
  <c r="I31" i="5"/>
  <c r="E31" i="5"/>
  <c r="F33" i="3"/>
  <c r="I38" i="14" l="1"/>
  <c r="E38" i="14"/>
  <c r="V38" i="14"/>
  <c r="R38" i="14"/>
  <c r="F37" i="13"/>
  <c r="Y37" i="13"/>
  <c r="I37" i="12"/>
  <c r="E37" i="12"/>
  <c r="U33" i="3"/>
  <c r="W33" i="3"/>
  <c r="P34" i="3" s="1"/>
  <c r="F33" i="8"/>
  <c r="H31" i="5"/>
  <c r="J31" i="5"/>
  <c r="C32" i="5" s="1"/>
  <c r="E33" i="3"/>
  <c r="I33" i="3"/>
  <c r="U38" i="14" l="1"/>
  <c r="W38" i="14"/>
  <c r="P39" i="14" s="1"/>
  <c r="H38" i="14"/>
  <c r="J38" i="14"/>
  <c r="C39" i="14" s="1"/>
  <c r="AB37" i="13"/>
  <c r="X37" i="13"/>
  <c r="I37" i="13"/>
  <c r="E37" i="13"/>
  <c r="H37" i="12"/>
  <c r="J37" i="12"/>
  <c r="C38" i="12" s="1"/>
  <c r="S34" i="3"/>
  <c r="I33" i="8"/>
  <c r="E33" i="8"/>
  <c r="F32" i="5"/>
  <c r="J33" i="3"/>
  <c r="C34" i="3" s="1"/>
  <c r="H33" i="3"/>
  <c r="F39" i="14" l="1"/>
  <c r="S39" i="14"/>
  <c r="AA37" i="13"/>
  <c r="AC37" i="13"/>
  <c r="V38" i="13" s="1"/>
  <c r="H37" i="13"/>
  <c r="J37" i="13"/>
  <c r="C38" i="13" s="1"/>
  <c r="F38" i="12"/>
  <c r="R34" i="3"/>
  <c r="V34" i="3"/>
  <c r="H33" i="8"/>
  <c r="J33" i="8"/>
  <c r="C34" i="8" s="1"/>
  <c r="I32" i="5"/>
  <c r="E32" i="5"/>
  <c r="F34" i="3"/>
  <c r="I39" i="14" l="1"/>
  <c r="E39" i="14"/>
  <c r="V39" i="14"/>
  <c r="R39" i="14"/>
  <c r="Y38" i="13"/>
  <c r="F38" i="13"/>
  <c r="I38" i="12"/>
  <c r="E38" i="12"/>
  <c r="U34" i="3"/>
  <c r="W34" i="3"/>
  <c r="P35" i="3" s="1"/>
  <c r="F34" i="8"/>
  <c r="H32" i="5"/>
  <c r="J32" i="5"/>
  <c r="C33" i="5" s="1"/>
  <c r="E34" i="3"/>
  <c r="I34" i="3"/>
  <c r="H39" i="14" l="1"/>
  <c r="J39" i="14"/>
  <c r="C40" i="14" s="1"/>
  <c r="U39" i="14"/>
  <c r="W39" i="14"/>
  <c r="P40" i="14" s="1"/>
  <c r="AB38" i="13"/>
  <c r="X38" i="13"/>
  <c r="I38" i="13"/>
  <c r="E38" i="13"/>
  <c r="H38" i="12"/>
  <c r="J38" i="12"/>
  <c r="C39" i="12" s="1"/>
  <c r="S35" i="3"/>
  <c r="I34" i="8"/>
  <c r="E34" i="8"/>
  <c r="F33" i="5"/>
  <c r="J34" i="3"/>
  <c r="C35" i="3" s="1"/>
  <c r="H34" i="3"/>
  <c r="S40" i="14" l="1"/>
  <c r="F40" i="14"/>
  <c r="AA38" i="13"/>
  <c r="AC38" i="13"/>
  <c r="V39" i="13" s="1"/>
  <c r="H38" i="13"/>
  <c r="J38" i="13"/>
  <c r="C39" i="13" s="1"/>
  <c r="F39" i="12"/>
  <c r="R35" i="3"/>
  <c r="V35" i="3"/>
  <c r="H34" i="8"/>
  <c r="J34" i="8"/>
  <c r="C35" i="8" s="1"/>
  <c r="I33" i="5"/>
  <c r="E33" i="5"/>
  <c r="F35" i="3"/>
  <c r="V40" i="14" l="1"/>
  <c r="R40" i="14"/>
  <c r="I40" i="14"/>
  <c r="E40" i="14"/>
  <c r="F39" i="13"/>
  <c r="Y39" i="13"/>
  <c r="I39" i="12"/>
  <c r="E39" i="12"/>
  <c r="U35" i="3"/>
  <c r="W35" i="3"/>
  <c r="P36" i="3" s="1"/>
  <c r="F35" i="8"/>
  <c r="H33" i="5"/>
  <c r="J33" i="5"/>
  <c r="C34" i="5" s="1"/>
  <c r="I35" i="3"/>
  <c r="E35" i="3"/>
  <c r="H40" i="14" l="1"/>
  <c r="J40" i="14"/>
  <c r="C41" i="14" s="1"/>
  <c r="U40" i="14"/>
  <c r="W40" i="14"/>
  <c r="P41" i="14" s="1"/>
  <c r="AB39" i="13"/>
  <c r="X39" i="13"/>
  <c r="I39" i="13"/>
  <c r="E39" i="13"/>
  <c r="H39" i="12"/>
  <c r="J39" i="12"/>
  <c r="C40" i="12" s="1"/>
  <c r="S36" i="3"/>
  <c r="I35" i="8"/>
  <c r="E35" i="8"/>
  <c r="F34" i="5"/>
  <c r="J35" i="3"/>
  <c r="C36" i="3" s="1"/>
  <c r="H35" i="3"/>
  <c r="F41" i="14" l="1"/>
  <c r="S41" i="14"/>
  <c r="AA39" i="13"/>
  <c r="AC39" i="13"/>
  <c r="V40" i="13" s="1"/>
  <c r="H39" i="13"/>
  <c r="J39" i="13"/>
  <c r="C40" i="13" s="1"/>
  <c r="F40" i="12"/>
  <c r="V36" i="3"/>
  <c r="R36" i="3"/>
  <c r="H35" i="8"/>
  <c r="J35" i="8"/>
  <c r="C36" i="8" s="1"/>
  <c r="I34" i="5"/>
  <c r="E34" i="5"/>
  <c r="F36" i="3"/>
  <c r="V41" i="14" l="1"/>
  <c r="R41" i="14"/>
  <c r="I41" i="14"/>
  <c r="E41" i="14"/>
  <c r="F40" i="13"/>
  <c r="Y40" i="13"/>
  <c r="I40" i="12"/>
  <c r="E40" i="12"/>
  <c r="U36" i="3"/>
  <c r="W36" i="3"/>
  <c r="P37" i="3" s="1"/>
  <c r="F36" i="8"/>
  <c r="H34" i="5"/>
  <c r="J34" i="5"/>
  <c r="C35" i="5" s="1"/>
  <c r="E36" i="3"/>
  <c r="I36" i="3"/>
  <c r="U41" i="14" l="1"/>
  <c r="W41" i="14"/>
  <c r="P42" i="14" s="1"/>
  <c r="H41" i="14"/>
  <c r="J41" i="14"/>
  <c r="C42" i="14" s="1"/>
  <c r="I40" i="13"/>
  <c r="E40" i="13"/>
  <c r="AB40" i="13"/>
  <c r="X40" i="13"/>
  <c r="H40" i="12"/>
  <c r="J40" i="12"/>
  <c r="C41" i="12" s="1"/>
  <c r="S37" i="3"/>
  <c r="I36" i="8"/>
  <c r="E36" i="8"/>
  <c r="F35" i="5"/>
  <c r="J36" i="3"/>
  <c r="C37" i="3" s="1"/>
  <c r="H36" i="3"/>
  <c r="F42" i="14" l="1"/>
  <c r="S42" i="14"/>
  <c r="AA40" i="13"/>
  <c r="AC40" i="13"/>
  <c r="V41" i="13" s="1"/>
  <c r="H40" i="13"/>
  <c r="J40" i="13"/>
  <c r="C41" i="13" s="1"/>
  <c r="F41" i="12"/>
  <c r="R37" i="3"/>
  <c r="V37" i="3"/>
  <c r="H36" i="8"/>
  <c r="J36" i="8"/>
  <c r="C37" i="8" s="1"/>
  <c r="I35" i="5"/>
  <c r="E35" i="5"/>
  <c r="F37" i="3"/>
  <c r="I42" i="14" l="1"/>
  <c r="E42" i="14"/>
  <c r="V42" i="14"/>
  <c r="R42" i="14"/>
  <c r="F41" i="13"/>
  <c r="Y41" i="13"/>
  <c r="I41" i="12"/>
  <c r="E41" i="12"/>
  <c r="U37" i="3"/>
  <c r="W37" i="3"/>
  <c r="P38" i="3" s="1"/>
  <c r="F37" i="8"/>
  <c r="H35" i="5"/>
  <c r="J35" i="5"/>
  <c r="C36" i="5" s="1"/>
  <c r="E37" i="3"/>
  <c r="I37" i="3"/>
  <c r="U42" i="14" l="1"/>
  <c r="W42" i="14"/>
  <c r="P43" i="14" s="1"/>
  <c r="H42" i="14"/>
  <c r="J42" i="14"/>
  <c r="C43" i="14" s="1"/>
  <c r="I41" i="13"/>
  <c r="E41" i="13"/>
  <c r="AB41" i="13"/>
  <c r="X41" i="13"/>
  <c r="H41" i="12"/>
  <c r="J41" i="12"/>
  <c r="C42" i="12" s="1"/>
  <c r="S38" i="3"/>
  <c r="I37" i="8"/>
  <c r="E37" i="8"/>
  <c r="F36" i="5"/>
  <c r="J37" i="3"/>
  <c r="C38" i="3" s="1"/>
  <c r="H37" i="3"/>
  <c r="F43" i="14" l="1"/>
  <c r="S43" i="14"/>
  <c r="H41" i="13"/>
  <c r="J41" i="13"/>
  <c r="C42" i="13" s="1"/>
  <c r="AA41" i="13"/>
  <c r="AC41" i="13"/>
  <c r="V42" i="13" s="1"/>
  <c r="F42" i="12"/>
  <c r="V38" i="3"/>
  <c r="R38" i="3"/>
  <c r="H37" i="8"/>
  <c r="J37" i="8"/>
  <c r="C38" i="8" s="1"/>
  <c r="I36" i="5"/>
  <c r="E36" i="5"/>
  <c r="F38" i="3"/>
  <c r="I43" i="14" l="1"/>
  <c r="E43" i="14"/>
  <c r="V43" i="14"/>
  <c r="R43" i="14"/>
  <c r="F42" i="13"/>
  <c r="Y42" i="13"/>
  <c r="I42" i="12"/>
  <c r="E42" i="12"/>
  <c r="U38" i="3"/>
  <c r="W38" i="3"/>
  <c r="P39" i="3" s="1"/>
  <c r="F38" i="8"/>
  <c r="H36" i="5"/>
  <c r="J36" i="5"/>
  <c r="C37" i="5" s="1"/>
  <c r="I38" i="3"/>
  <c r="E38" i="3"/>
  <c r="U43" i="14" l="1"/>
  <c r="W43" i="14"/>
  <c r="P44" i="14" s="1"/>
  <c r="H43" i="14"/>
  <c r="J43" i="14"/>
  <c r="C44" i="14" s="1"/>
  <c r="I42" i="13"/>
  <c r="E42" i="13"/>
  <c r="AB42" i="13"/>
  <c r="X42" i="13"/>
  <c r="H42" i="12"/>
  <c r="J42" i="12"/>
  <c r="C43" i="12" s="1"/>
  <c r="S39" i="3"/>
  <c r="I38" i="8"/>
  <c r="E38" i="8"/>
  <c r="F37" i="5"/>
  <c r="J38" i="3"/>
  <c r="C39" i="3" s="1"/>
  <c r="H38" i="3"/>
  <c r="F44" i="14" l="1"/>
  <c r="S44" i="14"/>
  <c r="AA42" i="13"/>
  <c r="AC42" i="13"/>
  <c r="V43" i="13" s="1"/>
  <c r="H42" i="13"/>
  <c r="J42" i="13"/>
  <c r="C43" i="13" s="1"/>
  <c r="F43" i="12"/>
  <c r="R39" i="3"/>
  <c r="V39" i="3"/>
  <c r="H38" i="8"/>
  <c r="J38" i="8"/>
  <c r="C39" i="8" s="1"/>
  <c r="I37" i="5"/>
  <c r="E37" i="5"/>
  <c r="F39" i="3"/>
  <c r="V44" i="14" l="1"/>
  <c r="R44" i="14"/>
  <c r="I44" i="14"/>
  <c r="E44" i="14"/>
  <c r="F43" i="13"/>
  <c r="Y43" i="13"/>
  <c r="I43" i="12"/>
  <c r="E43" i="12"/>
  <c r="U39" i="3"/>
  <c r="W39" i="3"/>
  <c r="P40" i="3" s="1"/>
  <c r="F39" i="8"/>
  <c r="H37" i="5"/>
  <c r="J37" i="5"/>
  <c r="C38" i="5" s="1"/>
  <c r="E39" i="3"/>
  <c r="I39" i="3"/>
  <c r="H44" i="14" l="1"/>
  <c r="J44" i="14"/>
  <c r="C45" i="14" s="1"/>
  <c r="U44" i="14"/>
  <c r="W44" i="14"/>
  <c r="P45" i="14" s="1"/>
  <c r="I43" i="13"/>
  <c r="E43" i="13"/>
  <c r="AB43" i="13"/>
  <c r="X43" i="13"/>
  <c r="H43" i="12"/>
  <c r="J43" i="12"/>
  <c r="C44" i="12" s="1"/>
  <c r="S40" i="3"/>
  <c r="I39" i="8"/>
  <c r="E39" i="8"/>
  <c r="F38" i="5"/>
  <c r="J39" i="3"/>
  <c r="C40" i="3" s="1"/>
  <c r="H39" i="3"/>
  <c r="S45" i="14" l="1"/>
  <c r="F45" i="14"/>
  <c r="AA43" i="13"/>
  <c r="AC43" i="13"/>
  <c r="V44" i="13" s="1"/>
  <c r="H43" i="13"/>
  <c r="J43" i="13"/>
  <c r="C44" i="13" s="1"/>
  <c r="F44" i="12"/>
  <c r="R40" i="3"/>
  <c r="V40" i="3"/>
  <c r="H39" i="8"/>
  <c r="J39" i="8"/>
  <c r="C40" i="8" s="1"/>
  <c r="I38" i="5"/>
  <c r="E38" i="5"/>
  <c r="F40" i="3"/>
  <c r="I45" i="14" l="1"/>
  <c r="E45" i="14"/>
  <c r="V45" i="14"/>
  <c r="R45" i="14"/>
  <c r="F44" i="13"/>
  <c r="Y44" i="13"/>
  <c r="I44" i="12"/>
  <c r="E44" i="12"/>
  <c r="U40" i="3"/>
  <c r="W40" i="3"/>
  <c r="P41" i="3" s="1"/>
  <c r="F40" i="8"/>
  <c r="H38" i="5"/>
  <c r="J38" i="5"/>
  <c r="C39" i="5" s="1"/>
  <c r="E40" i="3"/>
  <c r="I40" i="3"/>
  <c r="U45" i="14" l="1"/>
  <c r="W45" i="14"/>
  <c r="P46" i="14" s="1"/>
  <c r="H45" i="14"/>
  <c r="J45" i="14"/>
  <c r="C46" i="14" s="1"/>
  <c r="AB44" i="13"/>
  <c r="X44" i="13"/>
  <c r="I44" i="13"/>
  <c r="E44" i="13"/>
  <c r="H44" i="12"/>
  <c r="J44" i="12"/>
  <c r="C45" i="12" s="1"/>
  <c r="S41" i="3"/>
  <c r="I40" i="8"/>
  <c r="E40" i="8"/>
  <c r="F39" i="5"/>
  <c r="J40" i="3"/>
  <c r="C41" i="3" s="1"/>
  <c r="H40" i="3"/>
  <c r="F46" i="14" l="1"/>
  <c r="S46" i="14"/>
  <c r="H44" i="13"/>
  <c r="J44" i="13"/>
  <c r="C45" i="13" s="1"/>
  <c r="AA44" i="13"/>
  <c r="AC44" i="13"/>
  <c r="V45" i="13" s="1"/>
  <c r="F45" i="12"/>
  <c r="V41" i="3"/>
  <c r="R41" i="3"/>
  <c r="H40" i="8"/>
  <c r="J40" i="8"/>
  <c r="C41" i="8" s="1"/>
  <c r="I39" i="5"/>
  <c r="E39" i="5"/>
  <c r="F41" i="3"/>
  <c r="V46" i="14" l="1"/>
  <c r="R46" i="14"/>
  <c r="I46" i="14"/>
  <c r="E46" i="14"/>
  <c r="F45" i="13"/>
  <c r="Y45" i="13"/>
  <c r="I45" i="12"/>
  <c r="E45" i="12"/>
  <c r="U41" i="3"/>
  <c r="W41" i="3"/>
  <c r="P42" i="3" s="1"/>
  <c r="F41" i="8"/>
  <c r="H39" i="5"/>
  <c r="J39" i="5"/>
  <c r="C40" i="5" s="1"/>
  <c r="I41" i="3"/>
  <c r="E41" i="3"/>
  <c r="H46" i="14" l="1"/>
  <c r="J46" i="14"/>
  <c r="C47" i="14" s="1"/>
  <c r="U46" i="14"/>
  <c r="W46" i="14"/>
  <c r="P47" i="14" s="1"/>
  <c r="AB45" i="13"/>
  <c r="X45" i="13"/>
  <c r="I45" i="13"/>
  <c r="E45" i="13"/>
  <c r="H45" i="12"/>
  <c r="J45" i="12"/>
  <c r="C46" i="12" s="1"/>
  <c r="S42" i="3"/>
  <c r="I41" i="8"/>
  <c r="E41" i="8"/>
  <c r="F40" i="5"/>
  <c r="J41" i="3"/>
  <c r="C42" i="3" s="1"/>
  <c r="H41" i="3"/>
  <c r="X2" i="14" l="1"/>
  <c r="Y2" i="14" s="1"/>
  <c r="F47" i="14"/>
  <c r="S47" i="14"/>
  <c r="H45" i="13"/>
  <c r="J45" i="13"/>
  <c r="C46" i="13" s="1"/>
  <c r="AA45" i="13"/>
  <c r="AC45" i="13"/>
  <c r="V46" i="13" s="1"/>
  <c r="F46" i="12"/>
  <c r="R42" i="3"/>
  <c r="V42" i="3"/>
  <c r="H41" i="8"/>
  <c r="J41" i="8"/>
  <c r="C42" i="8" s="1"/>
  <c r="I40" i="5"/>
  <c r="E40" i="5"/>
  <c r="F42" i="3"/>
  <c r="V47" i="14" l="1"/>
  <c r="R47" i="14"/>
  <c r="I47" i="14"/>
  <c r="E47" i="14"/>
  <c r="F46" i="13"/>
  <c r="Y46" i="13"/>
  <c r="I46" i="12"/>
  <c r="E46" i="12"/>
  <c r="U42" i="3"/>
  <c r="W42" i="3"/>
  <c r="P43" i="3" s="1"/>
  <c r="F42" i="8"/>
  <c r="H40" i="5"/>
  <c r="J40" i="5"/>
  <c r="C41" i="5" s="1"/>
  <c r="I42" i="3"/>
  <c r="E42" i="3"/>
  <c r="H47" i="14" l="1"/>
  <c r="J47" i="14"/>
  <c r="C48" i="14" s="1"/>
  <c r="U47" i="14"/>
  <c r="W47" i="14"/>
  <c r="P48" i="14" s="1"/>
  <c r="AB46" i="13"/>
  <c r="X46" i="13"/>
  <c r="I46" i="13"/>
  <c r="E46" i="13"/>
  <c r="H46" i="12"/>
  <c r="J46" i="12"/>
  <c r="C47" i="12" s="1"/>
  <c r="S43" i="3"/>
  <c r="I42" i="8"/>
  <c r="E42" i="8"/>
  <c r="F41" i="5"/>
  <c r="J42" i="3"/>
  <c r="C43" i="3" s="1"/>
  <c r="H42" i="3"/>
  <c r="S48" i="14" l="1"/>
  <c r="F48" i="14"/>
  <c r="AA46" i="13"/>
  <c r="AC46" i="13"/>
  <c r="V47" i="13" s="1"/>
  <c r="H46" i="13"/>
  <c r="J46" i="13"/>
  <c r="C47" i="13" s="1"/>
  <c r="F47" i="12"/>
  <c r="V43" i="3"/>
  <c r="R43" i="3"/>
  <c r="H42" i="8"/>
  <c r="J42" i="8"/>
  <c r="C43" i="8" s="1"/>
  <c r="I41" i="5"/>
  <c r="E41" i="5"/>
  <c r="F43" i="3"/>
  <c r="I48" i="14" l="1"/>
  <c r="E48" i="14"/>
  <c r="V48" i="14"/>
  <c r="R48" i="14"/>
  <c r="Y47" i="13"/>
  <c r="AD2" i="13"/>
  <c r="AE2" i="13" s="1"/>
  <c r="F47" i="13"/>
  <c r="I47" i="12"/>
  <c r="E47" i="12"/>
  <c r="U43" i="3"/>
  <c r="W43" i="3"/>
  <c r="P44" i="3" s="1"/>
  <c r="F43" i="8"/>
  <c r="H41" i="5"/>
  <c r="J41" i="5"/>
  <c r="C42" i="5" s="1"/>
  <c r="I43" i="3"/>
  <c r="E43" i="3"/>
  <c r="H48" i="14" l="1"/>
  <c r="J48" i="14"/>
  <c r="C49" i="14" s="1"/>
  <c r="U48" i="14"/>
  <c r="W48" i="14"/>
  <c r="P49" i="14" s="1"/>
  <c r="I47" i="13"/>
  <c r="E47" i="13"/>
  <c r="AB47" i="13"/>
  <c r="X47" i="13"/>
  <c r="H47" i="12"/>
  <c r="J47" i="12"/>
  <c r="C48" i="12" s="1"/>
  <c r="S44" i="3"/>
  <c r="I43" i="8"/>
  <c r="E43" i="8"/>
  <c r="F42" i="5"/>
  <c r="J43" i="3"/>
  <c r="C44" i="3" s="1"/>
  <c r="H43" i="3"/>
  <c r="S49" i="14" l="1"/>
  <c r="F49" i="14"/>
  <c r="H47" i="13"/>
  <c r="J47" i="13"/>
  <c r="C48" i="13" s="1"/>
  <c r="AA47" i="13"/>
  <c r="AC47" i="13"/>
  <c r="V48" i="13" s="1"/>
  <c r="F48" i="12"/>
  <c r="V44" i="3"/>
  <c r="R44" i="3"/>
  <c r="H43" i="8"/>
  <c r="J43" i="8"/>
  <c r="C44" i="8" s="1"/>
  <c r="I42" i="5"/>
  <c r="E42" i="5"/>
  <c r="F44" i="3"/>
  <c r="I49" i="14" l="1"/>
  <c r="E49" i="14"/>
  <c r="V49" i="14"/>
  <c r="R49" i="14"/>
  <c r="Y48" i="13"/>
  <c r="F48" i="13"/>
  <c r="I48" i="12"/>
  <c r="E48" i="12"/>
  <c r="U44" i="3"/>
  <c r="W44" i="3"/>
  <c r="P45" i="3" s="1"/>
  <c r="F44" i="8"/>
  <c r="H42" i="5"/>
  <c r="J42" i="5"/>
  <c r="C43" i="5" s="1"/>
  <c r="E44" i="3"/>
  <c r="I44" i="3"/>
  <c r="H49" i="14" l="1"/>
  <c r="J49" i="14"/>
  <c r="C50" i="14" s="1"/>
  <c r="U49" i="14"/>
  <c r="W49" i="14"/>
  <c r="P50" i="14" s="1"/>
  <c r="AB48" i="13"/>
  <c r="X48" i="13"/>
  <c r="I48" i="13"/>
  <c r="E48" i="13"/>
  <c r="H48" i="12"/>
  <c r="J48" i="12"/>
  <c r="C49" i="12" s="1"/>
  <c r="S45" i="3"/>
  <c r="I44" i="8"/>
  <c r="E44" i="8"/>
  <c r="F43" i="5"/>
  <c r="J44" i="3"/>
  <c r="C45" i="3" s="1"/>
  <c r="H44" i="3"/>
  <c r="S50" i="14" l="1"/>
  <c r="F50" i="14"/>
  <c r="H48" i="13"/>
  <c r="J48" i="13"/>
  <c r="C49" i="13" s="1"/>
  <c r="AA48" i="13"/>
  <c r="AC48" i="13"/>
  <c r="V49" i="13" s="1"/>
  <c r="F49" i="12"/>
  <c r="V45" i="3"/>
  <c r="R45" i="3"/>
  <c r="H44" i="8"/>
  <c r="J44" i="8"/>
  <c r="C45" i="8" s="1"/>
  <c r="I43" i="5"/>
  <c r="E43" i="5"/>
  <c r="F45" i="3"/>
  <c r="V50" i="14" l="1"/>
  <c r="R50" i="14"/>
  <c r="I50" i="14"/>
  <c r="E50" i="14"/>
  <c r="F49" i="13"/>
  <c r="Y49" i="13"/>
  <c r="I49" i="12"/>
  <c r="E49" i="12"/>
  <c r="U45" i="3"/>
  <c r="W45" i="3"/>
  <c r="P46" i="3" s="1"/>
  <c r="F45" i="8"/>
  <c r="H43" i="5"/>
  <c r="J43" i="5"/>
  <c r="C44" i="5" s="1"/>
  <c r="I45" i="3"/>
  <c r="E45" i="3"/>
  <c r="U50" i="14" l="1"/>
  <c r="W50" i="14"/>
  <c r="P51" i="14" s="1"/>
  <c r="H50" i="14"/>
  <c r="J50" i="14"/>
  <c r="C51" i="14" s="1"/>
  <c r="I49" i="13"/>
  <c r="E49" i="13"/>
  <c r="AB49" i="13"/>
  <c r="X49" i="13"/>
  <c r="H49" i="12"/>
  <c r="J49" i="12"/>
  <c r="C50" i="12" s="1"/>
  <c r="S46" i="3"/>
  <c r="I45" i="8"/>
  <c r="E45" i="8"/>
  <c r="F44" i="5"/>
  <c r="J45" i="3"/>
  <c r="C46" i="3" s="1"/>
  <c r="H45" i="3"/>
  <c r="F51" i="14" l="1"/>
  <c r="S51" i="14"/>
  <c r="H49" i="13"/>
  <c r="J49" i="13"/>
  <c r="C50" i="13" s="1"/>
  <c r="AA49" i="13"/>
  <c r="AC49" i="13"/>
  <c r="V50" i="13" s="1"/>
  <c r="F50" i="12"/>
  <c r="R46" i="3"/>
  <c r="V46" i="3"/>
  <c r="H45" i="8"/>
  <c r="J45" i="8"/>
  <c r="C46" i="8" s="1"/>
  <c r="I44" i="5"/>
  <c r="E44" i="5"/>
  <c r="F46" i="3"/>
  <c r="I51" i="14" l="1"/>
  <c r="E51" i="14"/>
  <c r="V51" i="14"/>
  <c r="R51" i="14"/>
  <c r="Y50" i="13"/>
  <c r="F50" i="13"/>
  <c r="I50" i="12"/>
  <c r="E50" i="12"/>
  <c r="U46" i="3"/>
  <c r="W46" i="3"/>
  <c r="P47" i="3" s="1"/>
  <c r="F46" i="8"/>
  <c r="H44" i="5"/>
  <c r="J44" i="5"/>
  <c r="C45" i="5" s="1"/>
  <c r="E46" i="3"/>
  <c r="I46" i="3"/>
  <c r="U51" i="14" l="1"/>
  <c r="W51" i="14"/>
  <c r="P52" i="14" s="1"/>
  <c r="H51" i="14"/>
  <c r="J51" i="14"/>
  <c r="C52" i="14" s="1"/>
  <c r="I50" i="13"/>
  <c r="E50" i="13"/>
  <c r="AB50" i="13"/>
  <c r="X50" i="13"/>
  <c r="H50" i="12"/>
  <c r="J50" i="12"/>
  <c r="C51" i="12" s="1"/>
  <c r="S47" i="3"/>
  <c r="I46" i="8"/>
  <c r="E46" i="8"/>
  <c r="F45" i="5"/>
  <c r="J46" i="3"/>
  <c r="C47" i="3" s="1"/>
  <c r="X2" i="3" s="1"/>
  <c r="Y2" i="3" s="1"/>
  <c r="H46" i="3"/>
  <c r="S52" i="14" l="1"/>
  <c r="F52" i="14"/>
  <c r="AA50" i="13"/>
  <c r="AC50" i="13"/>
  <c r="V51" i="13" s="1"/>
  <c r="H50" i="13"/>
  <c r="J50" i="13"/>
  <c r="C51" i="13" s="1"/>
  <c r="F51" i="12"/>
  <c r="R47" i="3"/>
  <c r="V47" i="3"/>
  <c r="H46" i="8"/>
  <c r="J46" i="8"/>
  <c r="C47" i="8" s="1"/>
  <c r="I45" i="5"/>
  <c r="E45" i="5"/>
  <c r="F47" i="3"/>
  <c r="I52" i="14" l="1"/>
  <c r="E52" i="14"/>
  <c r="V52" i="14"/>
  <c r="R52" i="14"/>
  <c r="Y51" i="13"/>
  <c r="F51" i="13"/>
  <c r="I51" i="12"/>
  <c r="E51" i="12"/>
  <c r="U47" i="3"/>
  <c r="W47" i="3"/>
  <c r="P48" i="3" s="1"/>
  <c r="F47" i="8"/>
  <c r="H45" i="5"/>
  <c r="J45" i="5"/>
  <c r="C46" i="5" s="1"/>
  <c r="E47" i="3"/>
  <c r="I47" i="3"/>
  <c r="H52" i="14" l="1"/>
  <c r="J52" i="14"/>
  <c r="C53" i="14" s="1"/>
  <c r="U52" i="14"/>
  <c r="W52" i="14"/>
  <c r="P53" i="14" s="1"/>
  <c r="I51" i="13"/>
  <c r="E51" i="13"/>
  <c r="AB51" i="13"/>
  <c r="X51" i="13"/>
  <c r="H51" i="12"/>
  <c r="J51" i="12"/>
  <c r="C52" i="12" s="1"/>
  <c r="S48" i="3"/>
  <c r="I47" i="8"/>
  <c r="E47" i="8"/>
  <c r="F46" i="5"/>
  <c r="J47" i="3"/>
  <c r="C48" i="3" s="1"/>
  <c r="H47" i="3"/>
  <c r="S53" i="14" l="1"/>
  <c r="F53" i="14"/>
  <c r="H51" i="13"/>
  <c r="J51" i="13"/>
  <c r="C52" i="13" s="1"/>
  <c r="AA51" i="13"/>
  <c r="AC51" i="13"/>
  <c r="V52" i="13" s="1"/>
  <c r="F52" i="12"/>
  <c r="R48" i="3"/>
  <c r="V48" i="3"/>
  <c r="H47" i="8"/>
  <c r="J47" i="8"/>
  <c r="C48" i="8" s="1"/>
  <c r="I46" i="5"/>
  <c r="E46" i="5"/>
  <c r="F48" i="3"/>
  <c r="V53" i="14" l="1"/>
  <c r="R53" i="14"/>
  <c r="I53" i="14"/>
  <c r="E53" i="14"/>
  <c r="F52" i="13"/>
  <c r="Y52" i="13"/>
  <c r="I52" i="12"/>
  <c r="E52" i="12"/>
  <c r="U48" i="3"/>
  <c r="W48" i="3"/>
  <c r="P49" i="3" s="1"/>
  <c r="F48" i="8"/>
  <c r="H46" i="5"/>
  <c r="J46" i="5"/>
  <c r="C47" i="5" s="1"/>
  <c r="E48" i="3"/>
  <c r="I48" i="3"/>
  <c r="U53" i="14" l="1"/>
  <c r="W53" i="14"/>
  <c r="P54" i="14" s="1"/>
  <c r="H53" i="14"/>
  <c r="J53" i="14"/>
  <c r="C54" i="14" s="1"/>
  <c r="I52" i="13"/>
  <c r="E52" i="13"/>
  <c r="AB52" i="13"/>
  <c r="X52" i="13"/>
  <c r="H52" i="12"/>
  <c r="J52" i="12"/>
  <c r="C53" i="12" s="1"/>
  <c r="S49" i="3"/>
  <c r="I48" i="8"/>
  <c r="E48" i="8"/>
  <c r="F47" i="5"/>
  <c r="J48" i="3"/>
  <c r="C49" i="3" s="1"/>
  <c r="H48" i="3"/>
  <c r="F54" i="14" l="1"/>
  <c r="S54" i="14"/>
  <c r="AA52" i="13"/>
  <c r="AC52" i="13"/>
  <c r="V53" i="13" s="1"/>
  <c r="H52" i="13"/>
  <c r="J52" i="13"/>
  <c r="C53" i="13" s="1"/>
  <c r="F53" i="12"/>
  <c r="V49" i="3"/>
  <c r="R49" i="3"/>
  <c r="H48" i="8"/>
  <c r="J48" i="8"/>
  <c r="C49" i="8" s="1"/>
  <c r="I47" i="5"/>
  <c r="E47" i="5"/>
  <c r="F49" i="3"/>
  <c r="V54" i="14" l="1"/>
  <c r="R54" i="14"/>
  <c r="I54" i="14"/>
  <c r="E54" i="14"/>
  <c r="F53" i="13"/>
  <c r="Y53" i="13"/>
  <c r="I53" i="12"/>
  <c r="E53" i="12"/>
  <c r="U49" i="3"/>
  <c r="W49" i="3"/>
  <c r="P50" i="3" s="1"/>
  <c r="F49" i="8"/>
  <c r="H47" i="5"/>
  <c r="J47" i="5"/>
  <c r="C48" i="5" s="1"/>
  <c r="E49" i="3"/>
  <c r="I49" i="3"/>
  <c r="H54" i="14" l="1"/>
  <c r="J54" i="14"/>
  <c r="C55" i="14" s="1"/>
  <c r="U54" i="14"/>
  <c r="W54" i="14"/>
  <c r="P55" i="14" s="1"/>
  <c r="I53" i="13"/>
  <c r="E53" i="13"/>
  <c r="AB53" i="13"/>
  <c r="X53" i="13"/>
  <c r="H53" i="12"/>
  <c r="J53" i="12"/>
  <c r="C54" i="12" s="1"/>
  <c r="S50" i="3"/>
  <c r="I49" i="8"/>
  <c r="E49" i="8"/>
  <c r="F48" i="5"/>
  <c r="J49" i="3"/>
  <c r="C50" i="3" s="1"/>
  <c r="H49" i="3"/>
  <c r="S55" i="14" l="1"/>
  <c r="F55" i="14"/>
  <c r="H53" i="13"/>
  <c r="J53" i="13"/>
  <c r="C54" i="13" s="1"/>
  <c r="AA53" i="13"/>
  <c r="AC53" i="13"/>
  <c r="V54" i="13" s="1"/>
  <c r="F54" i="12"/>
  <c r="V50" i="3"/>
  <c r="R50" i="3"/>
  <c r="H49" i="8"/>
  <c r="J49" i="8"/>
  <c r="C50" i="8" s="1"/>
  <c r="I48" i="5"/>
  <c r="E48" i="5"/>
  <c r="F50" i="3"/>
  <c r="I55" i="14" l="1"/>
  <c r="E55" i="14"/>
  <c r="V55" i="14"/>
  <c r="R55" i="14"/>
  <c r="Y54" i="13"/>
  <c r="F54" i="13"/>
  <c r="I54" i="12"/>
  <c r="E54" i="12"/>
  <c r="U50" i="3"/>
  <c r="W50" i="3"/>
  <c r="P51" i="3" s="1"/>
  <c r="F50" i="8"/>
  <c r="H48" i="5"/>
  <c r="J48" i="5"/>
  <c r="C49" i="5" s="1"/>
  <c r="I50" i="3"/>
  <c r="E50" i="3"/>
  <c r="U55" i="14" l="1"/>
  <c r="W55" i="14"/>
  <c r="P56" i="14" s="1"/>
  <c r="H55" i="14"/>
  <c r="J55" i="14"/>
  <c r="C56" i="14" s="1"/>
  <c r="I54" i="13"/>
  <c r="E54" i="13"/>
  <c r="AB54" i="13"/>
  <c r="X54" i="13"/>
  <c r="H54" i="12"/>
  <c r="J54" i="12"/>
  <c r="C55" i="12" s="1"/>
  <c r="S51" i="3"/>
  <c r="I50" i="8"/>
  <c r="E50" i="8"/>
  <c r="F49" i="5"/>
  <c r="J50" i="3"/>
  <c r="C51" i="3" s="1"/>
  <c r="H50" i="3"/>
  <c r="F56" i="14" l="1"/>
  <c r="S56" i="14"/>
  <c r="H54" i="13"/>
  <c r="J54" i="13"/>
  <c r="C55" i="13" s="1"/>
  <c r="AA54" i="13"/>
  <c r="AC54" i="13"/>
  <c r="V55" i="13" s="1"/>
  <c r="F55" i="12"/>
  <c r="V51" i="3"/>
  <c r="R51" i="3"/>
  <c r="H50" i="8"/>
  <c r="J50" i="8"/>
  <c r="C51" i="8" s="1"/>
  <c r="I49" i="5"/>
  <c r="E49" i="5"/>
  <c r="F51" i="3"/>
  <c r="V56" i="14" l="1"/>
  <c r="R56" i="14"/>
  <c r="I56" i="14"/>
  <c r="E56" i="14"/>
  <c r="F55" i="13"/>
  <c r="Y55" i="13"/>
  <c r="I55" i="12"/>
  <c r="E55" i="12"/>
  <c r="U51" i="3"/>
  <c r="W51" i="3"/>
  <c r="P52" i="3" s="1"/>
  <c r="F51" i="8"/>
  <c r="H49" i="5"/>
  <c r="J49" i="5"/>
  <c r="C50" i="5" s="1"/>
  <c r="E51" i="3"/>
  <c r="I51" i="3"/>
  <c r="H56" i="14" l="1"/>
  <c r="J56" i="14"/>
  <c r="C57" i="14" s="1"/>
  <c r="U56" i="14"/>
  <c r="W56" i="14"/>
  <c r="P57" i="14" s="1"/>
  <c r="AB55" i="13"/>
  <c r="X55" i="13"/>
  <c r="I55" i="13"/>
  <c r="E55" i="13"/>
  <c r="H55" i="12"/>
  <c r="J55" i="12"/>
  <c r="C56" i="12" s="1"/>
  <c r="S52" i="3"/>
  <c r="I51" i="8"/>
  <c r="E51" i="8"/>
  <c r="F50" i="5"/>
  <c r="J51" i="3"/>
  <c r="C52" i="3" s="1"/>
  <c r="H51" i="3"/>
  <c r="F57" i="14" l="1"/>
  <c r="S57" i="14"/>
  <c r="H55" i="13"/>
  <c r="J55" i="13"/>
  <c r="C56" i="13" s="1"/>
  <c r="AA55" i="13"/>
  <c r="AC55" i="13"/>
  <c r="V56" i="13" s="1"/>
  <c r="F56" i="12"/>
  <c r="R52" i="3"/>
  <c r="V52" i="3"/>
  <c r="H51" i="8"/>
  <c r="J51" i="8"/>
  <c r="C52" i="8" s="1"/>
  <c r="I50" i="5"/>
  <c r="E50" i="5"/>
  <c r="F52" i="3"/>
  <c r="V57" i="14" l="1"/>
  <c r="R57" i="14"/>
  <c r="I57" i="14"/>
  <c r="E57" i="14"/>
  <c r="Y56" i="13"/>
  <c r="F56" i="13"/>
  <c r="I56" i="12"/>
  <c r="E56" i="12"/>
  <c r="U52" i="3"/>
  <c r="W52" i="3"/>
  <c r="P53" i="3" s="1"/>
  <c r="F52" i="8"/>
  <c r="H50" i="5"/>
  <c r="J50" i="5"/>
  <c r="C51" i="5" s="1"/>
  <c r="I52" i="3"/>
  <c r="E52" i="3"/>
  <c r="H57" i="14" l="1"/>
  <c r="J57" i="14"/>
  <c r="C58" i="14" s="1"/>
  <c r="U57" i="14"/>
  <c r="W57" i="14"/>
  <c r="P58" i="14" s="1"/>
  <c r="I56" i="13"/>
  <c r="E56" i="13"/>
  <c r="AB56" i="13"/>
  <c r="X56" i="13"/>
  <c r="H56" i="12"/>
  <c r="J56" i="12"/>
  <c r="C57" i="12" s="1"/>
  <c r="S53" i="3"/>
  <c r="I52" i="8"/>
  <c r="E52" i="8"/>
  <c r="F51" i="5"/>
  <c r="J52" i="3"/>
  <c r="C53" i="3" s="1"/>
  <c r="H52" i="3"/>
  <c r="F58" i="14" l="1"/>
  <c r="S58" i="14"/>
  <c r="H56" i="13"/>
  <c r="J56" i="13"/>
  <c r="C57" i="13" s="1"/>
  <c r="AA56" i="13"/>
  <c r="AC56" i="13"/>
  <c r="V57" i="13" s="1"/>
  <c r="F57" i="12"/>
  <c r="V53" i="3"/>
  <c r="R53" i="3"/>
  <c r="H52" i="8"/>
  <c r="J52" i="8"/>
  <c r="C53" i="8" s="1"/>
  <c r="I51" i="5"/>
  <c r="E51" i="5"/>
  <c r="F53" i="3"/>
  <c r="I58" i="14" l="1"/>
  <c r="E58" i="14"/>
  <c r="V58" i="14"/>
  <c r="R58" i="14"/>
  <c r="Y57" i="13"/>
  <c r="F57" i="13"/>
  <c r="I57" i="12"/>
  <c r="E57" i="12"/>
  <c r="U53" i="3"/>
  <c r="W53" i="3"/>
  <c r="P54" i="3" s="1"/>
  <c r="F53" i="8"/>
  <c r="H51" i="5"/>
  <c r="J51" i="5"/>
  <c r="C52" i="5" s="1"/>
  <c r="I53" i="3"/>
  <c r="E53" i="3"/>
  <c r="H58" i="14" l="1"/>
  <c r="J58" i="14"/>
  <c r="C59" i="14" s="1"/>
  <c r="U58" i="14"/>
  <c r="W58" i="14"/>
  <c r="P59" i="14" s="1"/>
  <c r="I57" i="13"/>
  <c r="E57" i="13"/>
  <c r="AB57" i="13"/>
  <c r="X57" i="13"/>
  <c r="H57" i="12"/>
  <c r="J57" i="12"/>
  <c r="C58" i="12" s="1"/>
  <c r="S54" i="3"/>
  <c r="I53" i="8"/>
  <c r="E53" i="8"/>
  <c r="F52" i="5"/>
  <c r="J53" i="3"/>
  <c r="C54" i="3" s="1"/>
  <c r="H53" i="3"/>
  <c r="S59" i="14" l="1"/>
  <c r="F59" i="14"/>
  <c r="AA57" i="13"/>
  <c r="AC57" i="13"/>
  <c r="V58" i="13" s="1"/>
  <c r="H57" i="13"/>
  <c r="J57" i="13"/>
  <c r="C58" i="13" s="1"/>
  <c r="F58" i="12"/>
  <c r="V54" i="3"/>
  <c r="R54" i="3"/>
  <c r="H53" i="8"/>
  <c r="J53" i="8"/>
  <c r="C54" i="8" s="1"/>
  <c r="I52" i="5"/>
  <c r="E52" i="5"/>
  <c r="F54" i="3"/>
  <c r="I59" i="14" l="1"/>
  <c r="E59" i="14"/>
  <c r="V59" i="14"/>
  <c r="R59" i="14"/>
  <c r="F58" i="13"/>
  <c r="Y58" i="13"/>
  <c r="I58" i="12"/>
  <c r="E58" i="12"/>
  <c r="U54" i="3"/>
  <c r="W54" i="3"/>
  <c r="P55" i="3" s="1"/>
  <c r="F54" i="8"/>
  <c r="H52" i="5"/>
  <c r="J52" i="5"/>
  <c r="C53" i="5" s="1"/>
  <c r="E54" i="3"/>
  <c r="I54" i="3"/>
  <c r="H59" i="14" l="1"/>
  <c r="J59" i="14"/>
  <c r="C60" i="14" s="1"/>
  <c r="U59" i="14"/>
  <c r="W59" i="14"/>
  <c r="P60" i="14" s="1"/>
  <c r="AB58" i="13"/>
  <c r="X58" i="13"/>
  <c r="I58" i="13"/>
  <c r="E58" i="13"/>
  <c r="H58" i="12"/>
  <c r="J58" i="12"/>
  <c r="C59" i="12" s="1"/>
  <c r="S55" i="3"/>
  <c r="I54" i="8"/>
  <c r="E54" i="8"/>
  <c r="F53" i="5"/>
  <c r="J54" i="3"/>
  <c r="C55" i="3" s="1"/>
  <c r="H54" i="3"/>
  <c r="S60" i="14" l="1"/>
  <c r="F60" i="14"/>
  <c r="H58" i="13"/>
  <c r="J58" i="13"/>
  <c r="C59" i="13" s="1"/>
  <c r="AA58" i="13"/>
  <c r="AC58" i="13"/>
  <c r="V59" i="13" s="1"/>
  <c r="F59" i="12"/>
  <c r="R55" i="3"/>
  <c r="V55" i="3"/>
  <c r="H54" i="8"/>
  <c r="J54" i="8"/>
  <c r="C55" i="8" s="1"/>
  <c r="I53" i="5"/>
  <c r="E53" i="5"/>
  <c r="F55" i="3"/>
  <c r="I60" i="14" l="1"/>
  <c r="E60" i="14"/>
  <c r="V60" i="14"/>
  <c r="R60" i="14"/>
  <c r="Y59" i="13"/>
  <c r="F59" i="13"/>
  <c r="I59" i="12"/>
  <c r="E59" i="12"/>
  <c r="U55" i="3"/>
  <c r="W55" i="3"/>
  <c r="P56" i="3" s="1"/>
  <c r="F55" i="8"/>
  <c r="H53" i="5"/>
  <c r="J53" i="5"/>
  <c r="C54" i="5" s="1"/>
  <c r="E55" i="3"/>
  <c r="I55" i="3"/>
  <c r="U60" i="14" l="1"/>
  <c r="W60" i="14"/>
  <c r="P61" i="14" s="1"/>
  <c r="H60" i="14"/>
  <c r="J60" i="14"/>
  <c r="C61" i="14" s="1"/>
  <c r="I59" i="13"/>
  <c r="E59" i="13"/>
  <c r="AB59" i="13"/>
  <c r="X59" i="13"/>
  <c r="H59" i="12"/>
  <c r="J59" i="12"/>
  <c r="C60" i="12" s="1"/>
  <c r="S56" i="3"/>
  <c r="I55" i="8"/>
  <c r="E55" i="8"/>
  <c r="F54" i="5"/>
  <c r="J55" i="3"/>
  <c r="C56" i="3" s="1"/>
  <c r="H55" i="3"/>
  <c r="F61" i="14" l="1"/>
  <c r="S61" i="14"/>
  <c r="AA59" i="13"/>
  <c r="AC59" i="13"/>
  <c r="V60" i="13" s="1"/>
  <c r="H59" i="13"/>
  <c r="J59" i="13"/>
  <c r="C60" i="13" s="1"/>
  <c r="F60" i="12"/>
  <c r="V56" i="3"/>
  <c r="R56" i="3"/>
  <c r="H55" i="8"/>
  <c r="J55" i="8"/>
  <c r="C56" i="8" s="1"/>
  <c r="I54" i="5"/>
  <c r="E54" i="5"/>
  <c r="F56" i="3"/>
  <c r="V61" i="14" l="1"/>
  <c r="R61" i="14"/>
  <c r="I61" i="14"/>
  <c r="E61" i="14"/>
  <c r="Y60" i="13"/>
  <c r="F60" i="13"/>
  <c r="I60" i="12"/>
  <c r="E60" i="12"/>
  <c r="U56" i="3"/>
  <c r="W56" i="3"/>
  <c r="P57" i="3" s="1"/>
  <c r="F56" i="8"/>
  <c r="H54" i="5"/>
  <c r="J54" i="5"/>
  <c r="C55" i="5" s="1"/>
  <c r="I56" i="3"/>
  <c r="E56" i="3"/>
  <c r="H61" i="14" l="1"/>
  <c r="J61" i="14"/>
  <c r="C62" i="14" s="1"/>
  <c r="U61" i="14"/>
  <c r="W61" i="14"/>
  <c r="P62" i="14" s="1"/>
  <c r="I60" i="13"/>
  <c r="E60" i="13"/>
  <c r="AB60" i="13"/>
  <c r="X60" i="13"/>
  <c r="H60" i="12"/>
  <c r="J60" i="12"/>
  <c r="C61" i="12" s="1"/>
  <c r="S57" i="3"/>
  <c r="I56" i="8"/>
  <c r="E56" i="8"/>
  <c r="F55" i="5"/>
  <c r="J56" i="3"/>
  <c r="C57" i="3" s="1"/>
  <c r="H56" i="3"/>
  <c r="F62" i="14" l="1"/>
  <c r="S62" i="14"/>
  <c r="AA60" i="13"/>
  <c r="AC60" i="13"/>
  <c r="V61" i="13" s="1"/>
  <c r="H60" i="13"/>
  <c r="J60" i="13"/>
  <c r="C61" i="13" s="1"/>
  <c r="F61" i="12"/>
  <c r="V57" i="3"/>
  <c r="R57" i="3"/>
  <c r="H56" i="8"/>
  <c r="J56" i="8"/>
  <c r="C57" i="8" s="1"/>
  <c r="I55" i="5"/>
  <c r="E55" i="5"/>
  <c r="F57" i="3"/>
  <c r="V62" i="14" l="1"/>
  <c r="R62" i="14"/>
  <c r="I62" i="14"/>
  <c r="E62" i="14"/>
  <c r="Y61" i="13"/>
  <c r="F61" i="13"/>
  <c r="I61" i="12"/>
  <c r="E61" i="12"/>
  <c r="U57" i="3"/>
  <c r="W57" i="3"/>
  <c r="P58" i="3" s="1"/>
  <c r="F57" i="8"/>
  <c r="H55" i="5"/>
  <c r="J55" i="5"/>
  <c r="C56" i="5" s="1"/>
  <c r="E57" i="3"/>
  <c r="I57" i="3"/>
  <c r="H62" i="14" l="1"/>
  <c r="J62" i="14"/>
  <c r="C63" i="14" s="1"/>
  <c r="U62" i="14"/>
  <c r="W62" i="14"/>
  <c r="P63" i="14" s="1"/>
  <c r="AB61" i="13"/>
  <c r="X61" i="13"/>
  <c r="I61" i="13"/>
  <c r="E61" i="13"/>
  <c r="H61" i="12"/>
  <c r="J61" i="12"/>
  <c r="C62" i="12" s="1"/>
  <c r="S58" i="3"/>
  <c r="I57" i="8"/>
  <c r="E57" i="8"/>
  <c r="F56" i="5"/>
  <c r="J57" i="3"/>
  <c r="C58" i="3" s="1"/>
  <c r="H57" i="3"/>
  <c r="S63" i="14" l="1"/>
  <c r="F63" i="14"/>
  <c r="H61" i="13"/>
  <c r="J61" i="13"/>
  <c r="C62" i="13" s="1"/>
  <c r="AA61" i="13"/>
  <c r="AC61" i="13"/>
  <c r="V62" i="13" s="1"/>
  <c r="F62" i="12"/>
  <c r="V58" i="3"/>
  <c r="R58" i="3"/>
  <c r="H57" i="8"/>
  <c r="J57" i="8"/>
  <c r="C58" i="8" s="1"/>
  <c r="I56" i="5"/>
  <c r="E56" i="5"/>
  <c r="F58" i="3"/>
  <c r="V63" i="14" l="1"/>
  <c r="R63" i="14"/>
  <c r="I63" i="14"/>
  <c r="E63" i="14"/>
  <c r="Y62" i="13"/>
  <c r="F62" i="13"/>
  <c r="I62" i="12"/>
  <c r="E62" i="12"/>
  <c r="U58" i="3"/>
  <c r="W58" i="3"/>
  <c r="P59" i="3" s="1"/>
  <c r="F58" i="8"/>
  <c r="H56" i="5"/>
  <c r="J56" i="5"/>
  <c r="C57" i="5" s="1"/>
  <c r="I58" i="3"/>
  <c r="E58" i="3"/>
  <c r="H63" i="14" l="1"/>
  <c r="J63" i="14"/>
  <c r="C64" i="14" s="1"/>
  <c r="U63" i="14"/>
  <c r="W63" i="14"/>
  <c r="P64" i="14" s="1"/>
  <c r="AB62" i="13"/>
  <c r="X62" i="13"/>
  <c r="I62" i="13"/>
  <c r="E62" i="13"/>
  <c r="H62" i="12"/>
  <c r="J62" i="12"/>
  <c r="C63" i="12" s="1"/>
  <c r="S59" i="3"/>
  <c r="I58" i="8"/>
  <c r="E58" i="8"/>
  <c r="F57" i="5"/>
  <c r="J58" i="3"/>
  <c r="C59" i="3" s="1"/>
  <c r="H58" i="3"/>
  <c r="S64" i="14" l="1"/>
  <c r="F64" i="14"/>
  <c r="H62" i="13"/>
  <c r="J62" i="13"/>
  <c r="C63" i="13" s="1"/>
  <c r="AA62" i="13"/>
  <c r="AC62" i="13"/>
  <c r="V63" i="13" s="1"/>
  <c r="F63" i="12"/>
  <c r="R59" i="3"/>
  <c r="V59" i="3"/>
  <c r="H58" i="8"/>
  <c r="J58" i="8"/>
  <c r="C59" i="8" s="1"/>
  <c r="I57" i="5"/>
  <c r="E57" i="5"/>
  <c r="F59" i="3"/>
  <c r="V64" i="14" l="1"/>
  <c r="R64" i="14"/>
  <c r="I64" i="14"/>
  <c r="E64" i="14"/>
  <c r="Y63" i="13"/>
  <c r="F63" i="13"/>
  <c r="I63" i="12"/>
  <c r="E63" i="12"/>
  <c r="U59" i="3"/>
  <c r="W59" i="3"/>
  <c r="P60" i="3" s="1"/>
  <c r="F59" i="8"/>
  <c r="H57" i="5"/>
  <c r="J57" i="5"/>
  <c r="C58" i="5" s="1"/>
  <c r="I59" i="3"/>
  <c r="E59" i="3"/>
  <c r="H64" i="14" l="1"/>
  <c r="J64" i="14"/>
  <c r="C65" i="14" s="1"/>
  <c r="U64" i="14"/>
  <c r="W64" i="14"/>
  <c r="P65" i="14" s="1"/>
  <c r="I63" i="13"/>
  <c r="E63" i="13"/>
  <c r="AB63" i="13"/>
  <c r="X63" i="13"/>
  <c r="H63" i="12"/>
  <c r="J63" i="12"/>
  <c r="C64" i="12" s="1"/>
  <c r="S60" i="3"/>
  <c r="I59" i="8"/>
  <c r="E59" i="8"/>
  <c r="F58" i="5"/>
  <c r="J59" i="3"/>
  <c r="C60" i="3" s="1"/>
  <c r="H59" i="3"/>
  <c r="F65" i="14" l="1"/>
  <c r="S65" i="14"/>
  <c r="AA63" i="13"/>
  <c r="AC63" i="13"/>
  <c r="V64" i="13" s="1"/>
  <c r="H63" i="13"/>
  <c r="J63" i="13"/>
  <c r="C64" i="13" s="1"/>
  <c r="F64" i="12"/>
  <c r="R60" i="3"/>
  <c r="V60" i="3"/>
  <c r="H59" i="8"/>
  <c r="J59" i="8"/>
  <c r="C60" i="8" s="1"/>
  <c r="I58" i="5"/>
  <c r="E58" i="5"/>
  <c r="F60" i="3"/>
  <c r="V65" i="14" l="1"/>
  <c r="R65" i="14"/>
  <c r="I65" i="14"/>
  <c r="E65" i="14"/>
  <c r="Y64" i="13"/>
  <c r="F64" i="13"/>
  <c r="I64" i="12"/>
  <c r="E64" i="12"/>
  <c r="U60" i="3"/>
  <c r="W60" i="3"/>
  <c r="P61" i="3" s="1"/>
  <c r="F60" i="8"/>
  <c r="H58" i="5"/>
  <c r="J58" i="5"/>
  <c r="C59" i="5" s="1"/>
  <c r="E60" i="3"/>
  <c r="I60" i="3"/>
  <c r="H65" i="14" l="1"/>
  <c r="J65" i="14"/>
  <c r="C66" i="14" s="1"/>
  <c r="U65" i="14"/>
  <c r="W65" i="14"/>
  <c r="P66" i="14" s="1"/>
  <c r="I64" i="13"/>
  <c r="E64" i="13"/>
  <c r="AB64" i="13"/>
  <c r="X64" i="13"/>
  <c r="H64" i="12"/>
  <c r="J64" i="12"/>
  <c r="C65" i="12" s="1"/>
  <c r="S61" i="3"/>
  <c r="I60" i="8"/>
  <c r="E60" i="8"/>
  <c r="F59" i="5"/>
  <c r="J60" i="3"/>
  <c r="C61" i="3" s="1"/>
  <c r="H60" i="3"/>
  <c r="S66" i="14" l="1"/>
  <c r="F66" i="14"/>
  <c r="AA64" i="13"/>
  <c r="AC64" i="13"/>
  <c r="V65" i="13" s="1"/>
  <c r="H64" i="13"/>
  <c r="J64" i="13"/>
  <c r="C65" i="13" s="1"/>
  <c r="F65" i="12"/>
  <c r="V61" i="3"/>
  <c r="R61" i="3"/>
  <c r="H60" i="8"/>
  <c r="J60" i="8"/>
  <c r="C61" i="8" s="1"/>
  <c r="I59" i="5"/>
  <c r="E59" i="5"/>
  <c r="F61" i="3"/>
  <c r="V66" i="14" l="1"/>
  <c r="R66" i="14"/>
  <c r="I66" i="14"/>
  <c r="E66" i="14"/>
  <c r="F65" i="13"/>
  <c r="Y65" i="13"/>
  <c r="I65" i="12"/>
  <c r="E65" i="12"/>
  <c r="U61" i="3"/>
  <c r="W61" i="3"/>
  <c r="P62" i="3" s="1"/>
  <c r="F61" i="8"/>
  <c r="H59" i="5"/>
  <c r="J59" i="5"/>
  <c r="C60" i="5" s="1"/>
  <c r="E61" i="3"/>
  <c r="I61" i="3"/>
  <c r="H66" i="14" l="1"/>
  <c r="J66" i="14"/>
  <c r="C67" i="14" s="1"/>
  <c r="U66" i="14"/>
  <c r="W66" i="14"/>
  <c r="P67" i="14" s="1"/>
  <c r="AB65" i="13"/>
  <c r="X65" i="13"/>
  <c r="I65" i="13"/>
  <c r="E65" i="13"/>
  <c r="H65" i="12"/>
  <c r="J65" i="12"/>
  <c r="C66" i="12" s="1"/>
  <c r="S62" i="3"/>
  <c r="I61" i="8"/>
  <c r="E61" i="8"/>
  <c r="F60" i="5"/>
  <c r="J61" i="3"/>
  <c r="C62" i="3" s="1"/>
  <c r="H61" i="3"/>
  <c r="F67" i="14" l="1"/>
  <c r="S67" i="14"/>
  <c r="H65" i="13"/>
  <c r="J65" i="13"/>
  <c r="C66" i="13" s="1"/>
  <c r="AA65" i="13"/>
  <c r="AC65" i="13"/>
  <c r="V66" i="13" s="1"/>
  <c r="F66" i="12"/>
  <c r="V62" i="3"/>
  <c r="R62" i="3"/>
  <c r="H61" i="8"/>
  <c r="J61" i="8"/>
  <c r="C62" i="8" s="1"/>
  <c r="I60" i="5"/>
  <c r="E60" i="5"/>
  <c r="F62" i="3"/>
  <c r="V67" i="14" l="1"/>
  <c r="R67" i="14"/>
  <c r="I67" i="14"/>
  <c r="E67" i="14"/>
  <c r="Y66" i="13"/>
  <c r="F66" i="13"/>
  <c r="I66" i="12"/>
  <c r="E66" i="12"/>
  <c r="U62" i="3"/>
  <c r="W62" i="3"/>
  <c r="P63" i="3" s="1"/>
  <c r="F62" i="8"/>
  <c r="H60" i="5"/>
  <c r="J60" i="5"/>
  <c r="C61" i="5" s="1"/>
  <c r="E62" i="3"/>
  <c r="I62" i="3"/>
  <c r="H67" i="14" l="1"/>
  <c r="J67" i="14"/>
  <c r="C68" i="14" s="1"/>
  <c r="U67" i="14"/>
  <c r="W67" i="14"/>
  <c r="P68" i="14" s="1"/>
  <c r="AB66" i="13"/>
  <c r="X66" i="13"/>
  <c r="I66" i="13"/>
  <c r="E66" i="13"/>
  <c r="H66" i="12"/>
  <c r="J66" i="12"/>
  <c r="C67" i="12" s="1"/>
  <c r="S63" i="3"/>
  <c r="I62" i="8"/>
  <c r="E62" i="8"/>
  <c r="F61" i="5"/>
  <c r="J62" i="3"/>
  <c r="C63" i="3" s="1"/>
  <c r="H62" i="3"/>
  <c r="F68" i="14" l="1"/>
  <c r="S68" i="14"/>
  <c r="H66" i="13"/>
  <c r="J66" i="13"/>
  <c r="C67" i="13" s="1"/>
  <c r="AA66" i="13"/>
  <c r="AC66" i="13"/>
  <c r="V67" i="13" s="1"/>
  <c r="F67" i="12"/>
  <c r="V63" i="3"/>
  <c r="R63" i="3"/>
  <c r="H62" i="8"/>
  <c r="J62" i="8"/>
  <c r="C63" i="8" s="1"/>
  <c r="I61" i="5"/>
  <c r="E61" i="5"/>
  <c r="F63" i="3"/>
  <c r="V68" i="14" l="1"/>
  <c r="R68" i="14"/>
  <c r="I68" i="14"/>
  <c r="E68" i="14"/>
  <c r="Y67" i="13"/>
  <c r="F67" i="13"/>
  <c r="I67" i="12"/>
  <c r="E67" i="12"/>
  <c r="U63" i="3"/>
  <c r="W63" i="3"/>
  <c r="P64" i="3" s="1"/>
  <c r="F63" i="8"/>
  <c r="H61" i="5"/>
  <c r="J61" i="5"/>
  <c r="C62" i="5" s="1"/>
  <c r="E63" i="3"/>
  <c r="I63" i="3"/>
  <c r="H68" i="14" l="1"/>
  <c r="J68" i="14"/>
  <c r="C69" i="14" s="1"/>
  <c r="U68" i="14"/>
  <c r="W68" i="14"/>
  <c r="P69" i="14" s="1"/>
  <c r="I67" i="13"/>
  <c r="E67" i="13"/>
  <c r="AB67" i="13"/>
  <c r="X67" i="13"/>
  <c r="H67" i="12"/>
  <c r="J67" i="12"/>
  <c r="C68" i="12" s="1"/>
  <c r="S64" i="3"/>
  <c r="I63" i="8"/>
  <c r="E63" i="8"/>
  <c r="F62" i="5"/>
  <c r="J63" i="3"/>
  <c r="C64" i="3" s="1"/>
  <c r="H63" i="3"/>
  <c r="S69" i="14" l="1"/>
  <c r="F69" i="14"/>
  <c r="AA67" i="13"/>
  <c r="AC67" i="13"/>
  <c r="V68" i="13" s="1"/>
  <c r="H67" i="13"/>
  <c r="J67" i="13"/>
  <c r="C68" i="13" s="1"/>
  <c r="F68" i="12"/>
  <c r="R64" i="3"/>
  <c r="V64" i="3"/>
  <c r="H63" i="8"/>
  <c r="J63" i="8"/>
  <c r="C64" i="8" s="1"/>
  <c r="I62" i="5"/>
  <c r="E62" i="5"/>
  <c r="F64" i="3"/>
  <c r="I69" i="14" l="1"/>
  <c r="E69" i="14"/>
  <c r="V69" i="14"/>
  <c r="R69" i="14"/>
  <c r="F68" i="13"/>
  <c r="Y68" i="13"/>
  <c r="I68" i="12"/>
  <c r="E68" i="12"/>
  <c r="U64" i="3"/>
  <c r="W64" i="3"/>
  <c r="P65" i="3" s="1"/>
  <c r="F64" i="8"/>
  <c r="H62" i="5"/>
  <c r="J62" i="5"/>
  <c r="C63" i="5" s="1"/>
  <c r="I64" i="3"/>
  <c r="E64" i="3"/>
  <c r="H69" i="14" l="1"/>
  <c r="J69" i="14"/>
  <c r="C70" i="14" s="1"/>
  <c r="U69" i="14"/>
  <c r="W69" i="14"/>
  <c r="P70" i="14" s="1"/>
  <c r="AB68" i="13"/>
  <c r="X68" i="13"/>
  <c r="I68" i="13"/>
  <c r="E68" i="13"/>
  <c r="H68" i="12"/>
  <c r="J68" i="12"/>
  <c r="C69" i="12" s="1"/>
  <c r="S65" i="3"/>
  <c r="I64" i="8"/>
  <c r="E64" i="8"/>
  <c r="F63" i="5"/>
  <c r="J64" i="3"/>
  <c r="C65" i="3" s="1"/>
  <c r="H64" i="3"/>
  <c r="S70" i="14" l="1"/>
  <c r="F70" i="14"/>
  <c r="H68" i="13"/>
  <c r="J68" i="13"/>
  <c r="C69" i="13" s="1"/>
  <c r="AA68" i="13"/>
  <c r="AC68" i="13"/>
  <c r="V69" i="13" s="1"/>
  <c r="F69" i="12"/>
  <c r="V65" i="3"/>
  <c r="R65" i="3"/>
  <c r="H64" i="8"/>
  <c r="J64" i="8"/>
  <c r="C65" i="8" s="1"/>
  <c r="I63" i="5"/>
  <c r="E63" i="5"/>
  <c r="F65" i="3"/>
  <c r="V70" i="14" l="1"/>
  <c r="R70" i="14"/>
  <c r="I70" i="14"/>
  <c r="E70" i="14"/>
  <c r="Y69" i="13"/>
  <c r="F69" i="13"/>
  <c r="I69" i="12"/>
  <c r="E69" i="12"/>
  <c r="U65" i="3"/>
  <c r="W65" i="3"/>
  <c r="P66" i="3" s="1"/>
  <c r="F65" i="8"/>
  <c r="H63" i="5"/>
  <c r="J63" i="5"/>
  <c r="C64" i="5" s="1"/>
  <c r="I65" i="3"/>
  <c r="E65" i="3"/>
  <c r="H70" i="14" l="1"/>
  <c r="J70" i="14"/>
  <c r="C71" i="14" s="1"/>
  <c r="U70" i="14"/>
  <c r="W70" i="14"/>
  <c r="P71" i="14" s="1"/>
  <c r="AB69" i="13"/>
  <c r="X69" i="13"/>
  <c r="I69" i="13"/>
  <c r="E69" i="13"/>
  <c r="H69" i="12"/>
  <c r="J69" i="12"/>
  <c r="C70" i="12" s="1"/>
  <c r="S66" i="3"/>
  <c r="I65" i="8"/>
  <c r="E65" i="8"/>
  <c r="F64" i="5"/>
  <c r="J65" i="3"/>
  <c r="C66" i="3" s="1"/>
  <c r="H65" i="3"/>
  <c r="S71" i="14" l="1"/>
  <c r="F71" i="14"/>
  <c r="H69" i="13"/>
  <c r="J69" i="13"/>
  <c r="C70" i="13" s="1"/>
  <c r="AA69" i="13"/>
  <c r="AC69" i="13"/>
  <c r="V70" i="13" s="1"/>
  <c r="F70" i="12"/>
  <c r="R66" i="3"/>
  <c r="V66" i="3"/>
  <c r="H65" i="8"/>
  <c r="J65" i="8"/>
  <c r="C66" i="8" s="1"/>
  <c r="I64" i="5"/>
  <c r="E64" i="5"/>
  <c r="F66" i="3"/>
  <c r="I71" i="14" l="1"/>
  <c r="E71" i="14"/>
  <c r="V71" i="14"/>
  <c r="R71" i="14"/>
  <c r="Y70" i="13"/>
  <c r="F70" i="13"/>
  <c r="I70" i="12"/>
  <c r="E70" i="12"/>
  <c r="U66" i="3"/>
  <c r="W66" i="3"/>
  <c r="P67" i="3" s="1"/>
  <c r="F66" i="8"/>
  <c r="H64" i="5"/>
  <c r="J64" i="5"/>
  <c r="C65" i="5" s="1"/>
  <c r="I66" i="3"/>
  <c r="E66" i="3"/>
  <c r="U71" i="14" l="1"/>
  <c r="W71" i="14"/>
  <c r="P72" i="14" s="1"/>
  <c r="H71" i="14"/>
  <c r="J71" i="14"/>
  <c r="C72" i="14" s="1"/>
  <c r="AB70" i="13"/>
  <c r="X70" i="13"/>
  <c r="I70" i="13"/>
  <c r="E70" i="13"/>
  <c r="H70" i="12"/>
  <c r="J70" i="12"/>
  <c r="C71" i="12" s="1"/>
  <c r="S67" i="3"/>
  <c r="I66" i="8"/>
  <c r="E66" i="8"/>
  <c r="F65" i="5"/>
  <c r="J66" i="3"/>
  <c r="C67" i="3" s="1"/>
  <c r="H66" i="3"/>
  <c r="F72" i="14" l="1"/>
  <c r="S72" i="14"/>
  <c r="H70" i="13"/>
  <c r="J70" i="13"/>
  <c r="C71" i="13" s="1"/>
  <c r="AA70" i="13"/>
  <c r="AC70" i="13"/>
  <c r="V71" i="13" s="1"/>
  <c r="F71" i="12"/>
  <c r="V67" i="3"/>
  <c r="R67" i="3"/>
  <c r="H66" i="8"/>
  <c r="J66" i="8"/>
  <c r="C67" i="8" s="1"/>
  <c r="I65" i="5"/>
  <c r="E65" i="5"/>
  <c r="F67" i="3"/>
  <c r="V72" i="14" l="1"/>
  <c r="R72" i="14"/>
  <c r="I72" i="14"/>
  <c r="E72" i="14"/>
  <c r="Y71" i="13"/>
  <c r="F71" i="13"/>
  <c r="I71" i="12"/>
  <c r="E71" i="12"/>
  <c r="U67" i="3"/>
  <c r="W67" i="3"/>
  <c r="P68" i="3" s="1"/>
  <c r="F67" i="8"/>
  <c r="H65" i="5"/>
  <c r="J65" i="5"/>
  <c r="C66" i="5" s="1"/>
  <c r="I67" i="3"/>
  <c r="E67" i="3"/>
  <c r="H72" i="14" l="1"/>
  <c r="J72" i="14"/>
  <c r="C73" i="14" s="1"/>
  <c r="U72" i="14"/>
  <c r="W72" i="14"/>
  <c r="P73" i="14" s="1"/>
  <c r="I71" i="13"/>
  <c r="E71" i="13"/>
  <c r="AB71" i="13"/>
  <c r="X71" i="13"/>
  <c r="H71" i="12"/>
  <c r="J71" i="12"/>
  <c r="C72" i="12" s="1"/>
  <c r="S68" i="3"/>
  <c r="I67" i="8"/>
  <c r="E67" i="8"/>
  <c r="F66" i="5"/>
  <c r="J67" i="3"/>
  <c r="C68" i="3" s="1"/>
  <c r="H67" i="3"/>
  <c r="F73" i="14" l="1"/>
  <c r="S73" i="14"/>
  <c r="AA71" i="13"/>
  <c r="AC71" i="13"/>
  <c r="V72" i="13" s="1"/>
  <c r="H71" i="13"/>
  <c r="J71" i="13"/>
  <c r="C72" i="13" s="1"/>
  <c r="F72" i="12"/>
  <c r="V68" i="3"/>
  <c r="R68" i="3"/>
  <c r="H67" i="8"/>
  <c r="J67" i="8"/>
  <c r="C68" i="8" s="1"/>
  <c r="I66" i="5"/>
  <c r="E66" i="5"/>
  <c r="F68" i="3"/>
  <c r="V73" i="14" l="1"/>
  <c r="R73" i="14"/>
  <c r="I73" i="14"/>
  <c r="E73" i="14"/>
  <c r="F72" i="13"/>
  <c r="Y72" i="13"/>
  <c r="I72" i="12"/>
  <c r="E72" i="12"/>
  <c r="U68" i="3"/>
  <c r="W68" i="3"/>
  <c r="P69" i="3" s="1"/>
  <c r="F68" i="8"/>
  <c r="H66" i="5"/>
  <c r="J66" i="5"/>
  <c r="C67" i="5" s="1"/>
  <c r="E68" i="3"/>
  <c r="I68" i="3"/>
  <c r="H73" i="14" l="1"/>
  <c r="J73" i="14"/>
  <c r="C74" i="14" s="1"/>
  <c r="U73" i="14"/>
  <c r="W73" i="14"/>
  <c r="P74" i="14" s="1"/>
  <c r="AB72" i="13"/>
  <c r="X72" i="13"/>
  <c r="I72" i="13"/>
  <c r="E72" i="13"/>
  <c r="H72" i="12"/>
  <c r="J72" i="12"/>
  <c r="C73" i="12" s="1"/>
  <c r="S69" i="3"/>
  <c r="I68" i="8"/>
  <c r="E68" i="8"/>
  <c r="F67" i="5"/>
  <c r="J68" i="3"/>
  <c r="C69" i="3" s="1"/>
  <c r="H68" i="3"/>
  <c r="S74" i="14" l="1"/>
  <c r="F74" i="14"/>
  <c r="AA72" i="13"/>
  <c r="AC72" i="13"/>
  <c r="V73" i="13" s="1"/>
  <c r="H72" i="13"/>
  <c r="J72" i="13"/>
  <c r="C73" i="13" s="1"/>
  <c r="F73" i="12"/>
  <c r="V69" i="3"/>
  <c r="R69" i="3"/>
  <c r="H68" i="8"/>
  <c r="J68" i="8"/>
  <c r="C69" i="8" s="1"/>
  <c r="I67" i="5"/>
  <c r="E67" i="5"/>
  <c r="F69" i="3"/>
  <c r="I74" i="14" l="1"/>
  <c r="E74" i="14"/>
  <c r="V74" i="14"/>
  <c r="R74" i="14"/>
  <c r="Y73" i="13"/>
  <c r="F73" i="13"/>
  <c r="I73" i="12"/>
  <c r="E73" i="12"/>
  <c r="U69" i="3"/>
  <c r="W69" i="3"/>
  <c r="P70" i="3" s="1"/>
  <c r="F69" i="8"/>
  <c r="H67" i="5"/>
  <c r="J67" i="5"/>
  <c r="C68" i="5" s="1"/>
  <c r="I69" i="3"/>
  <c r="E69" i="3"/>
  <c r="H74" i="14" l="1"/>
  <c r="J74" i="14"/>
  <c r="C75" i="14" s="1"/>
  <c r="U74" i="14"/>
  <c r="W74" i="14"/>
  <c r="P75" i="14" s="1"/>
  <c r="I73" i="13"/>
  <c r="E73" i="13"/>
  <c r="AB73" i="13"/>
  <c r="X73" i="13"/>
  <c r="H73" i="12"/>
  <c r="J73" i="12"/>
  <c r="C74" i="12" s="1"/>
  <c r="S70" i="3"/>
  <c r="I69" i="8"/>
  <c r="E69" i="8"/>
  <c r="F68" i="5"/>
  <c r="J69" i="3"/>
  <c r="C70" i="3" s="1"/>
  <c r="H69" i="3"/>
  <c r="S75" i="14" l="1"/>
  <c r="F75" i="14"/>
  <c r="H73" i="13"/>
  <c r="J73" i="13"/>
  <c r="C74" i="13" s="1"/>
  <c r="AA73" i="13"/>
  <c r="AC73" i="13"/>
  <c r="V74" i="13" s="1"/>
  <c r="F74" i="12"/>
  <c r="V70" i="3"/>
  <c r="R70" i="3"/>
  <c r="H69" i="8"/>
  <c r="J69" i="8"/>
  <c r="C70" i="8" s="1"/>
  <c r="I68" i="5"/>
  <c r="E68" i="5"/>
  <c r="F70" i="3"/>
  <c r="I75" i="14" l="1"/>
  <c r="E75" i="14"/>
  <c r="V75" i="14"/>
  <c r="R75" i="14"/>
  <c r="Y74" i="13"/>
  <c r="F74" i="13"/>
  <c r="I74" i="12"/>
  <c r="E74" i="12"/>
  <c r="U70" i="3"/>
  <c r="W70" i="3"/>
  <c r="P71" i="3" s="1"/>
  <c r="F70" i="8"/>
  <c r="H68" i="5"/>
  <c r="J68" i="5"/>
  <c r="C69" i="5" s="1"/>
  <c r="E70" i="3"/>
  <c r="I70" i="3"/>
  <c r="U75" i="14" l="1"/>
  <c r="W75" i="14"/>
  <c r="P76" i="14" s="1"/>
  <c r="H75" i="14"/>
  <c r="J75" i="14"/>
  <c r="C76" i="14" s="1"/>
  <c r="I74" i="13"/>
  <c r="E74" i="13"/>
  <c r="AB74" i="13"/>
  <c r="X74" i="13"/>
  <c r="H74" i="12"/>
  <c r="J74" i="12"/>
  <c r="C75" i="12" s="1"/>
  <c r="S71" i="3"/>
  <c r="I70" i="8"/>
  <c r="E70" i="8"/>
  <c r="F69" i="5"/>
  <c r="J70" i="3"/>
  <c r="C71" i="3" s="1"/>
  <c r="H70" i="3"/>
  <c r="S76" i="14" l="1"/>
  <c r="F76" i="14"/>
  <c r="AA74" i="13"/>
  <c r="AC74" i="13"/>
  <c r="V75" i="13" s="1"/>
  <c r="H74" i="13"/>
  <c r="J74" i="13"/>
  <c r="C75" i="13" s="1"/>
  <c r="F75" i="12"/>
  <c r="V71" i="3"/>
  <c r="R71" i="3"/>
  <c r="H70" i="8"/>
  <c r="J70" i="8"/>
  <c r="C71" i="8" s="1"/>
  <c r="I69" i="5"/>
  <c r="E69" i="5"/>
  <c r="F71" i="3"/>
  <c r="I76" i="14" l="1"/>
  <c r="E76" i="14"/>
  <c r="V76" i="14"/>
  <c r="R76" i="14"/>
  <c r="Y75" i="13"/>
  <c r="F75" i="13"/>
  <c r="I75" i="12"/>
  <c r="E75" i="12"/>
  <c r="U71" i="3"/>
  <c r="W71" i="3"/>
  <c r="P72" i="3" s="1"/>
  <c r="F71" i="8"/>
  <c r="H69" i="5"/>
  <c r="J69" i="5"/>
  <c r="C70" i="5" s="1"/>
  <c r="I71" i="3"/>
  <c r="E71" i="3"/>
  <c r="U76" i="14" l="1"/>
  <c r="W76" i="14"/>
  <c r="P77" i="14" s="1"/>
  <c r="H76" i="14"/>
  <c r="J76" i="14"/>
  <c r="C77" i="14" s="1"/>
  <c r="I75" i="13"/>
  <c r="E75" i="13"/>
  <c r="AB75" i="13"/>
  <c r="X75" i="13"/>
  <c r="H75" i="12"/>
  <c r="J75" i="12"/>
  <c r="C76" i="12" s="1"/>
  <c r="S72" i="3"/>
  <c r="I71" i="8"/>
  <c r="E71" i="8"/>
  <c r="F70" i="5"/>
  <c r="J71" i="3"/>
  <c r="C72" i="3" s="1"/>
  <c r="H71" i="3"/>
  <c r="F77" i="14" l="1"/>
  <c r="S77" i="14"/>
  <c r="AA75" i="13"/>
  <c r="AC75" i="13"/>
  <c r="V76" i="13" s="1"/>
  <c r="H75" i="13"/>
  <c r="J75" i="13"/>
  <c r="C76" i="13" s="1"/>
  <c r="F76" i="12"/>
  <c r="R72" i="3"/>
  <c r="V72" i="3"/>
  <c r="H71" i="8"/>
  <c r="J71" i="8"/>
  <c r="C72" i="8" s="1"/>
  <c r="I70" i="5"/>
  <c r="E70" i="5"/>
  <c r="F72" i="3"/>
  <c r="V77" i="14" l="1"/>
  <c r="R77" i="14"/>
  <c r="I77" i="14"/>
  <c r="E77" i="14"/>
  <c r="F76" i="13"/>
  <c r="Y76" i="13"/>
  <c r="I76" i="12"/>
  <c r="E76" i="12"/>
  <c r="U72" i="3"/>
  <c r="W72" i="3"/>
  <c r="P73" i="3" s="1"/>
  <c r="F72" i="8"/>
  <c r="H70" i="5"/>
  <c r="J70" i="5"/>
  <c r="C71" i="5" s="1"/>
  <c r="I72" i="3"/>
  <c r="E72" i="3"/>
  <c r="H77" i="14" l="1"/>
  <c r="J77" i="14"/>
  <c r="C78" i="14" s="1"/>
  <c r="U77" i="14"/>
  <c r="W77" i="14"/>
  <c r="P78" i="14" s="1"/>
  <c r="AB76" i="13"/>
  <c r="X76" i="13"/>
  <c r="I76" i="13"/>
  <c r="E76" i="13"/>
  <c r="H76" i="12"/>
  <c r="J76" i="12"/>
  <c r="C77" i="12" s="1"/>
  <c r="S73" i="3"/>
  <c r="I72" i="8"/>
  <c r="E72" i="8"/>
  <c r="F71" i="5"/>
  <c r="J72" i="3"/>
  <c r="C73" i="3" s="1"/>
  <c r="H72" i="3"/>
  <c r="S78" i="14" l="1"/>
  <c r="F78" i="14"/>
  <c r="H76" i="13"/>
  <c r="J76" i="13"/>
  <c r="C77" i="13" s="1"/>
  <c r="AA76" i="13"/>
  <c r="AC76" i="13"/>
  <c r="V77" i="13" s="1"/>
  <c r="F77" i="12"/>
  <c r="V73" i="3"/>
  <c r="R73" i="3"/>
  <c r="H72" i="8"/>
  <c r="J72" i="8"/>
  <c r="C73" i="8" s="1"/>
  <c r="I71" i="5"/>
  <c r="E71" i="5"/>
  <c r="F73" i="3"/>
  <c r="I78" i="14" l="1"/>
  <c r="E78" i="14"/>
  <c r="V78" i="14"/>
  <c r="R78" i="14"/>
  <c r="Y77" i="13"/>
  <c r="F77" i="13"/>
  <c r="I77" i="12"/>
  <c r="E77" i="12"/>
  <c r="U73" i="3"/>
  <c r="W73" i="3"/>
  <c r="P74" i="3" s="1"/>
  <c r="F73" i="8"/>
  <c r="H71" i="5"/>
  <c r="J71" i="5"/>
  <c r="C72" i="5" s="1"/>
  <c r="E73" i="3"/>
  <c r="I73" i="3"/>
  <c r="U78" i="14" l="1"/>
  <c r="W78" i="14"/>
  <c r="P79" i="14" s="1"/>
  <c r="H78" i="14"/>
  <c r="J78" i="14"/>
  <c r="C79" i="14" s="1"/>
  <c r="I77" i="13"/>
  <c r="E77" i="13"/>
  <c r="AB77" i="13"/>
  <c r="X77" i="13"/>
  <c r="H77" i="12"/>
  <c r="J77" i="12"/>
  <c r="C78" i="12" s="1"/>
  <c r="S74" i="3"/>
  <c r="I73" i="8"/>
  <c r="E73" i="8"/>
  <c r="F72" i="5"/>
  <c r="J73" i="3"/>
  <c r="C74" i="3" s="1"/>
  <c r="H73" i="3"/>
  <c r="S79" i="14" l="1"/>
  <c r="F79" i="14"/>
  <c r="AA77" i="13"/>
  <c r="AC77" i="13"/>
  <c r="V78" i="13" s="1"/>
  <c r="H77" i="13"/>
  <c r="J77" i="13"/>
  <c r="C78" i="13" s="1"/>
  <c r="F78" i="12"/>
  <c r="V74" i="3"/>
  <c r="R74" i="3"/>
  <c r="H73" i="8"/>
  <c r="J73" i="8"/>
  <c r="C74" i="8" s="1"/>
  <c r="I72" i="5"/>
  <c r="E72" i="5"/>
  <c r="F74" i="3"/>
  <c r="I79" i="14" l="1"/>
  <c r="E79" i="14"/>
  <c r="V79" i="14"/>
  <c r="R79" i="14"/>
  <c r="Y78" i="13"/>
  <c r="F78" i="13"/>
  <c r="I78" i="12"/>
  <c r="E78" i="12"/>
  <c r="U74" i="3"/>
  <c r="W74" i="3"/>
  <c r="P75" i="3" s="1"/>
  <c r="F74" i="8"/>
  <c r="H72" i="5"/>
  <c r="J72" i="5"/>
  <c r="C73" i="5" s="1"/>
  <c r="I74" i="3"/>
  <c r="E74" i="3"/>
  <c r="U79" i="14" l="1"/>
  <c r="W79" i="14"/>
  <c r="P80" i="14" s="1"/>
  <c r="H79" i="14"/>
  <c r="J79" i="14"/>
  <c r="C80" i="14" s="1"/>
  <c r="I78" i="13"/>
  <c r="E78" i="13"/>
  <c r="AB78" i="13"/>
  <c r="X78" i="13"/>
  <c r="H78" i="12"/>
  <c r="J78" i="12"/>
  <c r="C79" i="12" s="1"/>
  <c r="S75" i="3"/>
  <c r="I74" i="8"/>
  <c r="E74" i="8"/>
  <c r="F73" i="5"/>
  <c r="J74" i="3"/>
  <c r="C75" i="3" s="1"/>
  <c r="H74" i="3"/>
  <c r="F80" i="14" l="1"/>
  <c r="S80" i="14"/>
  <c r="AA78" i="13"/>
  <c r="AC78" i="13"/>
  <c r="V79" i="13" s="1"/>
  <c r="H78" i="13"/>
  <c r="J78" i="13"/>
  <c r="C79" i="13" s="1"/>
  <c r="F79" i="12"/>
  <c r="V75" i="3"/>
  <c r="R75" i="3"/>
  <c r="H74" i="8"/>
  <c r="J74" i="8"/>
  <c r="C75" i="8" s="1"/>
  <c r="I73" i="5"/>
  <c r="E73" i="5"/>
  <c r="F75" i="3"/>
  <c r="I80" i="14" l="1"/>
  <c r="E80" i="14"/>
  <c r="V80" i="14"/>
  <c r="R80" i="14"/>
  <c r="F79" i="13"/>
  <c r="Y79" i="13"/>
  <c r="I79" i="12"/>
  <c r="E79" i="12"/>
  <c r="U75" i="3"/>
  <c r="W75" i="3"/>
  <c r="P76" i="3" s="1"/>
  <c r="F75" i="8"/>
  <c r="H73" i="5"/>
  <c r="J73" i="5"/>
  <c r="C74" i="5" s="1"/>
  <c r="I75" i="3"/>
  <c r="E75" i="3"/>
  <c r="U80" i="14" l="1"/>
  <c r="W80" i="14"/>
  <c r="P81" i="14" s="1"/>
  <c r="H80" i="14"/>
  <c r="J80" i="14"/>
  <c r="C81" i="14" s="1"/>
  <c r="I79" i="13"/>
  <c r="E79" i="13"/>
  <c r="AB79" i="13"/>
  <c r="X79" i="13"/>
  <c r="H79" i="12"/>
  <c r="J79" i="12"/>
  <c r="C80" i="12" s="1"/>
  <c r="S76" i="3"/>
  <c r="I75" i="8"/>
  <c r="E75" i="8"/>
  <c r="F74" i="5"/>
  <c r="J75" i="3"/>
  <c r="C76" i="3" s="1"/>
  <c r="H75" i="3"/>
  <c r="F81" i="14" l="1"/>
  <c r="S81" i="14"/>
  <c r="AA79" i="13"/>
  <c r="AC79" i="13"/>
  <c r="V80" i="13" s="1"/>
  <c r="H79" i="13"/>
  <c r="J79" i="13"/>
  <c r="C80" i="13" s="1"/>
  <c r="F80" i="12"/>
  <c r="V76" i="3"/>
  <c r="R76" i="3"/>
  <c r="H75" i="8"/>
  <c r="J75" i="8"/>
  <c r="C76" i="8" s="1"/>
  <c r="I74" i="5"/>
  <c r="E74" i="5"/>
  <c r="F76" i="3"/>
  <c r="V81" i="14" l="1"/>
  <c r="R81" i="14"/>
  <c r="I81" i="14"/>
  <c r="E81" i="14"/>
  <c r="Y80" i="13"/>
  <c r="F80" i="13"/>
  <c r="I80" i="12"/>
  <c r="E80" i="12"/>
  <c r="U76" i="3"/>
  <c r="W76" i="3"/>
  <c r="P77" i="3" s="1"/>
  <c r="F76" i="8"/>
  <c r="H74" i="5"/>
  <c r="J74" i="5"/>
  <c r="C75" i="5" s="1"/>
  <c r="E76" i="3"/>
  <c r="I76" i="3"/>
  <c r="U81" i="14" l="1"/>
  <c r="W81" i="14"/>
  <c r="P82" i="14" s="1"/>
  <c r="H81" i="14"/>
  <c r="J81" i="14"/>
  <c r="C82" i="14" s="1"/>
  <c r="I80" i="13"/>
  <c r="E80" i="13"/>
  <c r="AB80" i="13"/>
  <c r="X80" i="13"/>
  <c r="H80" i="12"/>
  <c r="J80" i="12"/>
  <c r="C81" i="12" s="1"/>
  <c r="S77" i="3"/>
  <c r="I76" i="8"/>
  <c r="E76" i="8"/>
  <c r="F75" i="5"/>
  <c r="J76" i="3"/>
  <c r="C77" i="3" s="1"/>
  <c r="H76" i="3"/>
  <c r="F82" i="14" l="1"/>
  <c r="S82" i="14"/>
  <c r="AA80" i="13"/>
  <c r="AC80" i="13"/>
  <c r="V81" i="13" s="1"/>
  <c r="H80" i="13"/>
  <c r="J80" i="13"/>
  <c r="C81" i="13" s="1"/>
  <c r="F81" i="12"/>
  <c r="V77" i="3"/>
  <c r="R77" i="3"/>
  <c r="H76" i="8"/>
  <c r="J76" i="8"/>
  <c r="C77" i="8" s="1"/>
  <c r="I75" i="5"/>
  <c r="E75" i="5"/>
  <c r="F77" i="3"/>
  <c r="I82" i="14" l="1"/>
  <c r="E82" i="14"/>
  <c r="V82" i="14"/>
  <c r="R82" i="14"/>
  <c r="F81" i="13"/>
  <c r="Y81" i="13"/>
  <c r="I81" i="12"/>
  <c r="E81" i="12"/>
  <c r="U77" i="3"/>
  <c r="W77" i="3"/>
  <c r="P78" i="3" s="1"/>
  <c r="F77" i="8"/>
  <c r="H75" i="5"/>
  <c r="J75" i="5"/>
  <c r="C76" i="5" s="1"/>
  <c r="E77" i="3"/>
  <c r="I77" i="3"/>
  <c r="U82" i="14" l="1"/>
  <c r="W82" i="14"/>
  <c r="P83" i="14" s="1"/>
  <c r="H82" i="14"/>
  <c r="J82" i="14"/>
  <c r="C83" i="14" s="1"/>
  <c r="AB81" i="13"/>
  <c r="X81" i="13"/>
  <c r="I81" i="13"/>
  <c r="E81" i="13"/>
  <c r="H81" i="12"/>
  <c r="J81" i="12"/>
  <c r="C82" i="12" s="1"/>
  <c r="S78" i="3"/>
  <c r="I77" i="8"/>
  <c r="E77" i="8"/>
  <c r="F76" i="5"/>
  <c r="J77" i="3"/>
  <c r="C78" i="3" s="1"/>
  <c r="H77" i="3"/>
  <c r="S83" i="14" l="1"/>
  <c r="F83" i="14"/>
  <c r="H81" i="13"/>
  <c r="J81" i="13"/>
  <c r="C82" i="13" s="1"/>
  <c r="AA81" i="13"/>
  <c r="AC81" i="13"/>
  <c r="V82" i="13" s="1"/>
  <c r="F82" i="12"/>
  <c r="V78" i="3"/>
  <c r="R78" i="3"/>
  <c r="H77" i="8"/>
  <c r="J77" i="8"/>
  <c r="C78" i="8" s="1"/>
  <c r="I76" i="5"/>
  <c r="E76" i="5"/>
  <c r="F78" i="3"/>
  <c r="I83" i="14" l="1"/>
  <c r="E83" i="14"/>
  <c r="V83" i="14"/>
  <c r="R83" i="14"/>
  <c r="Y82" i="13"/>
  <c r="F82" i="13"/>
  <c r="I82" i="12"/>
  <c r="E82" i="12"/>
  <c r="U78" i="3"/>
  <c r="W78" i="3"/>
  <c r="P79" i="3" s="1"/>
  <c r="F78" i="8"/>
  <c r="H76" i="5"/>
  <c r="J76" i="5"/>
  <c r="C77" i="5" s="1"/>
  <c r="I78" i="3"/>
  <c r="E78" i="3"/>
  <c r="H83" i="14" l="1"/>
  <c r="J83" i="14"/>
  <c r="C84" i="14" s="1"/>
  <c r="U83" i="14"/>
  <c r="W83" i="14"/>
  <c r="P84" i="14" s="1"/>
  <c r="AB82" i="13"/>
  <c r="X82" i="13"/>
  <c r="I82" i="13"/>
  <c r="E82" i="13"/>
  <c r="H82" i="12"/>
  <c r="J82" i="12"/>
  <c r="C83" i="12" s="1"/>
  <c r="S79" i="3"/>
  <c r="I78" i="8"/>
  <c r="E78" i="8"/>
  <c r="F77" i="5"/>
  <c r="J78" i="3"/>
  <c r="C79" i="3" s="1"/>
  <c r="H78" i="3"/>
  <c r="S84" i="14" l="1"/>
  <c r="F84" i="14"/>
  <c r="H82" i="13"/>
  <c r="J82" i="13"/>
  <c r="C83" i="13" s="1"/>
  <c r="AA82" i="13"/>
  <c r="AC82" i="13"/>
  <c r="V83" i="13" s="1"/>
  <c r="F83" i="12"/>
  <c r="V79" i="3"/>
  <c r="R79" i="3"/>
  <c r="H78" i="8"/>
  <c r="J78" i="8"/>
  <c r="C79" i="8" s="1"/>
  <c r="I77" i="5"/>
  <c r="E77" i="5"/>
  <c r="F79" i="3"/>
  <c r="I84" i="14" l="1"/>
  <c r="E84" i="14"/>
  <c r="V84" i="14"/>
  <c r="R84" i="14"/>
  <c r="Y83" i="13"/>
  <c r="F83" i="13"/>
  <c r="I83" i="12"/>
  <c r="E83" i="12"/>
  <c r="U79" i="3"/>
  <c r="W79" i="3"/>
  <c r="P80" i="3" s="1"/>
  <c r="F79" i="8"/>
  <c r="H77" i="5"/>
  <c r="J77" i="5"/>
  <c r="C78" i="5" s="1"/>
  <c r="I79" i="3"/>
  <c r="E79" i="3"/>
  <c r="U84" i="14" l="1"/>
  <c r="W84" i="14"/>
  <c r="P85" i="14" s="1"/>
  <c r="H84" i="14"/>
  <c r="J84" i="14"/>
  <c r="C85" i="14" s="1"/>
  <c r="I83" i="13"/>
  <c r="E83" i="13"/>
  <c r="AB83" i="13"/>
  <c r="X83" i="13"/>
  <c r="H83" i="12"/>
  <c r="J83" i="12"/>
  <c r="C84" i="12" s="1"/>
  <c r="S80" i="3"/>
  <c r="I79" i="8"/>
  <c r="E79" i="8"/>
  <c r="F78" i="5"/>
  <c r="J79" i="3"/>
  <c r="C80" i="3" s="1"/>
  <c r="H79" i="3"/>
  <c r="F85" i="14" l="1"/>
  <c r="S85" i="14"/>
  <c r="AA83" i="13"/>
  <c r="AC83" i="13"/>
  <c r="V84" i="13" s="1"/>
  <c r="H83" i="13"/>
  <c r="J83" i="13"/>
  <c r="C84" i="13" s="1"/>
  <c r="F84" i="12"/>
  <c r="R80" i="3"/>
  <c r="V80" i="3"/>
  <c r="H79" i="8"/>
  <c r="J79" i="8"/>
  <c r="C80" i="8" s="1"/>
  <c r="I78" i="5"/>
  <c r="E78" i="5"/>
  <c r="F80" i="3"/>
  <c r="V85" i="14" l="1"/>
  <c r="R85" i="14"/>
  <c r="I85" i="14"/>
  <c r="E85" i="14"/>
  <c r="F84" i="13"/>
  <c r="Y84" i="13"/>
  <c r="I84" i="12"/>
  <c r="E84" i="12"/>
  <c r="U80" i="3"/>
  <c r="W80" i="3"/>
  <c r="P81" i="3" s="1"/>
  <c r="F80" i="8"/>
  <c r="H78" i="5"/>
  <c r="J78" i="5"/>
  <c r="C79" i="5" s="1"/>
  <c r="I80" i="3"/>
  <c r="E80" i="3"/>
  <c r="U85" i="14" l="1"/>
  <c r="W85" i="14"/>
  <c r="P86" i="14" s="1"/>
  <c r="H85" i="14"/>
  <c r="J85" i="14"/>
  <c r="C86" i="14" s="1"/>
  <c r="AB84" i="13"/>
  <c r="X84" i="13"/>
  <c r="I84" i="13"/>
  <c r="E84" i="13"/>
  <c r="H84" i="12"/>
  <c r="J84" i="12"/>
  <c r="C85" i="12" s="1"/>
  <c r="S81" i="3"/>
  <c r="I80" i="8"/>
  <c r="E80" i="8"/>
  <c r="F79" i="5"/>
  <c r="J80" i="3"/>
  <c r="C81" i="3" s="1"/>
  <c r="H80" i="3"/>
  <c r="S86" i="14" l="1"/>
  <c r="F86" i="14"/>
  <c r="AA84" i="13"/>
  <c r="AC84" i="13"/>
  <c r="V85" i="13" s="1"/>
  <c r="H84" i="13"/>
  <c r="J84" i="13"/>
  <c r="C85" i="13" s="1"/>
  <c r="F85" i="12"/>
  <c r="R81" i="3"/>
  <c r="V81" i="3"/>
  <c r="H80" i="8"/>
  <c r="J80" i="8"/>
  <c r="C81" i="8" s="1"/>
  <c r="I79" i="5"/>
  <c r="E79" i="5"/>
  <c r="F81" i="3"/>
  <c r="I86" i="14" l="1"/>
  <c r="E86" i="14"/>
  <c r="V86" i="14"/>
  <c r="R86" i="14"/>
  <c r="F85" i="13"/>
  <c r="Y85" i="13"/>
  <c r="I85" i="12"/>
  <c r="E85" i="12"/>
  <c r="U81" i="3"/>
  <c r="W81" i="3"/>
  <c r="P82" i="3" s="1"/>
  <c r="F81" i="8"/>
  <c r="H79" i="5"/>
  <c r="J79" i="5"/>
  <c r="C80" i="5" s="1"/>
  <c r="E81" i="3"/>
  <c r="I81" i="3"/>
  <c r="U86" i="14" l="1"/>
  <c r="W86" i="14"/>
  <c r="P87" i="14" s="1"/>
  <c r="H86" i="14"/>
  <c r="J86" i="14"/>
  <c r="C87" i="14" s="1"/>
  <c r="AB85" i="13"/>
  <c r="X85" i="13"/>
  <c r="I85" i="13"/>
  <c r="E85" i="13"/>
  <c r="H85" i="12"/>
  <c r="J85" i="12"/>
  <c r="C86" i="12" s="1"/>
  <c r="S82" i="3"/>
  <c r="I81" i="8"/>
  <c r="E81" i="8"/>
  <c r="F80" i="5"/>
  <c r="J81" i="3"/>
  <c r="C82" i="3" s="1"/>
  <c r="H81" i="3"/>
  <c r="S87" i="14" l="1"/>
  <c r="F87" i="14"/>
  <c r="AA85" i="13"/>
  <c r="AC85" i="13"/>
  <c r="V86" i="13" s="1"/>
  <c r="H85" i="13"/>
  <c r="J85" i="13"/>
  <c r="C86" i="13" s="1"/>
  <c r="F86" i="12"/>
  <c r="V82" i="3"/>
  <c r="R82" i="3"/>
  <c r="H81" i="8"/>
  <c r="J81" i="8"/>
  <c r="C82" i="8" s="1"/>
  <c r="I80" i="5"/>
  <c r="E80" i="5"/>
  <c r="F82" i="3"/>
  <c r="I87" i="14" l="1"/>
  <c r="E87" i="14"/>
  <c r="V87" i="14"/>
  <c r="R87" i="14"/>
  <c r="F86" i="13"/>
  <c r="Y86" i="13"/>
  <c r="I86" i="12"/>
  <c r="E86" i="12"/>
  <c r="U82" i="3"/>
  <c r="W82" i="3"/>
  <c r="P83" i="3" s="1"/>
  <c r="F82" i="8"/>
  <c r="H80" i="5"/>
  <c r="J80" i="5"/>
  <c r="C81" i="5" s="1"/>
  <c r="E82" i="3"/>
  <c r="I82" i="3"/>
  <c r="H87" i="14" l="1"/>
  <c r="J87" i="14"/>
  <c r="C88" i="14" s="1"/>
  <c r="U87" i="14"/>
  <c r="W87" i="14"/>
  <c r="P88" i="14" s="1"/>
  <c r="AB86" i="13"/>
  <c r="X86" i="13"/>
  <c r="I86" i="13"/>
  <c r="E86" i="13"/>
  <c r="H86" i="12"/>
  <c r="J86" i="12"/>
  <c r="C87" i="12" s="1"/>
  <c r="S83" i="3"/>
  <c r="I82" i="8"/>
  <c r="E82" i="8"/>
  <c r="F81" i="5"/>
  <c r="J82" i="3"/>
  <c r="C83" i="3" s="1"/>
  <c r="H82" i="3"/>
  <c r="F88" i="14" l="1"/>
  <c r="S88" i="14"/>
  <c r="H86" i="13"/>
  <c r="J86" i="13"/>
  <c r="C87" i="13" s="1"/>
  <c r="AA86" i="13"/>
  <c r="AC86" i="13"/>
  <c r="V87" i="13" s="1"/>
  <c r="F87" i="12"/>
  <c r="V83" i="3"/>
  <c r="R83" i="3"/>
  <c r="H82" i="8"/>
  <c r="J82" i="8"/>
  <c r="C83" i="8" s="1"/>
  <c r="I81" i="5"/>
  <c r="E81" i="5"/>
  <c r="F83" i="3"/>
  <c r="I88" i="14" l="1"/>
  <c r="E88" i="14"/>
  <c r="V88" i="14"/>
  <c r="R88" i="14"/>
  <c r="Y87" i="13"/>
  <c r="F87" i="13"/>
  <c r="I87" i="12"/>
  <c r="E87" i="12"/>
  <c r="U83" i="3"/>
  <c r="W83" i="3"/>
  <c r="P84" i="3" s="1"/>
  <c r="F83" i="8"/>
  <c r="H81" i="5"/>
  <c r="J81" i="5"/>
  <c r="C82" i="5" s="1"/>
  <c r="I83" i="3"/>
  <c r="E83" i="3"/>
  <c r="U88" i="14" l="1"/>
  <c r="W88" i="14"/>
  <c r="P89" i="14" s="1"/>
  <c r="H88" i="14"/>
  <c r="J88" i="14"/>
  <c r="C89" i="14" s="1"/>
  <c r="I87" i="13"/>
  <c r="E87" i="13"/>
  <c r="AB87" i="13"/>
  <c r="X87" i="13"/>
  <c r="H87" i="12"/>
  <c r="J87" i="12"/>
  <c r="C88" i="12" s="1"/>
  <c r="S84" i="3"/>
  <c r="I83" i="8"/>
  <c r="E83" i="8"/>
  <c r="F82" i="5"/>
  <c r="J83" i="3"/>
  <c r="C84" i="3" s="1"/>
  <c r="H83" i="3"/>
  <c r="F89" i="14" l="1"/>
  <c r="S89" i="14"/>
  <c r="AA87" i="13"/>
  <c r="AC87" i="13"/>
  <c r="V88" i="13" s="1"/>
  <c r="H87" i="13"/>
  <c r="J87" i="13"/>
  <c r="C88" i="13" s="1"/>
  <c r="F88" i="12"/>
  <c r="R84" i="3"/>
  <c r="V84" i="3"/>
  <c r="H83" i="8"/>
  <c r="J83" i="8"/>
  <c r="C84" i="8" s="1"/>
  <c r="I82" i="5"/>
  <c r="E82" i="5"/>
  <c r="F84" i="3"/>
  <c r="I89" i="14" l="1"/>
  <c r="E89" i="14"/>
  <c r="V89" i="14"/>
  <c r="R89" i="14"/>
  <c r="F88" i="13"/>
  <c r="Y88" i="13"/>
  <c r="I88" i="12"/>
  <c r="E88" i="12"/>
  <c r="U84" i="3"/>
  <c r="W84" i="3"/>
  <c r="P85" i="3" s="1"/>
  <c r="F84" i="8"/>
  <c r="H82" i="5"/>
  <c r="J82" i="5"/>
  <c r="C83" i="5" s="1"/>
  <c r="I84" i="3"/>
  <c r="E84" i="3"/>
  <c r="U89" i="14" l="1"/>
  <c r="W89" i="14"/>
  <c r="P90" i="14" s="1"/>
  <c r="H89" i="14"/>
  <c r="J89" i="14"/>
  <c r="C90" i="14" s="1"/>
  <c r="I88" i="13"/>
  <c r="E88" i="13"/>
  <c r="AB88" i="13"/>
  <c r="X88" i="13"/>
  <c r="H88" i="12"/>
  <c r="J88" i="12"/>
  <c r="C89" i="12" s="1"/>
  <c r="S85" i="3"/>
  <c r="I84" i="8"/>
  <c r="E84" i="8"/>
  <c r="F83" i="5"/>
  <c r="J84" i="3"/>
  <c r="C85" i="3" s="1"/>
  <c r="H84" i="3"/>
  <c r="S90" i="14" l="1"/>
  <c r="F90" i="14"/>
  <c r="H88" i="13"/>
  <c r="J88" i="13"/>
  <c r="C89" i="13" s="1"/>
  <c r="AA88" i="13"/>
  <c r="AC88" i="13"/>
  <c r="V89" i="13" s="1"/>
  <c r="F89" i="12"/>
  <c r="V85" i="3"/>
  <c r="R85" i="3"/>
  <c r="H84" i="8"/>
  <c r="J84" i="8"/>
  <c r="C85" i="8" s="1"/>
  <c r="I83" i="5"/>
  <c r="E83" i="5"/>
  <c r="F85" i="3"/>
  <c r="V90" i="14" l="1"/>
  <c r="R90" i="14"/>
  <c r="I90" i="14"/>
  <c r="E90" i="14"/>
  <c r="Y89" i="13"/>
  <c r="F89" i="13"/>
  <c r="I89" i="12"/>
  <c r="E89" i="12"/>
  <c r="U85" i="3"/>
  <c r="W85" i="3"/>
  <c r="P86" i="3" s="1"/>
  <c r="F85" i="8"/>
  <c r="H83" i="5"/>
  <c r="J83" i="5"/>
  <c r="C84" i="5" s="1"/>
  <c r="I85" i="3"/>
  <c r="E85" i="3"/>
  <c r="H90" i="14" l="1"/>
  <c r="J90" i="14"/>
  <c r="C91" i="14" s="1"/>
  <c r="U90" i="14"/>
  <c r="W90" i="14"/>
  <c r="P91" i="14" s="1"/>
  <c r="AB89" i="13"/>
  <c r="X89" i="13"/>
  <c r="I89" i="13"/>
  <c r="E89" i="13"/>
  <c r="H89" i="12"/>
  <c r="J89" i="12"/>
  <c r="C90" i="12" s="1"/>
  <c r="S86" i="3"/>
  <c r="I85" i="8"/>
  <c r="E85" i="8"/>
  <c r="F84" i="5"/>
  <c r="J85" i="3"/>
  <c r="C86" i="3" s="1"/>
  <c r="H85" i="3"/>
  <c r="S91" i="14" l="1"/>
  <c r="F91" i="14"/>
  <c r="H89" i="13"/>
  <c r="J89" i="13"/>
  <c r="C90" i="13" s="1"/>
  <c r="AA89" i="13"/>
  <c r="AC89" i="13"/>
  <c r="V90" i="13" s="1"/>
  <c r="F90" i="12"/>
  <c r="V86" i="3"/>
  <c r="R86" i="3"/>
  <c r="H85" i="8"/>
  <c r="J85" i="8"/>
  <c r="C86" i="8" s="1"/>
  <c r="I84" i="5"/>
  <c r="E84" i="5"/>
  <c r="F86" i="3"/>
  <c r="I91" i="14" l="1"/>
  <c r="E91" i="14"/>
  <c r="V91" i="14"/>
  <c r="R91" i="14"/>
  <c r="Y90" i="13"/>
  <c r="F90" i="13"/>
  <c r="I90" i="12"/>
  <c r="E90" i="12"/>
  <c r="U86" i="3"/>
  <c r="W86" i="3"/>
  <c r="P87" i="3" s="1"/>
  <c r="F86" i="8"/>
  <c r="H84" i="5"/>
  <c r="J84" i="5"/>
  <c r="C85" i="5" s="1"/>
  <c r="I86" i="3"/>
  <c r="E86" i="3"/>
  <c r="H91" i="14" l="1"/>
  <c r="J91" i="14"/>
  <c r="C92" i="14" s="1"/>
  <c r="U91" i="14"/>
  <c r="W91" i="14"/>
  <c r="P92" i="14" s="1"/>
  <c r="I90" i="13"/>
  <c r="E90" i="13"/>
  <c r="AB90" i="13"/>
  <c r="X90" i="13"/>
  <c r="H90" i="12"/>
  <c r="J90" i="12"/>
  <c r="C91" i="12" s="1"/>
  <c r="S87" i="3"/>
  <c r="I86" i="8"/>
  <c r="E86" i="8"/>
  <c r="F85" i="5"/>
  <c r="J86" i="3"/>
  <c r="C87" i="3" s="1"/>
  <c r="H86" i="3"/>
  <c r="S92" i="14" l="1"/>
  <c r="F92" i="14"/>
  <c r="AA90" i="13"/>
  <c r="AC90" i="13"/>
  <c r="V91" i="13" s="1"/>
  <c r="H90" i="13"/>
  <c r="J90" i="13"/>
  <c r="C91" i="13" s="1"/>
  <c r="F91" i="12"/>
  <c r="V87" i="3"/>
  <c r="R87" i="3"/>
  <c r="H86" i="8"/>
  <c r="J86" i="8"/>
  <c r="C87" i="8" s="1"/>
  <c r="I85" i="5"/>
  <c r="E85" i="5"/>
  <c r="F87" i="3"/>
  <c r="I92" i="14" l="1"/>
  <c r="E92" i="14"/>
  <c r="V92" i="14"/>
  <c r="R92" i="14"/>
  <c r="F91" i="13"/>
  <c r="Y91" i="13"/>
  <c r="I91" i="12"/>
  <c r="E91" i="12"/>
  <c r="U87" i="3"/>
  <c r="W87" i="3"/>
  <c r="P88" i="3" s="1"/>
  <c r="F87" i="8"/>
  <c r="H85" i="5"/>
  <c r="J85" i="5"/>
  <c r="C86" i="5" s="1"/>
  <c r="E87" i="3"/>
  <c r="I87" i="3"/>
  <c r="U92" i="14" l="1"/>
  <c r="W92" i="14"/>
  <c r="P93" i="14" s="1"/>
  <c r="H92" i="14"/>
  <c r="J92" i="14"/>
  <c r="C93" i="14" s="1"/>
  <c r="AB91" i="13"/>
  <c r="X91" i="13"/>
  <c r="I91" i="13"/>
  <c r="E91" i="13"/>
  <c r="H91" i="12"/>
  <c r="J91" i="12"/>
  <c r="C92" i="12" s="1"/>
  <c r="S88" i="3"/>
  <c r="I87" i="8"/>
  <c r="E87" i="8"/>
  <c r="F86" i="5"/>
  <c r="J87" i="3"/>
  <c r="C88" i="3" s="1"/>
  <c r="H87" i="3"/>
  <c r="F93" i="14" l="1"/>
  <c r="S93" i="14"/>
  <c r="H91" i="13"/>
  <c r="J91" i="13"/>
  <c r="C92" i="13" s="1"/>
  <c r="AA91" i="13"/>
  <c r="AC91" i="13"/>
  <c r="V92" i="13" s="1"/>
  <c r="F92" i="12"/>
  <c r="R88" i="3"/>
  <c r="V88" i="3"/>
  <c r="H87" i="8"/>
  <c r="J87" i="8"/>
  <c r="C88" i="8" s="1"/>
  <c r="I86" i="5"/>
  <c r="E86" i="5"/>
  <c r="F88" i="3"/>
  <c r="I93" i="14" l="1"/>
  <c r="E93" i="14"/>
  <c r="V93" i="14"/>
  <c r="R93" i="14"/>
  <c r="F92" i="13"/>
  <c r="Y92" i="13"/>
  <c r="I92" i="12"/>
  <c r="E92" i="12"/>
  <c r="U88" i="3"/>
  <c r="W88" i="3"/>
  <c r="P89" i="3" s="1"/>
  <c r="F88" i="8"/>
  <c r="H86" i="5"/>
  <c r="J86" i="5"/>
  <c r="C87" i="5" s="1"/>
  <c r="I88" i="3"/>
  <c r="E88" i="3"/>
  <c r="U93" i="14" l="1"/>
  <c r="W93" i="14"/>
  <c r="P94" i="14" s="1"/>
  <c r="H93" i="14"/>
  <c r="J93" i="14"/>
  <c r="C94" i="14" s="1"/>
  <c r="AB92" i="13"/>
  <c r="X92" i="13"/>
  <c r="I92" i="13"/>
  <c r="E92" i="13"/>
  <c r="H92" i="12"/>
  <c r="J92" i="12"/>
  <c r="C93" i="12" s="1"/>
  <c r="S89" i="3"/>
  <c r="I88" i="8"/>
  <c r="E88" i="8"/>
  <c r="F87" i="5"/>
  <c r="J88" i="3"/>
  <c r="C89" i="3" s="1"/>
  <c r="H88" i="3"/>
  <c r="F94" i="14" l="1"/>
  <c r="S94" i="14"/>
  <c r="AA92" i="13"/>
  <c r="AC92" i="13"/>
  <c r="V93" i="13" s="1"/>
  <c r="H92" i="13"/>
  <c r="J92" i="13"/>
  <c r="C93" i="13" s="1"/>
  <c r="F93" i="12"/>
  <c r="V89" i="3"/>
  <c r="R89" i="3"/>
  <c r="H88" i="8"/>
  <c r="J88" i="8"/>
  <c r="C89" i="8" s="1"/>
  <c r="I87" i="5"/>
  <c r="E87" i="5"/>
  <c r="F89" i="3"/>
  <c r="I94" i="14" l="1"/>
  <c r="E94" i="14"/>
  <c r="V94" i="14"/>
  <c r="R94" i="14"/>
  <c r="F93" i="13"/>
  <c r="Y93" i="13"/>
  <c r="I93" i="12"/>
  <c r="E93" i="12"/>
  <c r="U89" i="3"/>
  <c r="W89" i="3"/>
  <c r="P90" i="3" s="1"/>
  <c r="F89" i="8"/>
  <c r="H87" i="5"/>
  <c r="J87" i="5"/>
  <c r="C88" i="5" s="1"/>
  <c r="E89" i="3"/>
  <c r="I89" i="3"/>
  <c r="U94" i="14" l="1"/>
  <c r="W94" i="14"/>
  <c r="P95" i="14" s="1"/>
  <c r="H94" i="14"/>
  <c r="J94" i="14"/>
  <c r="C95" i="14" s="1"/>
  <c r="AB93" i="13"/>
  <c r="X93" i="13"/>
  <c r="I93" i="13"/>
  <c r="E93" i="13"/>
  <c r="H93" i="12"/>
  <c r="J93" i="12"/>
  <c r="C94" i="12" s="1"/>
  <c r="S90" i="3"/>
  <c r="I89" i="8"/>
  <c r="E89" i="8"/>
  <c r="F88" i="5"/>
  <c r="J89" i="3"/>
  <c r="C90" i="3" s="1"/>
  <c r="H89" i="3"/>
  <c r="S95" i="14" l="1"/>
  <c r="F95" i="14"/>
  <c r="AA93" i="13"/>
  <c r="AC93" i="13"/>
  <c r="V94" i="13" s="1"/>
  <c r="H93" i="13"/>
  <c r="J93" i="13"/>
  <c r="C94" i="13" s="1"/>
  <c r="F94" i="12"/>
  <c r="R90" i="3"/>
  <c r="V90" i="3"/>
  <c r="H89" i="8"/>
  <c r="J89" i="8"/>
  <c r="C90" i="8" s="1"/>
  <c r="I88" i="5"/>
  <c r="E88" i="5"/>
  <c r="F90" i="3"/>
  <c r="I95" i="14" l="1"/>
  <c r="E95" i="14"/>
  <c r="V95" i="14"/>
  <c r="R95" i="14"/>
  <c r="F94" i="13"/>
  <c r="Y94" i="13"/>
  <c r="I94" i="12"/>
  <c r="E94" i="12"/>
  <c r="U90" i="3"/>
  <c r="W90" i="3"/>
  <c r="P91" i="3" s="1"/>
  <c r="F90" i="8"/>
  <c r="H88" i="5"/>
  <c r="J88" i="5"/>
  <c r="C89" i="5" s="1"/>
  <c r="E90" i="3"/>
  <c r="I90" i="3"/>
  <c r="H95" i="14" l="1"/>
  <c r="J95" i="14"/>
  <c r="C96" i="14" s="1"/>
  <c r="U95" i="14"/>
  <c r="W95" i="14"/>
  <c r="P96" i="14" s="1"/>
  <c r="I94" i="13"/>
  <c r="E94" i="13"/>
  <c r="AB94" i="13"/>
  <c r="X94" i="13"/>
  <c r="H94" i="12"/>
  <c r="J94" i="12"/>
  <c r="C95" i="12" s="1"/>
  <c r="S91" i="3"/>
  <c r="I90" i="8"/>
  <c r="E90" i="8"/>
  <c r="F89" i="5"/>
  <c r="J90" i="3"/>
  <c r="C91" i="3" s="1"/>
  <c r="H90" i="3"/>
  <c r="F96" i="14" l="1"/>
  <c r="S96" i="14"/>
  <c r="H94" i="13"/>
  <c r="J94" i="13"/>
  <c r="C95" i="13" s="1"/>
  <c r="AA94" i="13"/>
  <c r="AC94" i="13"/>
  <c r="V95" i="13" s="1"/>
  <c r="F95" i="12"/>
  <c r="V91" i="3"/>
  <c r="R91" i="3"/>
  <c r="H90" i="8"/>
  <c r="J90" i="8"/>
  <c r="C91" i="8" s="1"/>
  <c r="I89" i="5"/>
  <c r="E89" i="5"/>
  <c r="F91" i="3"/>
  <c r="I96" i="14" l="1"/>
  <c r="E96" i="14"/>
  <c r="V96" i="14"/>
  <c r="R96" i="14"/>
  <c r="F95" i="13"/>
  <c r="Y95" i="13"/>
  <c r="I95" i="12"/>
  <c r="E95" i="12"/>
  <c r="U91" i="3"/>
  <c r="W91" i="3"/>
  <c r="P92" i="3" s="1"/>
  <c r="F91" i="8"/>
  <c r="H89" i="5"/>
  <c r="J89" i="5"/>
  <c r="C90" i="5" s="1"/>
  <c r="I91" i="3"/>
  <c r="E91" i="3"/>
  <c r="H96" i="14" l="1"/>
  <c r="J96" i="14"/>
  <c r="C97" i="14" s="1"/>
  <c r="U96" i="14"/>
  <c r="W96" i="14"/>
  <c r="P97" i="14" s="1"/>
  <c r="AB95" i="13"/>
  <c r="X95" i="13"/>
  <c r="I95" i="13"/>
  <c r="E95" i="13"/>
  <c r="H95" i="12"/>
  <c r="J95" i="12"/>
  <c r="C96" i="12" s="1"/>
  <c r="S92" i="3"/>
  <c r="I91" i="8"/>
  <c r="E91" i="8"/>
  <c r="F90" i="5"/>
  <c r="J91" i="3"/>
  <c r="C92" i="3" s="1"/>
  <c r="H91" i="3"/>
  <c r="F97" i="14" l="1"/>
  <c r="S97" i="14"/>
  <c r="AA95" i="13"/>
  <c r="AC95" i="13"/>
  <c r="V96" i="13" s="1"/>
  <c r="H95" i="13"/>
  <c r="J95" i="13"/>
  <c r="C96" i="13" s="1"/>
  <c r="F96" i="12"/>
  <c r="V92" i="3"/>
  <c r="R92" i="3"/>
  <c r="H91" i="8"/>
  <c r="J91" i="8"/>
  <c r="C92" i="8" s="1"/>
  <c r="I90" i="5"/>
  <c r="E90" i="5"/>
  <c r="F92" i="3"/>
  <c r="I97" i="14" l="1"/>
  <c r="E97" i="14"/>
  <c r="V97" i="14"/>
  <c r="R97" i="14"/>
  <c r="F96" i="13"/>
  <c r="Y96" i="13"/>
  <c r="I96" i="12"/>
  <c r="E96" i="12"/>
  <c r="U92" i="3"/>
  <c r="W92" i="3"/>
  <c r="P93" i="3" s="1"/>
  <c r="F92" i="8"/>
  <c r="H90" i="5"/>
  <c r="J90" i="5"/>
  <c r="C91" i="5" s="1"/>
  <c r="E92" i="3"/>
  <c r="I92" i="3"/>
  <c r="H97" i="14" l="1"/>
  <c r="J97" i="14"/>
  <c r="C98" i="14" s="1"/>
  <c r="U97" i="14"/>
  <c r="W97" i="14"/>
  <c r="P98" i="14" s="1"/>
  <c r="AB96" i="13"/>
  <c r="X96" i="13"/>
  <c r="I96" i="13"/>
  <c r="E96" i="13"/>
  <c r="H96" i="12"/>
  <c r="J96" i="12"/>
  <c r="C97" i="12" s="1"/>
  <c r="S93" i="3"/>
  <c r="I92" i="8"/>
  <c r="E92" i="8"/>
  <c r="F91" i="5"/>
  <c r="J92" i="3"/>
  <c r="C93" i="3" s="1"/>
  <c r="H92" i="3"/>
  <c r="F98" i="14" l="1"/>
  <c r="S98" i="14"/>
  <c r="H96" i="13"/>
  <c r="J96" i="13"/>
  <c r="C97" i="13" s="1"/>
  <c r="AA96" i="13"/>
  <c r="AC96" i="13"/>
  <c r="V97" i="13" s="1"/>
  <c r="F97" i="12"/>
  <c r="R93" i="3"/>
  <c r="V93" i="3"/>
  <c r="H92" i="8"/>
  <c r="J92" i="8"/>
  <c r="C93" i="8" s="1"/>
  <c r="I91" i="5"/>
  <c r="E91" i="5"/>
  <c r="F93" i="3"/>
  <c r="I98" i="14" l="1"/>
  <c r="E98" i="14"/>
  <c r="V98" i="14"/>
  <c r="R98" i="14"/>
  <c r="Y97" i="13"/>
  <c r="F97" i="13"/>
  <c r="I97" i="12"/>
  <c r="E97" i="12"/>
  <c r="U93" i="3"/>
  <c r="W93" i="3"/>
  <c r="P94" i="3" s="1"/>
  <c r="F93" i="8"/>
  <c r="H91" i="5"/>
  <c r="J91" i="5"/>
  <c r="C92" i="5" s="1"/>
  <c r="I93" i="3"/>
  <c r="E93" i="3"/>
  <c r="H98" i="14" l="1"/>
  <c r="J98" i="14"/>
  <c r="C99" i="14" s="1"/>
  <c r="U98" i="14"/>
  <c r="W98" i="14"/>
  <c r="P99" i="14" s="1"/>
  <c r="I97" i="13"/>
  <c r="E97" i="13"/>
  <c r="AB97" i="13"/>
  <c r="X97" i="13"/>
  <c r="H97" i="12"/>
  <c r="J97" i="12"/>
  <c r="C98" i="12" s="1"/>
  <c r="S94" i="3"/>
  <c r="I93" i="8"/>
  <c r="E93" i="8"/>
  <c r="F92" i="5"/>
  <c r="J93" i="3"/>
  <c r="C94" i="3" s="1"/>
  <c r="H93" i="3"/>
  <c r="F99" i="14" l="1"/>
  <c r="S99" i="14"/>
  <c r="AA97" i="13"/>
  <c r="AC97" i="13"/>
  <c r="V98" i="13" s="1"/>
  <c r="H97" i="13"/>
  <c r="J97" i="13"/>
  <c r="C98" i="13" s="1"/>
  <c r="F98" i="12"/>
  <c r="R94" i="3"/>
  <c r="V94" i="3"/>
  <c r="H93" i="8"/>
  <c r="J93" i="8"/>
  <c r="C94" i="8" s="1"/>
  <c r="I92" i="5"/>
  <c r="E92" i="5"/>
  <c r="F94" i="3"/>
  <c r="I99" i="14" l="1"/>
  <c r="E99" i="14"/>
  <c r="V99" i="14"/>
  <c r="R99" i="14"/>
  <c r="Y98" i="13"/>
  <c r="F98" i="13"/>
  <c r="I98" i="12"/>
  <c r="E98" i="12"/>
  <c r="U94" i="3"/>
  <c r="W94" i="3"/>
  <c r="P95" i="3" s="1"/>
  <c r="F94" i="8"/>
  <c r="H92" i="5"/>
  <c r="J92" i="5"/>
  <c r="C93" i="5" s="1"/>
  <c r="I94" i="3"/>
  <c r="E94" i="3"/>
  <c r="U99" i="14" l="1"/>
  <c r="W99" i="14"/>
  <c r="P100" i="14" s="1"/>
  <c r="H99" i="14"/>
  <c r="J99" i="14"/>
  <c r="C100" i="14" s="1"/>
  <c r="I98" i="13"/>
  <c r="E98" i="13"/>
  <c r="AB98" i="13"/>
  <c r="X98" i="13"/>
  <c r="H98" i="12"/>
  <c r="J98" i="12"/>
  <c r="C99" i="12" s="1"/>
  <c r="S95" i="3"/>
  <c r="I94" i="8"/>
  <c r="E94" i="8"/>
  <c r="F93" i="5"/>
  <c r="J94" i="3"/>
  <c r="C95" i="3" s="1"/>
  <c r="H94" i="3"/>
  <c r="S100" i="14" l="1"/>
  <c r="F100" i="14"/>
  <c r="AA98" i="13"/>
  <c r="AC98" i="13"/>
  <c r="V99" i="13" s="1"/>
  <c r="H98" i="13"/>
  <c r="J98" i="13"/>
  <c r="C99" i="13" s="1"/>
  <c r="F99" i="12"/>
  <c r="V95" i="3"/>
  <c r="R95" i="3"/>
  <c r="H94" i="8"/>
  <c r="J94" i="8"/>
  <c r="C95" i="8" s="1"/>
  <c r="I93" i="5"/>
  <c r="E93" i="5"/>
  <c r="F95" i="3"/>
  <c r="V100" i="14" l="1"/>
  <c r="R100" i="14"/>
  <c r="I100" i="14"/>
  <c r="E100" i="14"/>
  <c r="Y99" i="13"/>
  <c r="F99" i="13"/>
  <c r="I99" i="12"/>
  <c r="E99" i="12"/>
  <c r="U95" i="3"/>
  <c r="W95" i="3"/>
  <c r="P96" i="3" s="1"/>
  <c r="F95" i="8"/>
  <c r="H93" i="5"/>
  <c r="J93" i="5"/>
  <c r="C94" i="5" s="1"/>
  <c r="I95" i="3"/>
  <c r="E95" i="3"/>
  <c r="U100" i="14" l="1"/>
  <c r="W100" i="14"/>
  <c r="P101" i="14" s="1"/>
  <c r="H100" i="14"/>
  <c r="J100" i="14"/>
  <c r="C101" i="14" s="1"/>
  <c r="I99" i="13"/>
  <c r="E99" i="13"/>
  <c r="AB99" i="13"/>
  <c r="X99" i="13"/>
  <c r="H99" i="12"/>
  <c r="J99" i="12"/>
  <c r="C100" i="12" s="1"/>
  <c r="S96" i="3"/>
  <c r="I95" i="8"/>
  <c r="E95" i="8"/>
  <c r="F94" i="5"/>
  <c r="J95" i="3"/>
  <c r="C96" i="3" s="1"/>
  <c r="H95" i="3"/>
  <c r="S101" i="14" l="1"/>
  <c r="F101" i="14"/>
  <c r="AA99" i="13"/>
  <c r="AC99" i="13"/>
  <c r="V100" i="13" s="1"/>
  <c r="H99" i="13"/>
  <c r="J99" i="13"/>
  <c r="C100" i="13" s="1"/>
  <c r="F100" i="12"/>
  <c r="V96" i="3"/>
  <c r="R96" i="3"/>
  <c r="H95" i="8"/>
  <c r="J95" i="8"/>
  <c r="C96" i="8" s="1"/>
  <c r="I94" i="5"/>
  <c r="E94" i="5"/>
  <c r="F96" i="3"/>
  <c r="V101" i="14" l="1"/>
  <c r="R101" i="14"/>
  <c r="I101" i="14"/>
  <c r="E101" i="14"/>
  <c r="Y100" i="13"/>
  <c r="F100" i="13"/>
  <c r="I100" i="12"/>
  <c r="E100" i="12"/>
  <c r="U96" i="3"/>
  <c r="W96" i="3"/>
  <c r="P97" i="3" s="1"/>
  <c r="F96" i="8"/>
  <c r="H94" i="5"/>
  <c r="J94" i="5"/>
  <c r="C95" i="5" s="1"/>
  <c r="I96" i="3"/>
  <c r="E96" i="3"/>
  <c r="U101" i="14" l="1"/>
  <c r="W101" i="14"/>
  <c r="P102" i="14" s="1"/>
  <c r="H101" i="14"/>
  <c r="J101" i="14"/>
  <c r="C102" i="14" s="1"/>
  <c r="I100" i="13"/>
  <c r="E100" i="13"/>
  <c r="AB100" i="13"/>
  <c r="X100" i="13"/>
  <c r="H100" i="12"/>
  <c r="J100" i="12"/>
  <c r="C101" i="12" s="1"/>
  <c r="S97" i="3"/>
  <c r="I96" i="8"/>
  <c r="E96" i="8"/>
  <c r="F95" i="5"/>
  <c r="J96" i="3"/>
  <c r="C97" i="3" s="1"/>
  <c r="H96" i="3"/>
  <c r="S102" i="14" l="1"/>
  <c r="F102" i="14"/>
  <c r="H100" i="13"/>
  <c r="J100" i="13"/>
  <c r="C101" i="13" s="1"/>
  <c r="AA100" i="13"/>
  <c r="AC100" i="13"/>
  <c r="V101" i="13" s="1"/>
  <c r="F101" i="12"/>
  <c r="V97" i="3"/>
  <c r="R97" i="3"/>
  <c r="H96" i="8"/>
  <c r="J96" i="8"/>
  <c r="C97" i="8" s="1"/>
  <c r="I95" i="5"/>
  <c r="E95" i="5"/>
  <c r="F97" i="3"/>
  <c r="V102" i="14" l="1"/>
  <c r="R102" i="14"/>
  <c r="I102" i="14"/>
  <c r="E102" i="14"/>
  <c r="Y101" i="13"/>
  <c r="F101" i="13"/>
  <c r="I101" i="12"/>
  <c r="E101" i="12"/>
  <c r="U97" i="3"/>
  <c r="W97" i="3"/>
  <c r="P98" i="3" s="1"/>
  <c r="F97" i="8"/>
  <c r="H95" i="5"/>
  <c r="J95" i="5"/>
  <c r="C96" i="5" s="1"/>
  <c r="E97" i="3"/>
  <c r="I97" i="3"/>
  <c r="U102" i="14" l="1"/>
  <c r="W102" i="14"/>
  <c r="P103" i="14" s="1"/>
  <c r="H102" i="14"/>
  <c r="J102" i="14"/>
  <c r="C103" i="14" s="1"/>
  <c r="I101" i="13"/>
  <c r="E101" i="13"/>
  <c r="AB101" i="13"/>
  <c r="X101" i="13"/>
  <c r="H101" i="12"/>
  <c r="J101" i="12"/>
  <c r="C102" i="12" s="1"/>
  <c r="S98" i="3"/>
  <c r="I97" i="8"/>
  <c r="E97" i="8"/>
  <c r="F96" i="5"/>
  <c r="J97" i="3"/>
  <c r="C98" i="3" s="1"/>
  <c r="H97" i="3"/>
  <c r="S103" i="14" l="1"/>
  <c r="F103" i="14"/>
  <c r="AA101" i="13"/>
  <c r="AC101" i="13"/>
  <c r="V102" i="13" s="1"/>
  <c r="H101" i="13"/>
  <c r="J101" i="13"/>
  <c r="C102" i="13" s="1"/>
  <c r="F102" i="12"/>
  <c r="R98" i="3"/>
  <c r="V98" i="3"/>
  <c r="H97" i="8"/>
  <c r="J97" i="8"/>
  <c r="C98" i="8" s="1"/>
  <c r="I96" i="5"/>
  <c r="E96" i="5"/>
  <c r="F98" i="3"/>
  <c r="V103" i="14" l="1"/>
  <c r="R103" i="14"/>
  <c r="I103" i="14"/>
  <c r="E103" i="14"/>
  <c r="F102" i="13"/>
  <c r="Y102" i="13"/>
  <c r="I102" i="12"/>
  <c r="E102" i="12"/>
  <c r="U98" i="3"/>
  <c r="W98" i="3"/>
  <c r="P99" i="3" s="1"/>
  <c r="F98" i="8"/>
  <c r="H96" i="5"/>
  <c r="J96" i="5"/>
  <c r="C97" i="5" s="1"/>
  <c r="E98" i="3"/>
  <c r="I98" i="3"/>
  <c r="U103" i="14" l="1"/>
  <c r="W103" i="14"/>
  <c r="P104" i="14" s="1"/>
  <c r="H103" i="14"/>
  <c r="J103" i="14"/>
  <c r="C104" i="14" s="1"/>
  <c r="AB102" i="13"/>
  <c r="X102" i="13"/>
  <c r="I102" i="13"/>
  <c r="E102" i="13"/>
  <c r="H102" i="12"/>
  <c r="J102" i="12"/>
  <c r="C103" i="12" s="1"/>
  <c r="S99" i="3"/>
  <c r="I98" i="8"/>
  <c r="E98" i="8"/>
  <c r="F97" i="5"/>
  <c r="J98" i="3"/>
  <c r="C99" i="3" s="1"/>
  <c r="H98" i="3"/>
  <c r="S104" i="14" l="1"/>
  <c r="F104" i="14"/>
  <c r="H102" i="13"/>
  <c r="J102" i="13"/>
  <c r="C103" i="13" s="1"/>
  <c r="AA102" i="13"/>
  <c r="AC102" i="13"/>
  <c r="V103" i="13" s="1"/>
  <c r="F103" i="12"/>
  <c r="V99" i="3"/>
  <c r="R99" i="3"/>
  <c r="H98" i="8"/>
  <c r="J98" i="8"/>
  <c r="C99" i="8" s="1"/>
  <c r="I97" i="5"/>
  <c r="E97" i="5"/>
  <c r="F99" i="3"/>
  <c r="V104" i="14" l="1"/>
  <c r="R104" i="14"/>
  <c r="I104" i="14"/>
  <c r="E104" i="14"/>
  <c r="F103" i="13"/>
  <c r="Y103" i="13"/>
  <c r="I103" i="12"/>
  <c r="E103" i="12"/>
  <c r="U99" i="3"/>
  <c r="W99" i="3"/>
  <c r="P100" i="3" s="1"/>
  <c r="F99" i="8"/>
  <c r="H97" i="5"/>
  <c r="J97" i="5"/>
  <c r="C98" i="5" s="1"/>
  <c r="I99" i="3"/>
  <c r="E99" i="3"/>
  <c r="U104" i="14" l="1"/>
  <c r="W104" i="14"/>
  <c r="P105" i="14" s="1"/>
  <c r="H104" i="14"/>
  <c r="J104" i="14"/>
  <c r="C105" i="14" s="1"/>
  <c r="AB103" i="13"/>
  <c r="X103" i="13"/>
  <c r="I103" i="13"/>
  <c r="E103" i="13"/>
  <c r="H103" i="12"/>
  <c r="J103" i="12"/>
  <c r="C104" i="12" s="1"/>
  <c r="S100" i="3"/>
  <c r="I99" i="8"/>
  <c r="E99" i="8"/>
  <c r="F98" i="5"/>
  <c r="J99" i="3"/>
  <c r="C100" i="3" s="1"/>
  <c r="H99" i="3"/>
  <c r="S105" i="14" l="1"/>
  <c r="F105" i="14"/>
  <c r="AA103" i="13"/>
  <c r="AC103" i="13"/>
  <c r="V104" i="13" s="1"/>
  <c r="H103" i="13"/>
  <c r="J103" i="13"/>
  <c r="C104" i="13" s="1"/>
  <c r="F104" i="12"/>
  <c r="R100" i="3"/>
  <c r="V100" i="3"/>
  <c r="H99" i="8"/>
  <c r="J99" i="8"/>
  <c r="C100" i="8" s="1"/>
  <c r="I98" i="5"/>
  <c r="E98" i="5"/>
  <c r="F100" i="3"/>
  <c r="I105" i="14" l="1"/>
  <c r="E105" i="14"/>
  <c r="V105" i="14"/>
  <c r="R105" i="14"/>
  <c r="F104" i="13"/>
  <c r="Y104" i="13"/>
  <c r="I104" i="12"/>
  <c r="E104" i="12"/>
  <c r="U100" i="3"/>
  <c r="W100" i="3"/>
  <c r="P101" i="3" s="1"/>
  <c r="F100" i="8"/>
  <c r="H98" i="5"/>
  <c r="J98" i="5"/>
  <c r="C99" i="5" s="1"/>
  <c r="E100" i="3"/>
  <c r="I100" i="3"/>
  <c r="U105" i="14" l="1"/>
  <c r="W105" i="14"/>
  <c r="P106" i="14" s="1"/>
  <c r="H105" i="14"/>
  <c r="J105" i="14"/>
  <c r="C106" i="14" s="1"/>
  <c r="AB104" i="13"/>
  <c r="X104" i="13"/>
  <c r="I104" i="13"/>
  <c r="E104" i="13"/>
  <c r="H104" i="12"/>
  <c r="J104" i="12"/>
  <c r="C105" i="12" s="1"/>
  <c r="S101" i="3"/>
  <c r="I100" i="8"/>
  <c r="E100" i="8"/>
  <c r="F99" i="5"/>
  <c r="J100" i="3"/>
  <c r="C101" i="3" s="1"/>
  <c r="H100" i="3"/>
  <c r="F106" i="14" l="1"/>
  <c r="S106" i="14"/>
  <c r="H104" i="13"/>
  <c r="J104" i="13"/>
  <c r="C105" i="13" s="1"/>
  <c r="AA104" i="13"/>
  <c r="AC104" i="13"/>
  <c r="V105" i="13" s="1"/>
  <c r="F105" i="12"/>
  <c r="V101" i="3"/>
  <c r="R101" i="3"/>
  <c r="H100" i="8"/>
  <c r="J100" i="8"/>
  <c r="C101" i="8" s="1"/>
  <c r="I99" i="5"/>
  <c r="E99" i="5"/>
  <c r="F101" i="3"/>
  <c r="I106" i="14" l="1"/>
  <c r="E106" i="14"/>
  <c r="V106" i="14"/>
  <c r="R106" i="14"/>
  <c r="Y105" i="13"/>
  <c r="F105" i="13"/>
  <c r="I105" i="12"/>
  <c r="E105" i="12"/>
  <c r="U101" i="3"/>
  <c r="W101" i="3"/>
  <c r="P102" i="3" s="1"/>
  <c r="F101" i="8"/>
  <c r="H99" i="5"/>
  <c r="J99" i="5"/>
  <c r="C100" i="5" s="1"/>
  <c r="I101" i="3"/>
  <c r="E101" i="3"/>
  <c r="U106" i="14" l="1"/>
  <c r="W106" i="14"/>
  <c r="P107" i="14" s="1"/>
  <c r="H106" i="14"/>
  <c r="J106" i="14"/>
  <c r="C107" i="14" s="1"/>
  <c r="AB105" i="13"/>
  <c r="X105" i="13"/>
  <c r="I105" i="13"/>
  <c r="E105" i="13"/>
  <c r="H105" i="12"/>
  <c r="J105" i="12"/>
  <c r="C106" i="12" s="1"/>
  <c r="S102" i="3"/>
  <c r="I101" i="8"/>
  <c r="E101" i="8"/>
  <c r="F100" i="5"/>
  <c r="J101" i="3"/>
  <c r="C102" i="3" s="1"/>
  <c r="H101" i="3"/>
  <c r="F107" i="14" l="1"/>
  <c r="S107" i="14"/>
  <c r="AA105" i="13"/>
  <c r="AC105" i="13"/>
  <c r="V106" i="13" s="1"/>
  <c r="H105" i="13"/>
  <c r="J105" i="13"/>
  <c r="C106" i="13" s="1"/>
  <c r="F106" i="12"/>
  <c r="V102" i="3"/>
  <c r="R102" i="3"/>
  <c r="H101" i="8"/>
  <c r="J101" i="8"/>
  <c r="C102" i="8" s="1"/>
  <c r="I100" i="5"/>
  <c r="E100" i="5"/>
  <c r="F102" i="3"/>
  <c r="I107" i="14" l="1"/>
  <c r="E107" i="14"/>
  <c r="V107" i="14"/>
  <c r="R107" i="14"/>
  <c r="Y106" i="13"/>
  <c r="F106" i="13"/>
  <c r="I106" i="12"/>
  <c r="E106" i="12"/>
  <c r="U102" i="3"/>
  <c r="W102" i="3"/>
  <c r="P103" i="3" s="1"/>
  <c r="F102" i="8"/>
  <c r="H100" i="5"/>
  <c r="J100" i="5"/>
  <c r="C101" i="5" s="1"/>
  <c r="I102" i="3"/>
  <c r="E102" i="3"/>
  <c r="H107" i="14" l="1"/>
  <c r="J107" i="14"/>
  <c r="C108" i="14" s="1"/>
  <c r="U107" i="14"/>
  <c r="W107" i="14"/>
  <c r="P108" i="14" s="1"/>
  <c r="I106" i="13"/>
  <c r="E106" i="13"/>
  <c r="AB106" i="13"/>
  <c r="X106" i="13"/>
  <c r="H106" i="12"/>
  <c r="J106" i="12"/>
  <c r="C107" i="12" s="1"/>
  <c r="S103" i="3"/>
  <c r="I102" i="8"/>
  <c r="E102" i="8"/>
  <c r="F101" i="5"/>
  <c r="J102" i="3"/>
  <c r="C103" i="3" s="1"/>
  <c r="H102" i="3"/>
  <c r="S108" i="14" l="1"/>
  <c r="F108" i="14"/>
  <c r="AA106" i="13"/>
  <c r="AC106" i="13"/>
  <c r="V107" i="13" s="1"/>
  <c r="H106" i="13"/>
  <c r="J106" i="13"/>
  <c r="C107" i="13" s="1"/>
  <c r="F107" i="12"/>
  <c r="V103" i="3"/>
  <c r="R103" i="3"/>
  <c r="H102" i="8"/>
  <c r="J102" i="8"/>
  <c r="C103" i="8" s="1"/>
  <c r="I101" i="5"/>
  <c r="E101" i="5"/>
  <c r="F103" i="3"/>
  <c r="I108" i="14" l="1"/>
  <c r="E108" i="14"/>
  <c r="V108" i="14"/>
  <c r="R108" i="14"/>
  <c r="F107" i="13"/>
  <c r="Y107" i="13"/>
  <c r="I107" i="12"/>
  <c r="E107" i="12"/>
  <c r="U103" i="3"/>
  <c r="W103" i="3"/>
  <c r="P104" i="3" s="1"/>
  <c r="F103" i="8"/>
  <c r="H101" i="5"/>
  <c r="J101" i="5"/>
  <c r="C102" i="5" s="1"/>
  <c r="I103" i="3"/>
  <c r="E103" i="3"/>
  <c r="H108" i="14" l="1"/>
  <c r="J108" i="14"/>
  <c r="C109" i="14" s="1"/>
  <c r="U108" i="14"/>
  <c r="W108" i="14"/>
  <c r="P109" i="14" s="1"/>
  <c r="I107" i="13"/>
  <c r="E107" i="13"/>
  <c r="AB107" i="13"/>
  <c r="X107" i="13"/>
  <c r="H107" i="12"/>
  <c r="J107" i="12"/>
  <c r="C108" i="12" s="1"/>
  <c r="S104" i="3"/>
  <c r="I103" i="8"/>
  <c r="E103" i="8"/>
  <c r="F102" i="5"/>
  <c r="J103" i="3"/>
  <c r="C104" i="3" s="1"/>
  <c r="H103" i="3"/>
  <c r="S109" i="14" l="1"/>
  <c r="F109" i="14"/>
  <c r="AA107" i="13"/>
  <c r="AC107" i="13"/>
  <c r="V108" i="13" s="1"/>
  <c r="H107" i="13"/>
  <c r="J107" i="13"/>
  <c r="C108" i="13" s="1"/>
  <c r="F108" i="12"/>
  <c r="R104" i="3"/>
  <c r="V104" i="3"/>
  <c r="H103" i="8"/>
  <c r="J103" i="8"/>
  <c r="C104" i="8" s="1"/>
  <c r="I102" i="5"/>
  <c r="E102" i="5"/>
  <c r="F104" i="3"/>
  <c r="I109" i="14" l="1"/>
  <c r="E109" i="14"/>
  <c r="V109" i="14"/>
  <c r="R109" i="14"/>
  <c r="Y108" i="13"/>
  <c r="F108" i="13"/>
  <c r="I108" i="12"/>
  <c r="E108" i="12"/>
  <c r="U104" i="3"/>
  <c r="W104" i="3"/>
  <c r="P105" i="3" s="1"/>
  <c r="F104" i="8"/>
  <c r="H102" i="5"/>
  <c r="J102" i="5"/>
  <c r="C103" i="5" s="1"/>
  <c r="E104" i="3"/>
  <c r="I104" i="3"/>
  <c r="H109" i="14" l="1"/>
  <c r="J109" i="14"/>
  <c r="C110" i="14" s="1"/>
  <c r="U109" i="14"/>
  <c r="W109" i="14"/>
  <c r="P110" i="14" s="1"/>
  <c r="I108" i="13"/>
  <c r="E108" i="13"/>
  <c r="AB108" i="13"/>
  <c r="X108" i="13"/>
  <c r="H108" i="12"/>
  <c r="J108" i="12"/>
  <c r="C109" i="12" s="1"/>
  <c r="S105" i="3"/>
  <c r="I104" i="8"/>
  <c r="E104" i="8"/>
  <c r="F103" i="5"/>
  <c r="J104" i="3"/>
  <c r="C105" i="3" s="1"/>
  <c r="H104" i="3"/>
  <c r="F110" i="14" l="1"/>
  <c r="S110" i="14"/>
  <c r="AA108" i="13"/>
  <c r="AC108" i="13"/>
  <c r="V109" i="13" s="1"/>
  <c r="H108" i="13"/>
  <c r="J108" i="13"/>
  <c r="C109" i="13" s="1"/>
  <c r="F109" i="12"/>
  <c r="V105" i="3"/>
  <c r="R105" i="3"/>
  <c r="H104" i="8"/>
  <c r="J104" i="8"/>
  <c r="C105" i="8" s="1"/>
  <c r="I103" i="5"/>
  <c r="E103" i="5"/>
  <c r="F105" i="3"/>
  <c r="I110" i="14" l="1"/>
  <c r="E110" i="14"/>
  <c r="V110" i="14"/>
  <c r="R110" i="14"/>
  <c r="F109" i="13"/>
  <c r="Y109" i="13"/>
  <c r="I109" i="12"/>
  <c r="E109" i="12"/>
  <c r="U105" i="3"/>
  <c r="W105" i="3"/>
  <c r="P106" i="3" s="1"/>
  <c r="F105" i="8"/>
  <c r="H103" i="5"/>
  <c r="J103" i="5"/>
  <c r="C104" i="5" s="1"/>
  <c r="I105" i="3"/>
  <c r="E105" i="3"/>
  <c r="U110" i="14" l="1"/>
  <c r="W110" i="14"/>
  <c r="P111" i="14" s="1"/>
  <c r="H110" i="14"/>
  <c r="J110" i="14"/>
  <c r="C111" i="14" s="1"/>
  <c r="AB109" i="13"/>
  <c r="X109" i="13"/>
  <c r="I109" i="13"/>
  <c r="E109" i="13"/>
  <c r="H109" i="12"/>
  <c r="J109" i="12"/>
  <c r="C110" i="12" s="1"/>
  <c r="S106" i="3"/>
  <c r="I105" i="8"/>
  <c r="E105" i="8"/>
  <c r="F104" i="5"/>
  <c r="J105" i="3"/>
  <c r="C106" i="3" s="1"/>
  <c r="H105" i="3"/>
  <c r="F111" i="14" l="1"/>
  <c r="S111" i="14"/>
  <c r="H109" i="13"/>
  <c r="J109" i="13"/>
  <c r="C110" i="13" s="1"/>
  <c r="AA109" i="13"/>
  <c r="AC109" i="13"/>
  <c r="V110" i="13" s="1"/>
  <c r="F110" i="12"/>
  <c r="R106" i="3"/>
  <c r="V106" i="3"/>
  <c r="H105" i="8"/>
  <c r="J105" i="8"/>
  <c r="C106" i="8" s="1"/>
  <c r="I104" i="5"/>
  <c r="E104" i="5"/>
  <c r="F106" i="3"/>
  <c r="V111" i="14" l="1"/>
  <c r="R111" i="14"/>
  <c r="I111" i="14"/>
  <c r="E111" i="14"/>
  <c r="F110" i="13"/>
  <c r="Y110" i="13"/>
  <c r="I110" i="12"/>
  <c r="E110" i="12"/>
  <c r="U106" i="3"/>
  <c r="W106" i="3"/>
  <c r="P107" i="3" s="1"/>
  <c r="F106" i="8"/>
  <c r="H104" i="5"/>
  <c r="J104" i="5"/>
  <c r="C105" i="5" s="1"/>
  <c r="I106" i="3"/>
  <c r="E106" i="3"/>
  <c r="H111" i="14" l="1"/>
  <c r="J111" i="14"/>
  <c r="C112" i="14" s="1"/>
  <c r="U111" i="14"/>
  <c r="W111" i="14"/>
  <c r="P112" i="14" s="1"/>
  <c r="I110" i="13"/>
  <c r="E110" i="13"/>
  <c r="AB110" i="13"/>
  <c r="X110" i="13"/>
  <c r="H110" i="12"/>
  <c r="J110" i="12"/>
  <c r="C111" i="12" s="1"/>
  <c r="S107" i="3"/>
  <c r="I106" i="8"/>
  <c r="E106" i="8"/>
  <c r="F105" i="5"/>
  <c r="J106" i="3"/>
  <c r="C107" i="3" s="1"/>
  <c r="H106" i="3"/>
  <c r="S112" i="14" l="1"/>
  <c r="F112" i="14"/>
  <c r="AA110" i="13"/>
  <c r="AC110" i="13"/>
  <c r="V111" i="13" s="1"/>
  <c r="H110" i="13"/>
  <c r="J110" i="13"/>
  <c r="C111" i="13" s="1"/>
  <c r="F111" i="12"/>
  <c r="V107" i="3"/>
  <c r="R107" i="3"/>
  <c r="H106" i="8"/>
  <c r="J106" i="8"/>
  <c r="C107" i="8" s="1"/>
  <c r="I105" i="5"/>
  <c r="E105" i="5"/>
  <c r="F107" i="3"/>
  <c r="V112" i="14" l="1"/>
  <c r="R112" i="14"/>
  <c r="I112" i="14"/>
  <c r="E112" i="14"/>
  <c r="Y111" i="13"/>
  <c r="F111" i="13"/>
  <c r="I111" i="12"/>
  <c r="E111" i="12"/>
  <c r="U107" i="3"/>
  <c r="W107" i="3"/>
  <c r="P108" i="3" s="1"/>
  <c r="F107" i="8"/>
  <c r="H105" i="5"/>
  <c r="J105" i="5"/>
  <c r="C106" i="5" s="1"/>
  <c r="I107" i="3"/>
  <c r="E107" i="3"/>
  <c r="U112" i="14" l="1"/>
  <c r="W112" i="14"/>
  <c r="P113" i="14" s="1"/>
  <c r="H112" i="14"/>
  <c r="J112" i="14"/>
  <c r="C113" i="14" s="1"/>
  <c r="I111" i="13"/>
  <c r="E111" i="13"/>
  <c r="AB111" i="13"/>
  <c r="X111" i="13"/>
  <c r="H111" i="12"/>
  <c r="J111" i="12"/>
  <c r="C112" i="12" s="1"/>
  <c r="S108" i="3"/>
  <c r="I107" i="8"/>
  <c r="E107" i="8"/>
  <c r="F106" i="5"/>
  <c r="J107" i="3"/>
  <c r="C108" i="3" s="1"/>
  <c r="H107" i="3"/>
  <c r="F113" i="14" l="1"/>
  <c r="S113" i="14"/>
  <c r="H111" i="13"/>
  <c r="J111" i="13"/>
  <c r="C112" i="13" s="1"/>
  <c r="AA111" i="13"/>
  <c r="AC111" i="13"/>
  <c r="V112" i="13" s="1"/>
  <c r="F112" i="12"/>
  <c r="R108" i="3"/>
  <c r="V108" i="3"/>
  <c r="H107" i="8"/>
  <c r="J107" i="8"/>
  <c r="C108" i="8" s="1"/>
  <c r="I106" i="5"/>
  <c r="E106" i="5"/>
  <c r="F108" i="3"/>
  <c r="V113" i="14" l="1"/>
  <c r="R113" i="14"/>
  <c r="I113" i="14"/>
  <c r="E113" i="14"/>
  <c r="Y112" i="13"/>
  <c r="F112" i="13"/>
  <c r="I112" i="12"/>
  <c r="E112" i="12"/>
  <c r="U108" i="3"/>
  <c r="W108" i="3"/>
  <c r="P109" i="3" s="1"/>
  <c r="F108" i="8"/>
  <c r="H106" i="5"/>
  <c r="J106" i="5"/>
  <c r="C107" i="5" s="1"/>
  <c r="I108" i="3"/>
  <c r="E108" i="3"/>
  <c r="U113" i="14" l="1"/>
  <c r="W113" i="14"/>
  <c r="P114" i="14" s="1"/>
  <c r="H113" i="14"/>
  <c r="J113" i="14"/>
  <c r="C114" i="14" s="1"/>
  <c r="I112" i="13"/>
  <c r="E112" i="13"/>
  <c r="AB112" i="13"/>
  <c r="X112" i="13"/>
  <c r="H112" i="12"/>
  <c r="J112" i="12"/>
  <c r="C113" i="12" s="1"/>
  <c r="S109" i="3"/>
  <c r="I108" i="8"/>
  <c r="E108" i="8"/>
  <c r="F107" i="5"/>
  <c r="J108" i="3"/>
  <c r="C109" i="3" s="1"/>
  <c r="H108" i="3"/>
  <c r="S114" i="14" l="1"/>
  <c r="F114" i="14"/>
  <c r="H112" i="13"/>
  <c r="J112" i="13"/>
  <c r="C113" i="13" s="1"/>
  <c r="AA112" i="13"/>
  <c r="AC112" i="13"/>
  <c r="V113" i="13" s="1"/>
  <c r="F113" i="12"/>
  <c r="R109" i="3"/>
  <c r="V109" i="3"/>
  <c r="H108" i="8"/>
  <c r="J108" i="8"/>
  <c r="C109" i="8" s="1"/>
  <c r="I107" i="5"/>
  <c r="E107" i="5"/>
  <c r="F109" i="3"/>
  <c r="I114" i="14" l="1"/>
  <c r="E114" i="14"/>
  <c r="V114" i="14"/>
  <c r="R114" i="14"/>
  <c r="Y113" i="13"/>
  <c r="F113" i="13"/>
  <c r="I113" i="12"/>
  <c r="E113" i="12"/>
  <c r="U109" i="3"/>
  <c r="W109" i="3"/>
  <c r="P110" i="3" s="1"/>
  <c r="F109" i="8"/>
  <c r="H107" i="5"/>
  <c r="J107" i="5"/>
  <c r="C108" i="5" s="1"/>
  <c r="E109" i="3"/>
  <c r="I109" i="3"/>
  <c r="H114" i="14" l="1"/>
  <c r="J114" i="14"/>
  <c r="C115" i="14" s="1"/>
  <c r="U114" i="14"/>
  <c r="W114" i="14"/>
  <c r="P115" i="14" s="1"/>
  <c r="I113" i="13"/>
  <c r="E113" i="13"/>
  <c r="AB113" i="13"/>
  <c r="X113" i="13"/>
  <c r="H113" i="12"/>
  <c r="J113" i="12"/>
  <c r="C114" i="12" s="1"/>
  <c r="S110" i="3"/>
  <c r="I109" i="8"/>
  <c r="E109" i="8"/>
  <c r="F108" i="5"/>
  <c r="J109" i="3"/>
  <c r="C110" i="3" s="1"/>
  <c r="H109" i="3"/>
  <c r="F115" i="14" l="1"/>
  <c r="S115" i="14"/>
  <c r="AA113" i="13"/>
  <c r="AC113" i="13"/>
  <c r="V114" i="13" s="1"/>
  <c r="H113" i="13"/>
  <c r="J113" i="13"/>
  <c r="C114" i="13" s="1"/>
  <c r="F114" i="12"/>
  <c r="R110" i="3"/>
  <c r="V110" i="3"/>
  <c r="H109" i="8"/>
  <c r="J109" i="8"/>
  <c r="C110" i="8" s="1"/>
  <c r="I108" i="5"/>
  <c r="E108" i="5"/>
  <c r="F110" i="3"/>
  <c r="I115" i="14" l="1"/>
  <c r="E115" i="14"/>
  <c r="V115" i="14"/>
  <c r="R115" i="14"/>
  <c r="F114" i="13"/>
  <c r="Y114" i="13"/>
  <c r="I114" i="12"/>
  <c r="E114" i="12"/>
  <c r="U110" i="3"/>
  <c r="W110" i="3"/>
  <c r="P111" i="3" s="1"/>
  <c r="F110" i="8"/>
  <c r="H108" i="5"/>
  <c r="J108" i="5"/>
  <c r="C109" i="5" s="1"/>
  <c r="E110" i="3"/>
  <c r="I110" i="3"/>
  <c r="H115" i="14" l="1"/>
  <c r="J115" i="14"/>
  <c r="C116" i="14" s="1"/>
  <c r="U115" i="14"/>
  <c r="W115" i="14"/>
  <c r="P116" i="14" s="1"/>
  <c r="AB114" i="13"/>
  <c r="X114" i="13"/>
  <c r="I114" i="13"/>
  <c r="E114" i="13"/>
  <c r="H114" i="12"/>
  <c r="J114" i="12"/>
  <c r="C115" i="12" s="1"/>
  <c r="S111" i="3"/>
  <c r="I110" i="8"/>
  <c r="E110" i="8"/>
  <c r="F109" i="5"/>
  <c r="J110" i="3"/>
  <c r="C111" i="3" s="1"/>
  <c r="H110" i="3"/>
  <c r="S116" i="14" l="1"/>
  <c r="F116" i="14"/>
  <c r="AA114" i="13"/>
  <c r="AC114" i="13"/>
  <c r="V115" i="13" s="1"/>
  <c r="H114" i="13"/>
  <c r="J114" i="13"/>
  <c r="C115" i="13" s="1"/>
  <c r="F115" i="12"/>
  <c r="V111" i="3"/>
  <c r="R111" i="3"/>
  <c r="H110" i="8"/>
  <c r="J110" i="8"/>
  <c r="C111" i="8" s="1"/>
  <c r="I109" i="5"/>
  <c r="E109" i="5"/>
  <c r="F111" i="3"/>
  <c r="V116" i="14" l="1"/>
  <c r="R116" i="14"/>
  <c r="I116" i="14"/>
  <c r="E116" i="14"/>
  <c r="F115" i="13"/>
  <c r="Y115" i="13"/>
  <c r="I115" i="12"/>
  <c r="E115" i="12"/>
  <c r="U111" i="3"/>
  <c r="W111" i="3"/>
  <c r="P112" i="3" s="1"/>
  <c r="F111" i="8"/>
  <c r="H109" i="5"/>
  <c r="J109" i="5"/>
  <c r="C110" i="5" s="1"/>
  <c r="E111" i="3"/>
  <c r="I111" i="3"/>
  <c r="H116" i="14" l="1"/>
  <c r="J116" i="14"/>
  <c r="C117" i="14" s="1"/>
  <c r="U116" i="14"/>
  <c r="W116" i="14"/>
  <c r="P117" i="14" s="1"/>
  <c r="AB115" i="13"/>
  <c r="X115" i="13"/>
  <c r="I115" i="13"/>
  <c r="E115" i="13"/>
  <c r="H115" i="12"/>
  <c r="J115" i="12"/>
  <c r="C116" i="12" s="1"/>
  <c r="S112" i="3"/>
  <c r="I111" i="8"/>
  <c r="E111" i="8"/>
  <c r="F110" i="5"/>
  <c r="J111" i="3"/>
  <c r="C112" i="3" s="1"/>
  <c r="H111" i="3"/>
  <c r="F117" i="14" l="1"/>
  <c r="S117" i="14"/>
  <c r="AA115" i="13"/>
  <c r="AC115" i="13"/>
  <c r="V116" i="13" s="1"/>
  <c r="H115" i="13"/>
  <c r="J115" i="13"/>
  <c r="C116" i="13" s="1"/>
  <c r="F116" i="12"/>
  <c r="R112" i="3"/>
  <c r="V112" i="3"/>
  <c r="H111" i="8"/>
  <c r="J111" i="8"/>
  <c r="C112" i="8" s="1"/>
  <c r="I110" i="5"/>
  <c r="E110" i="5"/>
  <c r="F112" i="3"/>
  <c r="I117" i="14" l="1"/>
  <c r="E117" i="14"/>
  <c r="V117" i="14"/>
  <c r="R117" i="14"/>
  <c r="F116" i="13"/>
  <c r="Y116" i="13"/>
  <c r="I116" i="12"/>
  <c r="E116" i="12"/>
  <c r="U112" i="3"/>
  <c r="W112" i="3"/>
  <c r="P113" i="3" s="1"/>
  <c r="F112" i="8"/>
  <c r="H110" i="5"/>
  <c r="J110" i="5"/>
  <c r="C111" i="5" s="1"/>
  <c r="I112" i="3"/>
  <c r="E112" i="3"/>
  <c r="U117" i="14" l="1"/>
  <c r="W117" i="14"/>
  <c r="P118" i="14" s="1"/>
  <c r="H117" i="14"/>
  <c r="J117" i="14"/>
  <c r="C118" i="14" s="1"/>
  <c r="I116" i="13"/>
  <c r="E116" i="13"/>
  <c r="AB116" i="13"/>
  <c r="X116" i="13"/>
  <c r="H116" i="12"/>
  <c r="J116" i="12"/>
  <c r="C117" i="12" s="1"/>
  <c r="S113" i="3"/>
  <c r="I112" i="8"/>
  <c r="E112" i="8"/>
  <c r="F111" i="5"/>
  <c r="J112" i="3"/>
  <c r="C113" i="3" s="1"/>
  <c r="H112" i="3"/>
  <c r="S118" i="14" l="1"/>
  <c r="F118" i="14"/>
  <c r="H116" i="13"/>
  <c r="J116" i="13"/>
  <c r="C117" i="13" s="1"/>
  <c r="AA116" i="13"/>
  <c r="AC116" i="13"/>
  <c r="V117" i="13" s="1"/>
  <c r="F117" i="12"/>
  <c r="V113" i="3"/>
  <c r="R113" i="3"/>
  <c r="H112" i="8"/>
  <c r="J112" i="8"/>
  <c r="C113" i="8" s="1"/>
  <c r="I111" i="5"/>
  <c r="E111" i="5"/>
  <c r="F113" i="3"/>
  <c r="I118" i="14" l="1"/>
  <c r="E118" i="14"/>
  <c r="V118" i="14"/>
  <c r="R118" i="14"/>
  <c r="Y117" i="13"/>
  <c r="F117" i="13"/>
  <c r="I117" i="12"/>
  <c r="E117" i="12"/>
  <c r="U113" i="3"/>
  <c r="W113" i="3"/>
  <c r="P114" i="3" s="1"/>
  <c r="F113" i="8"/>
  <c r="H111" i="5"/>
  <c r="J111" i="5"/>
  <c r="C112" i="5" s="1"/>
  <c r="E113" i="3"/>
  <c r="I113" i="3"/>
  <c r="U118" i="14" l="1"/>
  <c r="W118" i="14"/>
  <c r="P119" i="14" s="1"/>
  <c r="H118" i="14"/>
  <c r="J118" i="14"/>
  <c r="C119" i="14" s="1"/>
  <c r="I117" i="13"/>
  <c r="E117" i="13"/>
  <c r="AB117" i="13"/>
  <c r="X117" i="13"/>
  <c r="H117" i="12"/>
  <c r="J117" i="12"/>
  <c r="C118" i="12" s="1"/>
  <c r="S114" i="3"/>
  <c r="I113" i="8"/>
  <c r="E113" i="8"/>
  <c r="F112" i="5"/>
  <c r="J113" i="3"/>
  <c r="C114" i="3" s="1"/>
  <c r="H113" i="3"/>
  <c r="F119" i="14" l="1"/>
  <c r="S119" i="14"/>
  <c r="AA117" i="13"/>
  <c r="AC117" i="13"/>
  <c r="V118" i="13" s="1"/>
  <c r="H117" i="13"/>
  <c r="J117" i="13"/>
  <c r="C118" i="13" s="1"/>
  <c r="F118" i="12"/>
  <c r="V114" i="3"/>
  <c r="R114" i="3"/>
  <c r="H113" i="8"/>
  <c r="J113" i="8"/>
  <c r="C114" i="8" s="1"/>
  <c r="I112" i="5"/>
  <c r="E112" i="5"/>
  <c r="F114" i="3"/>
  <c r="V119" i="14" l="1"/>
  <c r="R119" i="14"/>
  <c r="I119" i="14"/>
  <c r="E119" i="14"/>
  <c r="F118" i="13"/>
  <c r="Y118" i="13"/>
  <c r="I118" i="12"/>
  <c r="E118" i="12"/>
  <c r="U114" i="3"/>
  <c r="W114" i="3"/>
  <c r="P115" i="3" s="1"/>
  <c r="F114" i="8"/>
  <c r="H112" i="5"/>
  <c r="J112" i="5"/>
  <c r="C113" i="5" s="1"/>
  <c r="I114" i="3"/>
  <c r="E114" i="3"/>
  <c r="H119" i="14" l="1"/>
  <c r="J119" i="14"/>
  <c r="C120" i="14" s="1"/>
  <c r="U119" i="14"/>
  <c r="W119" i="14"/>
  <c r="P120" i="14" s="1"/>
  <c r="AB118" i="13"/>
  <c r="X118" i="13"/>
  <c r="I118" i="13"/>
  <c r="E118" i="13"/>
  <c r="H118" i="12"/>
  <c r="J118" i="12"/>
  <c r="C119" i="12" s="1"/>
  <c r="S115" i="3"/>
  <c r="I114" i="8"/>
  <c r="E114" i="8"/>
  <c r="F113" i="5"/>
  <c r="J114" i="3"/>
  <c r="C115" i="3" s="1"/>
  <c r="H114" i="3"/>
  <c r="S120" i="14" l="1"/>
  <c r="F120" i="14"/>
  <c r="H118" i="13"/>
  <c r="J118" i="13"/>
  <c r="C119" i="13" s="1"/>
  <c r="AA118" i="13"/>
  <c r="AC118" i="13"/>
  <c r="V119" i="13" s="1"/>
  <c r="F119" i="12"/>
  <c r="R115" i="3"/>
  <c r="V115" i="3"/>
  <c r="H114" i="8"/>
  <c r="J114" i="8"/>
  <c r="C115" i="8" s="1"/>
  <c r="I113" i="5"/>
  <c r="E113" i="5"/>
  <c r="F115" i="3"/>
  <c r="I120" i="14" l="1"/>
  <c r="E120" i="14"/>
  <c r="V120" i="14"/>
  <c r="R120" i="14"/>
  <c r="F119" i="13"/>
  <c r="Y119" i="13"/>
  <c r="I119" i="12"/>
  <c r="E119" i="12"/>
  <c r="U115" i="3"/>
  <c r="W115" i="3"/>
  <c r="P116" i="3" s="1"/>
  <c r="F115" i="8"/>
  <c r="H113" i="5"/>
  <c r="J113" i="5"/>
  <c r="C114" i="5" s="1"/>
  <c r="I115" i="3"/>
  <c r="E115" i="3"/>
  <c r="U120" i="14" l="1"/>
  <c r="W120" i="14"/>
  <c r="P121" i="14" s="1"/>
  <c r="H120" i="14"/>
  <c r="J120" i="14"/>
  <c r="C121" i="14" s="1"/>
  <c r="I119" i="13"/>
  <c r="E119" i="13"/>
  <c r="AB119" i="13"/>
  <c r="X119" i="13"/>
  <c r="H119" i="12"/>
  <c r="J119" i="12"/>
  <c r="C120" i="12" s="1"/>
  <c r="S116" i="3"/>
  <c r="I115" i="8"/>
  <c r="E115" i="8"/>
  <c r="F114" i="5"/>
  <c r="J115" i="3"/>
  <c r="C116" i="3" s="1"/>
  <c r="H115" i="3"/>
  <c r="F121" i="14" l="1"/>
  <c r="S121" i="14"/>
  <c r="H119" i="13"/>
  <c r="J119" i="13"/>
  <c r="C120" i="13" s="1"/>
  <c r="AA119" i="13"/>
  <c r="AC119" i="13"/>
  <c r="V120" i="13" s="1"/>
  <c r="F120" i="12"/>
  <c r="R116" i="3"/>
  <c r="V116" i="3"/>
  <c r="H115" i="8"/>
  <c r="J115" i="8"/>
  <c r="C116" i="8" s="1"/>
  <c r="I114" i="5"/>
  <c r="E114" i="5"/>
  <c r="F116" i="3"/>
  <c r="V121" i="14" l="1"/>
  <c r="R121" i="14"/>
  <c r="I121" i="14"/>
  <c r="E121" i="14"/>
  <c r="F120" i="13"/>
  <c r="Y120" i="13"/>
  <c r="I120" i="12"/>
  <c r="E120" i="12"/>
  <c r="U116" i="3"/>
  <c r="W116" i="3"/>
  <c r="P117" i="3" s="1"/>
  <c r="F116" i="8"/>
  <c r="H114" i="5"/>
  <c r="J114" i="5"/>
  <c r="C115" i="5" s="1"/>
  <c r="I116" i="3"/>
  <c r="E116" i="3"/>
  <c r="U121" i="14" l="1"/>
  <c r="W121" i="14"/>
  <c r="P122" i="14" s="1"/>
  <c r="H121" i="14"/>
  <c r="J121" i="14"/>
  <c r="C122" i="14" s="1"/>
  <c r="I120" i="13"/>
  <c r="E120" i="13"/>
  <c r="AB120" i="13"/>
  <c r="X120" i="13"/>
  <c r="H120" i="12"/>
  <c r="J120" i="12"/>
  <c r="C121" i="12" s="1"/>
  <c r="S117" i="3"/>
  <c r="I116" i="8"/>
  <c r="E116" i="8"/>
  <c r="F115" i="5"/>
  <c r="J116" i="3"/>
  <c r="C117" i="3" s="1"/>
  <c r="H116" i="3"/>
  <c r="F122" i="14" l="1"/>
  <c r="S122" i="14"/>
  <c r="AA120" i="13"/>
  <c r="AC120" i="13"/>
  <c r="V121" i="13" s="1"/>
  <c r="H120" i="13"/>
  <c r="J120" i="13"/>
  <c r="C121" i="13" s="1"/>
  <c r="F121" i="12"/>
  <c r="V117" i="3"/>
  <c r="R117" i="3"/>
  <c r="H116" i="8"/>
  <c r="J116" i="8"/>
  <c r="C117" i="8" s="1"/>
  <c r="I115" i="5"/>
  <c r="E115" i="5"/>
  <c r="F117" i="3"/>
  <c r="V122" i="14" l="1"/>
  <c r="R122" i="14"/>
  <c r="I122" i="14"/>
  <c r="E122" i="14"/>
  <c r="F121" i="13"/>
  <c r="Y121" i="13"/>
  <c r="I121" i="12"/>
  <c r="E121" i="12"/>
  <c r="U117" i="3"/>
  <c r="W117" i="3"/>
  <c r="P118" i="3" s="1"/>
  <c r="F117" i="8"/>
  <c r="H115" i="5"/>
  <c r="J115" i="5"/>
  <c r="C116" i="5" s="1"/>
  <c r="I117" i="3"/>
  <c r="E117" i="3"/>
  <c r="H122" i="14" l="1"/>
  <c r="J122" i="14"/>
  <c r="C123" i="14" s="1"/>
  <c r="U122" i="14"/>
  <c r="W122" i="14"/>
  <c r="P123" i="14" s="1"/>
  <c r="AB121" i="13"/>
  <c r="X121" i="13"/>
  <c r="I121" i="13"/>
  <c r="E121" i="13"/>
  <c r="H121" i="12"/>
  <c r="J121" i="12"/>
  <c r="C122" i="12" s="1"/>
  <c r="S118" i="3"/>
  <c r="I117" i="8"/>
  <c r="E117" i="8"/>
  <c r="F116" i="5"/>
  <c r="J117" i="3"/>
  <c r="C118" i="3" s="1"/>
  <c r="H117" i="3"/>
  <c r="S123" i="14" l="1"/>
  <c r="F123" i="14"/>
  <c r="H121" i="13"/>
  <c r="J121" i="13"/>
  <c r="C122" i="13" s="1"/>
  <c r="AA121" i="13"/>
  <c r="AC121" i="13"/>
  <c r="V122" i="13" s="1"/>
  <c r="F122" i="12"/>
  <c r="V118" i="3"/>
  <c r="R118" i="3"/>
  <c r="H117" i="8"/>
  <c r="J117" i="8"/>
  <c r="C118" i="8" s="1"/>
  <c r="I116" i="5"/>
  <c r="E116" i="5"/>
  <c r="F118" i="3"/>
  <c r="V123" i="14" l="1"/>
  <c r="R123" i="14"/>
  <c r="I123" i="14"/>
  <c r="E123" i="14"/>
  <c r="Y122" i="13"/>
  <c r="F122" i="13"/>
  <c r="I122" i="12"/>
  <c r="E122" i="12"/>
  <c r="U118" i="3"/>
  <c r="W118" i="3"/>
  <c r="P119" i="3" s="1"/>
  <c r="F118" i="8"/>
  <c r="H116" i="5"/>
  <c r="J116" i="5"/>
  <c r="C117" i="5" s="1"/>
  <c r="I118" i="3"/>
  <c r="E118" i="3"/>
  <c r="H123" i="14" l="1"/>
  <c r="J123" i="14"/>
  <c r="C124" i="14" s="1"/>
  <c r="U123" i="14"/>
  <c r="W123" i="14"/>
  <c r="P124" i="14" s="1"/>
  <c r="I122" i="13"/>
  <c r="E122" i="13"/>
  <c r="AB122" i="13"/>
  <c r="X122" i="13"/>
  <c r="H122" i="12"/>
  <c r="J122" i="12"/>
  <c r="C123" i="12" s="1"/>
  <c r="S119" i="3"/>
  <c r="I118" i="8"/>
  <c r="E118" i="8"/>
  <c r="F117" i="5"/>
  <c r="J118" i="3"/>
  <c r="C119" i="3" s="1"/>
  <c r="H118" i="3"/>
  <c r="S124" i="14" l="1"/>
  <c r="F124" i="14"/>
  <c r="AA122" i="13"/>
  <c r="AC122" i="13"/>
  <c r="V123" i="13" s="1"/>
  <c r="H122" i="13"/>
  <c r="J122" i="13"/>
  <c r="C123" i="13" s="1"/>
  <c r="F123" i="12"/>
  <c r="R119" i="3"/>
  <c r="V119" i="3"/>
  <c r="H118" i="8"/>
  <c r="J118" i="8"/>
  <c r="C119" i="8" s="1"/>
  <c r="I117" i="5"/>
  <c r="E117" i="5"/>
  <c r="F119" i="3"/>
  <c r="I124" i="14" l="1"/>
  <c r="E124" i="14"/>
  <c r="V124" i="14"/>
  <c r="R124" i="14"/>
  <c r="F123" i="13"/>
  <c r="Y123" i="13"/>
  <c r="I123" i="12"/>
  <c r="E123" i="12"/>
  <c r="U119" i="3"/>
  <c r="W119" i="3"/>
  <c r="P120" i="3" s="1"/>
  <c r="F119" i="8"/>
  <c r="H117" i="5"/>
  <c r="J117" i="5"/>
  <c r="C118" i="5" s="1"/>
  <c r="I119" i="3"/>
  <c r="E119" i="3"/>
  <c r="U124" i="14" l="1"/>
  <c r="W124" i="14"/>
  <c r="P125" i="14" s="1"/>
  <c r="H124" i="14"/>
  <c r="J124" i="14"/>
  <c r="C125" i="14" s="1"/>
  <c r="AB123" i="13"/>
  <c r="X123" i="13"/>
  <c r="I123" i="13"/>
  <c r="E123" i="13"/>
  <c r="H123" i="12"/>
  <c r="J123" i="12"/>
  <c r="C124" i="12" s="1"/>
  <c r="S120" i="3"/>
  <c r="I119" i="8"/>
  <c r="E119" i="8"/>
  <c r="F118" i="5"/>
  <c r="J119" i="3"/>
  <c r="C120" i="3" s="1"/>
  <c r="H119" i="3"/>
  <c r="F125" i="14" l="1"/>
  <c r="S125" i="14"/>
  <c r="AA123" i="13"/>
  <c r="AC123" i="13"/>
  <c r="V124" i="13" s="1"/>
  <c r="H123" i="13"/>
  <c r="J123" i="13"/>
  <c r="C124" i="13" s="1"/>
  <c r="F124" i="12"/>
  <c r="R120" i="3"/>
  <c r="V120" i="3"/>
  <c r="H119" i="8"/>
  <c r="J119" i="8"/>
  <c r="C120" i="8" s="1"/>
  <c r="I118" i="5"/>
  <c r="E118" i="5"/>
  <c r="F120" i="3"/>
  <c r="V125" i="14" l="1"/>
  <c r="R125" i="14"/>
  <c r="I125" i="14"/>
  <c r="E125" i="14"/>
  <c r="F124" i="13"/>
  <c r="Y124" i="13"/>
  <c r="I124" i="12"/>
  <c r="E124" i="12"/>
  <c r="U120" i="3"/>
  <c r="W120" i="3"/>
  <c r="P121" i="3" s="1"/>
  <c r="F120" i="8"/>
  <c r="H118" i="5"/>
  <c r="J118" i="5"/>
  <c r="C119" i="5" s="1"/>
  <c r="E120" i="3"/>
  <c r="I120" i="3"/>
  <c r="H125" i="14" l="1"/>
  <c r="J125" i="14"/>
  <c r="C126" i="14" s="1"/>
  <c r="U125" i="14"/>
  <c r="W125" i="14"/>
  <c r="P126" i="14" s="1"/>
  <c r="AB124" i="13"/>
  <c r="X124" i="13"/>
  <c r="I124" i="13"/>
  <c r="E124" i="13"/>
  <c r="H124" i="12"/>
  <c r="J124" i="12"/>
  <c r="C125" i="12" s="1"/>
  <c r="S121" i="3"/>
  <c r="I120" i="8"/>
  <c r="E120" i="8"/>
  <c r="F119" i="5"/>
  <c r="J120" i="3"/>
  <c r="C121" i="3" s="1"/>
  <c r="H120" i="3"/>
  <c r="S126" i="14" l="1"/>
  <c r="F126" i="14"/>
  <c r="H124" i="13"/>
  <c r="J124" i="13"/>
  <c r="C125" i="13" s="1"/>
  <c r="AA124" i="13"/>
  <c r="AC124" i="13"/>
  <c r="V125" i="13" s="1"/>
  <c r="F125" i="12"/>
  <c r="V121" i="3"/>
  <c r="R121" i="3"/>
  <c r="H120" i="8"/>
  <c r="J120" i="8"/>
  <c r="C121" i="8" s="1"/>
  <c r="I119" i="5"/>
  <c r="E119" i="5"/>
  <c r="F121" i="3"/>
  <c r="V126" i="14" l="1"/>
  <c r="R126" i="14"/>
  <c r="I126" i="14"/>
  <c r="E126" i="14"/>
  <c r="Y125" i="13"/>
  <c r="F125" i="13"/>
  <c r="I125" i="12"/>
  <c r="E125" i="12"/>
  <c r="U121" i="3"/>
  <c r="W121" i="3"/>
  <c r="P122" i="3" s="1"/>
  <c r="F121" i="8"/>
  <c r="H119" i="5"/>
  <c r="J119" i="5"/>
  <c r="C120" i="5" s="1"/>
  <c r="I121" i="3"/>
  <c r="E121" i="3"/>
  <c r="H126" i="14" l="1"/>
  <c r="J126" i="14"/>
  <c r="C127" i="14" s="1"/>
  <c r="U126" i="14"/>
  <c r="W126" i="14"/>
  <c r="P127" i="14" s="1"/>
  <c r="AB125" i="13"/>
  <c r="X125" i="13"/>
  <c r="I125" i="13"/>
  <c r="E125" i="13"/>
  <c r="H125" i="12"/>
  <c r="J125" i="12"/>
  <c r="C126" i="12" s="1"/>
  <c r="S122" i="3"/>
  <c r="I121" i="8"/>
  <c r="E121" i="8"/>
  <c r="F120" i="5"/>
  <c r="J121" i="3"/>
  <c r="C122" i="3" s="1"/>
  <c r="H121" i="3"/>
  <c r="S127" i="14" l="1"/>
  <c r="F127" i="14"/>
  <c r="H125" i="13"/>
  <c r="J125" i="13"/>
  <c r="C126" i="13" s="1"/>
  <c r="AA125" i="13"/>
  <c r="AC125" i="13"/>
  <c r="V126" i="13" s="1"/>
  <c r="F126" i="12"/>
  <c r="V122" i="3"/>
  <c r="R122" i="3"/>
  <c r="H121" i="8"/>
  <c r="J121" i="8"/>
  <c r="C122" i="8" s="1"/>
  <c r="I120" i="5"/>
  <c r="E120" i="5"/>
  <c r="F122" i="3"/>
  <c r="I127" i="14" l="1"/>
  <c r="E127" i="14"/>
  <c r="V127" i="14"/>
  <c r="R127" i="14"/>
  <c r="F126" i="13"/>
  <c r="Y126" i="13"/>
  <c r="I126" i="12"/>
  <c r="E126" i="12"/>
  <c r="U122" i="3"/>
  <c r="W122" i="3"/>
  <c r="P123" i="3" s="1"/>
  <c r="F122" i="8"/>
  <c r="H120" i="5"/>
  <c r="J120" i="5"/>
  <c r="C121" i="5" s="1"/>
  <c r="I122" i="3"/>
  <c r="E122" i="3"/>
  <c r="U127" i="14" l="1"/>
  <c r="W127" i="14"/>
  <c r="P128" i="14" s="1"/>
  <c r="H127" i="14"/>
  <c r="J127" i="14"/>
  <c r="C128" i="14" s="1"/>
  <c r="AB126" i="13"/>
  <c r="X126" i="13"/>
  <c r="I126" i="13"/>
  <c r="E126" i="13"/>
  <c r="H126" i="12"/>
  <c r="J126" i="12"/>
  <c r="C127" i="12" s="1"/>
  <c r="S123" i="3"/>
  <c r="I122" i="8"/>
  <c r="E122" i="8"/>
  <c r="F121" i="5"/>
  <c r="J122" i="3"/>
  <c r="C123" i="3" s="1"/>
  <c r="H122" i="3"/>
  <c r="F128" i="14" l="1"/>
  <c r="S128" i="14"/>
  <c r="AA126" i="13"/>
  <c r="AC126" i="13"/>
  <c r="V127" i="13" s="1"/>
  <c r="H126" i="13"/>
  <c r="J126" i="13"/>
  <c r="C127" i="13" s="1"/>
  <c r="F127" i="12"/>
  <c r="V123" i="3"/>
  <c r="R123" i="3"/>
  <c r="H122" i="8"/>
  <c r="J122" i="8"/>
  <c r="C123" i="8" s="1"/>
  <c r="I121" i="5"/>
  <c r="E121" i="5"/>
  <c r="F123" i="3"/>
  <c r="V128" i="14" l="1"/>
  <c r="R128" i="14"/>
  <c r="I128" i="14"/>
  <c r="E128" i="14"/>
  <c r="Y127" i="13"/>
  <c r="F127" i="13"/>
  <c r="I127" i="12"/>
  <c r="E127" i="12"/>
  <c r="U123" i="3"/>
  <c r="W123" i="3"/>
  <c r="P124" i="3" s="1"/>
  <c r="F123" i="8"/>
  <c r="H121" i="5"/>
  <c r="J121" i="5"/>
  <c r="C122" i="5" s="1"/>
  <c r="I123" i="3"/>
  <c r="E123" i="3"/>
  <c r="H128" i="14" l="1"/>
  <c r="J128" i="14"/>
  <c r="C129" i="14" s="1"/>
  <c r="U128" i="14"/>
  <c r="W128" i="14"/>
  <c r="P129" i="14" s="1"/>
  <c r="I127" i="13"/>
  <c r="E127" i="13"/>
  <c r="AB127" i="13"/>
  <c r="X127" i="13"/>
  <c r="H127" i="12"/>
  <c r="J127" i="12"/>
  <c r="C128" i="12" s="1"/>
  <c r="S124" i="3"/>
  <c r="I123" i="8"/>
  <c r="E123" i="8"/>
  <c r="F122" i="5"/>
  <c r="J123" i="3"/>
  <c r="C124" i="3" s="1"/>
  <c r="H123" i="3"/>
  <c r="S129" i="14" l="1"/>
  <c r="F129" i="14"/>
  <c r="AA127" i="13"/>
  <c r="AC127" i="13"/>
  <c r="V128" i="13" s="1"/>
  <c r="H127" i="13"/>
  <c r="J127" i="13"/>
  <c r="C128" i="13" s="1"/>
  <c r="F128" i="12"/>
  <c r="R124" i="3"/>
  <c r="V124" i="3"/>
  <c r="H123" i="8"/>
  <c r="J123" i="8"/>
  <c r="C124" i="8" s="1"/>
  <c r="I122" i="5"/>
  <c r="E122" i="5"/>
  <c r="F124" i="3"/>
  <c r="I129" i="14" l="1"/>
  <c r="E129" i="14"/>
  <c r="V129" i="14"/>
  <c r="R129" i="14"/>
  <c r="F128" i="13"/>
  <c r="Y128" i="13"/>
  <c r="I128" i="12"/>
  <c r="E128" i="12"/>
  <c r="U124" i="3"/>
  <c r="W124" i="3"/>
  <c r="P125" i="3" s="1"/>
  <c r="F124" i="8"/>
  <c r="H122" i="5"/>
  <c r="J122" i="5"/>
  <c r="C123" i="5" s="1"/>
  <c r="I124" i="3"/>
  <c r="E124" i="3"/>
  <c r="H129" i="14" l="1"/>
  <c r="J129" i="14"/>
  <c r="C130" i="14" s="1"/>
  <c r="U129" i="14"/>
  <c r="W129" i="14"/>
  <c r="P130" i="14" s="1"/>
  <c r="AB128" i="13"/>
  <c r="X128" i="13"/>
  <c r="I128" i="13"/>
  <c r="E128" i="13"/>
  <c r="H128" i="12"/>
  <c r="J128" i="12"/>
  <c r="C129" i="12" s="1"/>
  <c r="S125" i="3"/>
  <c r="I124" i="8"/>
  <c r="E124" i="8"/>
  <c r="F123" i="5"/>
  <c r="J124" i="3"/>
  <c r="C125" i="3" s="1"/>
  <c r="H124" i="3"/>
  <c r="F130" i="14" l="1"/>
  <c r="S130" i="14"/>
  <c r="H128" i="13"/>
  <c r="J128" i="13"/>
  <c r="C129" i="13" s="1"/>
  <c r="AA128" i="13"/>
  <c r="AC128" i="13"/>
  <c r="V129" i="13" s="1"/>
  <c r="F129" i="12"/>
  <c r="V125" i="3"/>
  <c r="R125" i="3"/>
  <c r="H124" i="8"/>
  <c r="J124" i="8"/>
  <c r="C125" i="8" s="1"/>
  <c r="I123" i="5"/>
  <c r="E123" i="5"/>
  <c r="F125" i="3"/>
  <c r="V130" i="14" l="1"/>
  <c r="R130" i="14"/>
  <c r="I130" i="14"/>
  <c r="E130" i="14"/>
  <c r="Y129" i="13"/>
  <c r="F129" i="13"/>
  <c r="I129" i="12"/>
  <c r="E129" i="12"/>
  <c r="U125" i="3"/>
  <c r="W125" i="3"/>
  <c r="P126" i="3" s="1"/>
  <c r="F125" i="8"/>
  <c r="H123" i="5"/>
  <c r="J123" i="5"/>
  <c r="C124" i="5" s="1"/>
  <c r="I125" i="3"/>
  <c r="E125" i="3"/>
  <c r="H130" i="14" l="1"/>
  <c r="J130" i="14"/>
  <c r="C131" i="14" s="1"/>
  <c r="U130" i="14"/>
  <c r="W130" i="14"/>
  <c r="P131" i="14" s="1"/>
  <c r="I129" i="13"/>
  <c r="E129" i="13"/>
  <c r="AB129" i="13"/>
  <c r="X129" i="13"/>
  <c r="H129" i="12"/>
  <c r="J129" i="12"/>
  <c r="C130" i="12" s="1"/>
  <c r="S126" i="3"/>
  <c r="I125" i="8"/>
  <c r="E125" i="8"/>
  <c r="F124" i="5"/>
  <c r="J125" i="3"/>
  <c r="C126" i="3" s="1"/>
  <c r="H125" i="3"/>
  <c r="S131" i="14" l="1"/>
  <c r="F131" i="14"/>
  <c r="AA129" i="13"/>
  <c r="AC129" i="13"/>
  <c r="V130" i="13" s="1"/>
  <c r="H129" i="13"/>
  <c r="J129" i="13"/>
  <c r="C130" i="13" s="1"/>
  <c r="F130" i="12"/>
  <c r="R126" i="3"/>
  <c r="V126" i="3"/>
  <c r="H125" i="8"/>
  <c r="J125" i="8"/>
  <c r="C126" i="8" s="1"/>
  <c r="I124" i="5"/>
  <c r="E124" i="5"/>
  <c r="F126" i="3"/>
  <c r="I131" i="14" l="1"/>
  <c r="E131" i="14"/>
  <c r="V131" i="14"/>
  <c r="R131" i="14"/>
  <c r="F130" i="13"/>
  <c r="Y130" i="13"/>
  <c r="I130" i="12"/>
  <c r="E130" i="12"/>
  <c r="U126" i="3"/>
  <c r="W126" i="3"/>
  <c r="P127" i="3" s="1"/>
  <c r="F126" i="8"/>
  <c r="H124" i="5"/>
  <c r="J124" i="5"/>
  <c r="C125" i="5" s="1"/>
  <c r="I126" i="3"/>
  <c r="E126" i="3"/>
  <c r="U131" i="14" l="1"/>
  <c r="W131" i="14"/>
  <c r="P132" i="14" s="1"/>
  <c r="H131" i="14"/>
  <c r="J131" i="14"/>
  <c r="C132" i="14" s="1"/>
  <c r="AB130" i="13"/>
  <c r="X130" i="13"/>
  <c r="I130" i="13"/>
  <c r="E130" i="13"/>
  <c r="H130" i="12"/>
  <c r="J130" i="12"/>
  <c r="C131" i="12" s="1"/>
  <c r="S127" i="3"/>
  <c r="I126" i="8"/>
  <c r="E126" i="8"/>
  <c r="F125" i="5"/>
  <c r="J126" i="3"/>
  <c r="C127" i="3" s="1"/>
  <c r="H126" i="3"/>
  <c r="F132" i="14" l="1"/>
  <c r="S132" i="14"/>
  <c r="AA130" i="13"/>
  <c r="AC130" i="13"/>
  <c r="V131" i="13" s="1"/>
  <c r="H130" i="13"/>
  <c r="J130" i="13"/>
  <c r="C131" i="13" s="1"/>
  <c r="F131" i="12"/>
  <c r="V127" i="3"/>
  <c r="R127" i="3"/>
  <c r="H126" i="8"/>
  <c r="J126" i="8"/>
  <c r="C127" i="8" s="1"/>
  <c r="I125" i="5"/>
  <c r="E125" i="5"/>
  <c r="F127" i="3"/>
  <c r="V132" i="14" l="1"/>
  <c r="R132" i="14"/>
  <c r="I132" i="14"/>
  <c r="E132" i="14"/>
  <c r="F131" i="13"/>
  <c r="Y131" i="13"/>
  <c r="I131" i="12"/>
  <c r="E131" i="12"/>
  <c r="U127" i="3"/>
  <c r="W127" i="3"/>
  <c r="P128" i="3" s="1"/>
  <c r="F127" i="8"/>
  <c r="H125" i="5"/>
  <c r="J125" i="5"/>
  <c r="C126" i="5" s="1"/>
  <c r="E127" i="3"/>
  <c r="I127" i="3"/>
  <c r="H132" i="14" l="1"/>
  <c r="J132" i="14"/>
  <c r="C133" i="14" s="1"/>
  <c r="U132" i="14"/>
  <c r="W132" i="14"/>
  <c r="P133" i="14" s="1"/>
  <c r="AB131" i="13"/>
  <c r="X131" i="13"/>
  <c r="I131" i="13"/>
  <c r="E131" i="13"/>
  <c r="H131" i="12"/>
  <c r="J131" i="12"/>
  <c r="C132" i="12" s="1"/>
  <c r="S128" i="3"/>
  <c r="I127" i="8"/>
  <c r="E127" i="8"/>
  <c r="F126" i="5"/>
  <c r="J127" i="3"/>
  <c r="C128" i="3" s="1"/>
  <c r="H127" i="3"/>
  <c r="S133" i="14" l="1"/>
  <c r="F133" i="14"/>
  <c r="AA131" i="13"/>
  <c r="AC131" i="13"/>
  <c r="V132" i="13" s="1"/>
  <c r="H131" i="13"/>
  <c r="J131" i="13"/>
  <c r="C132" i="13" s="1"/>
  <c r="F132" i="12"/>
  <c r="V128" i="3"/>
  <c r="R128" i="3"/>
  <c r="H127" i="8"/>
  <c r="J127" i="8"/>
  <c r="C128" i="8" s="1"/>
  <c r="I126" i="5"/>
  <c r="E126" i="5"/>
  <c r="F128" i="3"/>
  <c r="V133" i="14" l="1"/>
  <c r="R133" i="14"/>
  <c r="I133" i="14"/>
  <c r="E133" i="14"/>
  <c r="Y132" i="13"/>
  <c r="F132" i="13"/>
  <c r="I132" i="12"/>
  <c r="E132" i="12"/>
  <c r="U128" i="3"/>
  <c r="W128" i="3"/>
  <c r="P129" i="3" s="1"/>
  <c r="F128" i="8"/>
  <c r="H126" i="5"/>
  <c r="J126" i="5"/>
  <c r="C127" i="5" s="1"/>
  <c r="I128" i="3"/>
  <c r="E128" i="3"/>
  <c r="H133" i="14" l="1"/>
  <c r="J133" i="14"/>
  <c r="C134" i="14" s="1"/>
  <c r="U133" i="14"/>
  <c r="W133" i="14"/>
  <c r="P134" i="14" s="1"/>
  <c r="AB132" i="13"/>
  <c r="X132" i="13"/>
  <c r="I132" i="13"/>
  <c r="E132" i="13"/>
  <c r="H132" i="12"/>
  <c r="J132" i="12"/>
  <c r="C133" i="12" s="1"/>
  <c r="S129" i="3"/>
  <c r="I128" i="8"/>
  <c r="E128" i="8"/>
  <c r="F127" i="5"/>
  <c r="J128" i="3"/>
  <c r="C129" i="3" s="1"/>
  <c r="H128" i="3"/>
  <c r="S134" i="14" l="1"/>
  <c r="F134" i="14"/>
  <c r="AA132" i="13"/>
  <c r="AC132" i="13"/>
  <c r="V133" i="13" s="1"/>
  <c r="H132" i="13"/>
  <c r="J132" i="13"/>
  <c r="C133" i="13" s="1"/>
  <c r="F133" i="12"/>
  <c r="R129" i="3"/>
  <c r="V129" i="3"/>
  <c r="H128" i="8"/>
  <c r="J128" i="8"/>
  <c r="C129" i="8" s="1"/>
  <c r="I127" i="5"/>
  <c r="E127" i="5"/>
  <c r="F129" i="3"/>
  <c r="I134" i="14" l="1"/>
  <c r="E134" i="14"/>
  <c r="V134" i="14"/>
  <c r="R134" i="14"/>
  <c r="Y133" i="13"/>
  <c r="F133" i="13"/>
  <c r="I133" i="12"/>
  <c r="E133" i="12"/>
  <c r="U129" i="3"/>
  <c r="W129" i="3"/>
  <c r="P130" i="3" s="1"/>
  <c r="F129" i="8"/>
  <c r="H127" i="5"/>
  <c r="J127" i="5"/>
  <c r="C128" i="5" s="1"/>
  <c r="E129" i="3"/>
  <c r="I129" i="3"/>
  <c r="U134" i="14" l="1"/>
  <c r="W134" i="14"/>
  <c r="P135" i="14" s="1"/>
  <c r="H134" i="14"/>
  <c r="J134" i="14"/>
  <c r="C135" i="14" s="1"/>
  <c r="AB133" i="13"/>
  <c r="X133" i="13"/>
  <c r="I133" i="13"/>
  <c r="E133" i="13"/>
  <c r="H133" i="12"/>
  <c r="J133" i="12"/>
  <c r="C134" i="12" s="1"/>
  <c r="S130" i="3"/>
  <c r="I129" i="8"/>
  <c r="E129" i="8"/>
  <c r="F128" i="5"/>
  <c r="J129" i="3"/>
  <c r="C130" i="3" s="1"/>
  <c r="H129" i="3"/>
  <c r="F135" i="14" l="1"/>
  <c r="S135" i="14"/>
  <c r="H133" i="13"/>
  <c r="J133" i="13"/>
  <c r="C134" i="13" s="1"/>
  <c r="AA133" i="13"/>
  <c r="AC133" i="13"/>
  <c r="V134" i="13" s="1"/>
  <c r="F134" i="12"/>
  <c r="R130" i="3"/>
  <c r="V130" i="3"/>
  <c r="H129" i="8"/>
  <c r="J129" i="8"/>
  <c r="C130" i="8" s="1"/>
  <c r="I128" i="5"/>
  <c r="E128" i="5"/>
  <c r="F130" i="3"/>
  <c r="V135" i="14" l="1"/>
  <c r="R135" i="14"/>
  <c r="I135" i="14"/>
  <c r="E135" i="14"/>
  <c r="F134" i="13"/>
  <c r="Y134" i="13"/>
  <c r="I134" i="12"/>
  <c r="E134" i="12"/>
  <c r="U130" i="3"/>
  <c r="W130" i="3"/>
  <c r="P131" i="3" s="1"/>
  <c r="F130" i="8"/>
  <c r="H128" i="5"/>
  <c r="J128" i="5"/>
  <c r="C129" i="5" s="1"/>
  <c r="E130" i="3"/>
  <c r="I130" i="3"/>
  <c r="H135" i="14" l="1"/>
  <c r="J135" i="14"/>
  <c r="C136" i="14" s="1"/>
  <c r="U135" i="14"/>
  <c r="W135" i="14"/>
  <c r="P136" i="14" s="1"/>
  <c r="I134" i="13"/>
  <c r="E134" i="13"/>
  <c r="AB134" i="13"/>
  <c r="X134" i="13"/>
  <c r="H134" i="12"/>
  <c r="J134" i="12"/>
  <c r="C135" i="12" s="1"/>
  <c r="S131" i="3"/>
  <c r="I130" i="8"/>
  <c r="E130" i="8"/>
  <c r="F129" i="5"/>
  <c r="J130" i="3"/>
  <c r="C131" i="3" s="1"/>
  <c r="H130" i="3"/>
  <c r="S136" i="14" l="1"/>
  <c r="F136" i="14"/>
  <c r="AA134" i="13"/>
  <c r="AC134" i="13"/>
  <c r="V135" i="13" s="1"/>
  <c r="H134" i="13"/>
  <c r="J134" i="13"/>
  <c r="C135" i="13" s="1"/>
  <c r="F135" i="12"/>
  <c r="V131" i="3"/>
  <c r="R131" i="3"/>
  <c r="H130" i="8"/>
  <c r="J130" i="8"/>
  <c r="C131" i="8" s="1"/>
  <c r="I129" i="5"/>
  <c r="E129" i="5"/>
  <c r="F131" i="3"/>
  <c r="I136" i="14" l="1"/>
  <c r="E136" i="14"/>
  <c r="V136" i="14"/>
  <c r="R136" i="14"/>
  <c r="F135" i="13"/>
  <c r="Y135" i="13"/>
  <c r="I135" i="12"/>
  <c r="E135" i="12"/>
  <c r="U131" i="3"/>
  <c r="W131" i="3"/>
  <c r="P132" i="3" s="1"/>
  <c r="F131" i="8"/>
  <c r="H129" i="5"/>
  <c r="J129" i="5"/>
  <c r="C130" i="5" s="1"/>
  <c r="I131" i="3"/>
  <c r="E131" i="3"/>
  <c r="U136" i="14" l="1"/>
  <c r="W136" i="14"/>
  <c r="P137" i="14" s="1"/>
  <c r="H136" i="14"/>
  <c r="J136" i="14"/>
  <c r="C137" i="14" s="1"/>
  <c r="AB135" i="13"/>
  <c r="X135" i="13"/>
  <c r="I135" i="13"/>
  <c r="E135" i="13"/>
  <c r="H135" i="12"/>
  <c r="J135" i="12"/>
  <c r="C136" i="12" s="1"/>
  <c r="S132" i="3"/>
  <c r="I131" i="8"/>
  <c r="E131" i="8"/>
  <c r="F130" i="5"/>
  <c r="J131" i="3"/>
  <c r="C132" i="3" s="1"/>
  <c r="H131" i="3"/>
  <c r="S137" i="14" l="1"/>
  <c r="F137" i="14"/>
  <c r="H135" i="13"/>
  <c r="J135" i="13"/>
  <c r="C136" i="13" s="1"/>
  <c r="AA135" i="13"/>
  <c r="AC135" i="13"/>
  <c r="V136" i="13" s="1"/>
  <c r="F136" i="12"/>
  <c r="V132" i="3"/>
  <c r="R132" i="3"/>
  <c r="H131" i="8"/>
  <c r="J131" i="8"/>
  <c r="C132" i="8" s="1"/>
  <c r="I130" i="5"/>
  <c r="E130" i="5"/>
  <c r="F132" i="3"/>
  <c r="I137" i="14" l="1"/>
  <c r="E137" i="14"/>
  <c r="V137" i="14"/>
  <c r="R137" i="14"/>
  <c r="F136" i="13"/>
  <c r="Y136" i="13"/>
  <c r="I136" i="12"/>
  <c r="E136" i="12"/>
  <c r="U132" i="3"/>
  <c r="W132" i="3"/>
  <c r="P133" i="3" s="1"/>
  <c r="F132" i="8"/>
  <c r="H130" i="5"/>
  <c r="J130" i="5"/>
  <c r="C131" i="5" s="1"/>
  <c r="I132" i="3"/>
  <c r="E132" i="3"/>
  <c r="U137" i="14" l="1"/>
  <c r="W137" i="14"/>
  <c r="P138" i="14" s="1"/>
  <c r="H137" i="14"/>
  <c r="J137" i="14"/>
  <c r="C138" i="14" s="1"/>
  <c r="AB136" i="13"/>
  <c r="X136" i="13"/>
  <c r="I136" i="13"/>
  <c r="E136" i="13"/>
  <c r="H136" i="12"/>
  <c r="J136" i="12"/>
  <c r="C137" i="12" s="1"/>
  <c r="S133" i="3"/>
  <c r="I132" i="8"/>
  <c r="E132" i="8"/>
  <c r="F131" i="5"/>
  <c r="J132" i="3"/>
  <c r="C133" i="3" s="1"/>
  <c r="H132" i="3"/>
  <c r="F138" i="14" l="1"/>
  <c r="S138" i="14"/>
  <c r="H136" i="13"/>
  <c r="J136" i="13"/>
  <c r="C137" i="13" s="1"/>
  <c r="AA136" i="13"/>
  <c r="AC136" i="13"/>
  <c r="V137" i="13" s="1"/>
  <c r="F137" i="12"/>
  <c r="R133" i="3"/>
  <c r="V133" i="3"/>
  <c r="H132" i="8"/>
  <c r="J132" i="8"/>
  <c r="C133" i="8" s="1"/>
  <c r="I131" i="5"/>
  <c r="E131" i="5"/>
  <c r="F133" i="3"/>
  <c r="V138" i="14" l="1"/>
  <c r="R138" i="14"/>
  <c r="I138" i="14"/>
  <c r="E138" i="14"/>
  <c r="Y137" i="13"/>
  <c r="F137" i="13"/>
  <c r="I137" i="12"/>
  <c r="E137" i="12"/>
  <c r="U133" i="3"/>
  <c r="W133" i="3"/>
  <c r="P134" i="3" s="1"/>
  <c r="F133" i="8"/>
  <c r="H131" i="5"/>
  <c r="J131" i="5"/>
  <c r="C132" i="5" s="1"/>
  <c r="I133" i="3"/>
  <c r="E133" i="3"/>
  <c r="H138" i="14" l="1"/>
  <c r="J138" i="14"/>
  <c r="C139" i="14" s="1"/>
  <c r="U138" i="14"/>
  <c r="W138" i="14"/>
  <c r="P139" i="14" s="1"/>
  <c r="AB137" i="13"/>
  <c r="X137" i="13"/>
  <c r="I137" i="13"/>
  <c r="E137" i="13"/>
  <c r="H137" i="12"/>
  <c r="J137" i="12"/>
  <c r="C138" i="12" s="1"/>
  <c r="S134" i="3"/>
  <c r="I133" i="8"/>
  <c r="E133" i="8"/>
  <c r="F132" i="5"/>
  <c r="J133" i="3"/>
  <c r="C134" i="3" s="1"/>
  <c r="H133" i="3"/>
  <c r="F139" i="14" l="1"/>
  <c r="S139" i="14"/>
  <c r="H137" i="13"/>
  <c r="J137" i="13"/>
  <c r="C138" i="13" s="1"/>
  <c r="AA137" i="13"/>
  <c r="AC137" i="13"/>
  <c r="V138" i="13" s="1"/>
  <c r="F138" i="12"/>
  <c r="V134" i="3"/>
  <c r="R134" i="3"/>
  <c r="H133" i="8"/>
  <c r="J133" i="8"/>
  <c r="C134" i="8" s="1"/>
  <c r="I132" i="5"/>
  <c r="E132" i="5"/>
  <c r="F134" i="3"/>
  <c r="V139" i="14" l="1"/>
  <c r="R139" i="14"/>
  <c r="I139" i="14"/>
  <c r="E139" i="14"/>
  <c r="Y138" i="13"/>
  <c r="F138" i="13"/>
  <c r="I138" i="12"/>
  <c r="E138" i="12"/>
  <c r="U134" i="3"/>
  <c r="W134" i="3"/>
  <c r="P135" i="3" s="1"/>
  <c r="F134" i="8"/>
  <c r="H132" i="5"/>
  <c r="J132" i="5"/>
  <c r="C133" i="5" s="1"/>
  <c r="I134" i="3"/>
  <c r="E134" i="3"/>
  <c r="H139" i="14" l="1"/>
  <c r="J139" i="14"/>
  <c r="C140" i="14" s="1"/>
  <c r="U139" i="14"/>
  <c r="W139" i="14"/>
  <c r="P140" i="14" s="1"/>
  <c r="I138" i="13"/>
  <c r="E138" i="13"/>
  <c r="AB138" i="13"/>
  <c r="X138" i="13"/>
  <c r="H138" i="12"/>
  <c r="J138" i="12"/>
  <c r="C139" i="12" s="1"/>
  <c r="S135" i="3"/>
  <c r="I134" i="8"/>
  <c r="E134" i="8"/>
  <c r="F133" i="5"/>
  <c r="J134" i="3"/>
  <c r="C135" i="3" s="1"/>
  <c r="H134" i="3"/>
  <c r="S140" i="14" l="1"/>
  <c r="F140" i="14"/>
  <c r="AA138" i="13"/>
  <c r="AC138" i="13"/>
  <c r="V139" i="13" s="1"/>
  <c r="H138" i="13"/>
  <c r="J138" i="13"/>
  <c r="C139" i="13" s="1"/>
  <c r="F139" i="12"/>
  <c r="V135" i="3"/>
  <c r="R135" i="3"/>
  <c r="H134" i="8"/>
  <c r="J134" i="8"/>
  <c r="C135" i="8" s="1"/>
  <c r="I133" i="5"/>
  <c r="E133" i="5"/>
  <c r="F135" i="3"/>
  <c r="I140" i="14" l="1"/>
  <c r="E140" i="14"/>
  <c r="V140" i="14"/>
  <c r="R140" i="14"/>
  <c r="Y139" i="13"/>
  <c r="F139" i="13"/>
  <c r="I139" i="12"/>
  <c r="E139" i="12"/>
  <c r="U135" i="3"/>
  <c r="W135" i="3"/>
  <c r="P136" i="3" s="1"/>
  <c r="F135" i="8"/>
  <c r="H133" i="5"/>
  <c r="J133" i="5"/>
  <c r="C134" i="5" s="1"/>
  <c r="E135" i="3"/>
  <c r="I135" i="3"/>
  <c r="U140" i="14" l="1"/>
  <c r="W140" i="14"/>
  <c r="P141" i="14" s="1"/>
  <c r="H140" i="14"/>
  <c r="J140" i="14"/>
  <c r="C141" i="14" s="1"/>
  <c r="AB139" i="13"/>
  <c r="X139" i="13"/>
  <c r="I139" i="13"/>
  <c r="E139" i="13"/>
  <c r="H139" i="12"/>
  <c r="J139" i="12"/>
  <c r="C140" i="12" s="1"/>
  <c r="S136" i="3"/>
  <c r="I135" i="8"/>
  <c r="E135" i="8"/>
  <c r="F134" i="5"/>
  <c r="J135" i="3"/>
  <c r="C136" i="3" s="1"/>
  <c r="H135" i="3"/>
  <c r="F141" i="14" l="1"/>
  <c r="S141" i="14"/>
  <c r="H139" i="13"/>
  <c r="J139" i="13"/>
  <c r="C140" i="13" s="1"/>
  <c r="AA139" i="13"/>
  <c r="AC139" i="13"/>
  <c r="V140" i="13" s="1"/>
  <c r="F140" i="12"/>
  <c r="V136" i="3"/>
  <c r="R136" i="3"/>
  <c r="H135" i="8"/>
  <c r="J135" i="8"/>
  <c r="C136" i="8" s="1"/>
  <c r="I134" i="5"/>
  <c r="E134" i="5"/>
  <c r="F136" i="3"/>
  <c r="V141" i="14" l="1"/>
  <c r="R141" i="14"/>
  <c r="I141" i="14"/>
  <c r="E141" i="14"/>
  <c r="Y140" i="13"/>
  <c r="F140" i="13"/>
  <c r="I140" i="12"/>
  <c r="E140" i="12"/>
  <c r="U136" i="3"/>
  <c r="W136" i="3"/>
  <c r="P137" i="3" s="1"/>
  <c r="F136" i="8"/>
  <c r="H134" i="5"/>
  <c r="J134" i="5"/>
  <c r="C135" i="5" s="1"/>
  <c r="I136" i="3"/>
  <c r="E136" i="3"/>
  <c r="H141" i="14" l="1"/>
  <c r="J141" i="14"/>
  <c r="C142" i="14" s="1"/>
  <c r="U141" i="14"/>
  <c r="W141" i="14"/>
  <c r="P142" i="14" s="1"/>
  <c r="I140" i="13"/>
  <c r="E140" i="13"/>
  <c r="AB140" i="13"/>
  <c r="X140" i="13"/>
  <c r="H140" i="12"/>
  <c r="J140" i="12"/>
  <c r="C141" i="12" s="1"/>
  <c r="S137" i="3"/>
  <c r="I136" i="8"/>
  <c r="E136" i="8"/>
  <c r="F135" i="5"/>
  <c r="J136" i="3"/>
  <c r="C137" i="3" s="1"/>
  <c r="H136" i="3"/>
  <c r="S142" i="14" l="1"/>
  <c r="F142" i="14"/>
  <c r="H140" i="13"/>
  <c r="J140" i="13"/>
  <c r="C141" i="13" s="1"/>
  <c r="AA140" i="13"/>
  <c r="AC140" i="13"/>
  <c r="V141" i="13" s="1"/>
  <c r="F141" i="12"/>
  <c r="V137" i="3"/>
  <c r="R137" i="3"/>
  <c r="H136" i="8"/>
  <c r="J136" i="8"/>
  <c r="C137" i="8" s="1"/>
  <c r="I135" i="5"/>
  <c r="E135" i="5"/>
  <c r="F137" i="3"/>
  <c r="V142" i="14" l="1"/>
  <c r="R142" i="14"/>
  <c r="I142" i="14"/>
  <c r="E142" i="14"/>
  <c r="Y141" i="13"/>
  <c r="F141" i="13"/>
  <c r="I141" i="12"/>
  <c r="E141" i="12"/>
  <c r="U137" i="3"/>
  <c r="W137" i="3"/>
  <c r="P138" i="3" s="1"/>
  <c r="F137" i="8"/>
  <c r="H135" i="5"/>
  <c r="J135" i="5"/>
  <c r="C136" i="5" s="1"/>
  <c r="E137" i="3"/>
  <c r="I137" i="3"/>
  <c r="H142" i="14" l="1"/>
  <c r="J142" i="14"/>
  <c r="C143" i="14" s="1"/>
  <c r="U142" i="14"/>
  <c r="W142" i="14"/>
  <c r="P143" i="14" s="1"/>
  <c r="I141" i="13"/>
  <c r="E141" i="13"/>
  <c r="AB141" i="13"/>
  <c r="X141" i="13"/>
  <c r="H141" i="12"/>
  <c r="J141" i="12"/>
  <c r="C142" i="12" s="1"/>
  <c r="S138" i="3"/>
  <c r="I137" i="8"/>
  <c r="E137" i="8"/>
  <c r="F136" i="5"/>
  <c r="J137" i="3"/>
  <c r="C138" i="3" s="1"/>
  <c r="H137" i="3"/>
  <c r="S143" i="14" l="1"/>
  <c r="F143" i="14"/>
  <c r="AA141" i="13"/>
  <c r="AC141" i="13"/>
  <c r="V142" i="13" s="1"/>
  <c r="H141" i="13"/>
  <c r="J141" i="13"/>
  <c r="C142" i="13" s="1"/>
  <c r="F142" i="12"/>
  <c r="V138" i="3"/>
  <c r="R138" i="3"/>
  <c r="H137" i="8"/>
  <c r="J137" i="8"/>
  <c r="C138" i="8" s="1"/>
  <c r="I136" i="5"/>
  <c r="E136" i="5"/>
  <c r="F138" i="3"/>
  <c r="V143" i="14" l="1"/>
  <c r="R143" i="14"/>
  <c r="I143" i="14"/>
  <c r="E143" i="14"/>
  <c r="F142" i="13"/>
  <c r="Y142" i="13"/>
  <c r="I142" i="12"/>
  <c r="E142" i="12"/>
  <c r="U138" i="3"/>
  <c r="W138" i="3"/>
  <c r="P139" i="3" s="1"/>
  <c r="F138" i="8"/>
  <c r="H136" i="5"/>
  <c r="J136" i="5"/>
  <c r="C137" i="5" s="1"/>
  <c r="I138" i="3"/>
  <c r="E138" i="3"/>
  <c r="H143" i="14" l="1"/>
  <c r="J143" i="14"/>
  <c r="C144" i="14" s="1"/>
  <c r="U143" i="14"/>
  <c r="W143" i="14"/>
  <c r="P144" i="14" s="1"/>
  <c r="AB142" i="13"/>
  <c r="X142" i="13"/>
  <c r="I142" i="13"/>
  <c r="E142" i="13"/>
  <c r="H142" i="12"/>
  <c r="J142" i="12"/>
  <c r="C143" i="12" s="1"/>
  <c r="S139" i="3"/>
  <c r="I138" i="8"/>
  <c r="E138" i="8"/>
  <c r="F137" i="5"/>
  <c r="J138" i="3"/>
  <c r="C139" i="3" s="1"/>
  <c r="H138" i="3"/>
  <c r="S144" i="14" l="1"/>
  <c r="F144" i="14"/>
  <c r="H142" i="13"/>
  <c r="J142" i="13"/>
  <c r="C143" i="13" s="1"/>
  <c r="AA142" i="13"/>
  <c r="AC142" i="13"/>
  <c r="V143" i="13" s="1"/>
  <c r="F143" i="12"/>
  <c r="R139" i="3"/>
  <c r="V139" i="3"/>
  <c r="H138" i="8"/>
  <c r="J138" i="8"/>
  <c r="C139" i="8" s="1"/>
  <c r="I137" i="5"/>
  <c r="E137" i="5"/>
  <c r="F139" i="3"/>
  <c r="I144" i="14" l="1"/>
  <c r="E144" i="14"/>
  <c r="V144" i="14"/>
  <c r="R144" i="14"/>
  <c r="F143" i="13"/>
  <c r="Y143" i="13"/>
  <c r="I143" i="12"/>
  <c r="E143" i="12"/>
  <c r="U139" i="3"/>
  <c r="W139" i="3"/>
  <c r="P140" i="3" s="1"/>
  <c r="F139" i="8"/>
  <c r="H137" i="5"/>
  <c r="J137" i="5"/>
  <c r="C138" i="5" s="1"/>
  <c r="I139" i="3"/>
  <c r="E139" i="3"/>
  <c r="U144" i="14" l="1"/>
  <c r="W144" i="14"/>
  <c r="P145" i="14" s="1"/>
  <c r="H144" i="14"/>
  <c r="J144" i="14"/>
  <c r="C145" i="14" s="1"/>
  <c r="AB143" i="13"/>
  <c r="X143" i="13"/>
  <c r="I143" i="13"/>
  <c r="E143" i="13"/>
  <c r="H143" i="12"/>
  <c r="J143" i="12"/>
  <c r="C144" i="12" s="1"/>
  <c r="S140" i="3"/>
  <c r="I139" i="8"/>
  <c r="E139" i="8"/>
  <c r="F138" i="5"/>
  <c r="J139" i="3"/>
  <c r="C140" i="3" s="1"/>
  <c r="H139" i="3"/>
  <c r="F145" i="14" l="1"/>
  <c r="S145" i="14"/>
  <c r="AA143" i="13"/>
  <c r="AC143" i="13"/>
  <c r="V144" i="13" s="1"/>
  <c r="H143" i="13"/>
  <c r="J143" i="13"/>
  <c r="C144" i="13" s="1"/>
  <c r="F144" i="12"/>
  <c r="R140" i="3"/>
  <c r="V140" i="3"/>
  <c r="H139" i="8"/>
  <c r="J139" i="8"/>
  <c r="C140" i="8" s="1"/>
  <c r="I138" i="5"/>
  <c r="E138" i="5"/>
  <c r="F140" i="3"/>
  <c r="V145" i="14" l="1"/>
  <c r="R145" i="14"/>
  <c r="I145" i="14"/>
  <c r="E145" i="14"/>
  <c r="F144" i="13"/>
  <c r="Y144" i="13"/>
  <c r="I144" i="12"/>
  <c r="E144" i="12"/>
  <c r="U140" i="3"/>
  <c r="W140" i="3"/>
  <c r="P141" i="3" s="1"/>
  <c r="F140" i="8"/>
  <c r="H138" i="5"/>
  <c r="J138" i="5"/>
  <c r="C139" i="5" s="1"/>
  <c r="I140" i="3"/>
  <c r="E140" i="3"/>
  <c r="H145" i="14" l="1"/>
  <c r="J145" i="14"/>
  <c r="C146" i="14" s="1"/>
  <c r="U145" i="14"/>
  <c r="W145" i="14"/>
  <c r="P146" i="14" s="1"/>
  <c r="AB144" i="13"/>
  <c r="X144" i="13"/>
  <c r="I144" i="13"/>
  <c r="E144" i="13"/>
  <c r="H144" i="12"/>
  <c r="J144" i="12"/>
  <c r="C145" i="12" s="1"/>
  <c r="S141" i="3"/>
  <c r="I140" i="8"/>
  <c r="E140" i="8"/>
  <c r="F139" i="5"/>
  <c r="J140" i="3"/>
  <c r="C141" i="3" s="1"/>
  <c r="H140" i="3"/>
  <c r="S146" i="14" l="1"/>
  <c r="F146" i="14"/>
  <c r="H144" i="13"/>
  <c r="J144" i="13"/>
  <c r="C145" i="13" s="1"/>
  <c r="AA144" i="13"/>
  <c r="AC144" i="13"/>
  <c r="V145" i="13" s="1"/>
  <c r="F145" i="12"/>
  <c r="R141" i="3"/>
  <c r="V141" i="3"/>
  <c r="H140" i="8"/>
  <c r="J140" i="8"/>
  <c r="C141" i="8" s="1"/>
  <c r="I139" i="5"/>
  <c r="E139" i="5"/>
  <c r="F141" i="3"/>
  <c r="I146" i="14" l="1"/>
  <c r="E146" i="14"/>
  <c r="V146" i="14"/>
  <c r="R146" i="14"/>
  <c r="Y145" i="13"/>
  <c r="F145" i="13"/>
  <c r="I145" i="12"/>
  <c r="E145" i="12"/>
  <c r="U141" i="3"/>
  <c r="W141" i="3"/>
  <c r="P142" i="3" s="1"/>
  <c r="F141" i="8"/>
  <c r="H139" i="5"/>
  <c r="J139" i="5"/>
  <c r="C140" i="5" s="1"/>
  <c r="I141" i="3"/>
  <c r="E141" i="3"/>
  <c r="H146" i="14" l="1"/>
  <c r="J146" i="14"/>
  <c r="C147" i="14" s="1"/>
  <c r="U146" i="14"/>
  <c r="W146" i="14"/>
  <c r="P147" i="14" s="1"/>
  <c r="AB145" i="13"/>
  <c r="X145" i="13"/>
  <c r="I145" i="13"/>
  <c r="E145" i="13"/>
  <c r="H145" i="12"/>
  <c r="J145" i="12"/>
  <c r="C146" i="12" s="1"/>
  <c r="S142" i="3"/>
  <c r="I141" i="8"/>
  <c r="E141" i="8"/>
  <c r="F140" i="5"/>
  <c r="J141" i="3"/>
  <c r="C142" i="3" s="1"/>
  <c r="H141" i="3"/>
  <c r="S147" i="14" l="1"/>
  <c r="F147" i="14"/>
  <c r="H145" i="13"/>
  <c r="J145" i="13"/>
  <c r="C146" i="13" s="1"/>
  <c r="AA145" i="13"/>
  <c r="AC145" i="13"/>
  <c r="V146" i="13" s="1"/>
  <c r="F146" i="12"/>
  <c r="R142" i="3"/>
  <c r="V142" i="3"/>
  <c r="H141" i="8"/>
  <c r="J141" i="8"/>
  <c r="C142" i="8" s="1"/>
  <c r="I140" i="5"/>
  <c r="E140" i="5"/>
  <c r="F142" i="3"/>
  <c r="I147" i="14" l="1"/>
  <c r="E147" i="14"/>
  <c r="V147" i="14"/>
  <c r="R147" i="14"/>
  <c r="Y146" i="13"/>
  <c r="F146" i="13"/>
  <c r="I146" i="12"/>
  <c r="E146" i="12"/>
  <c r="U142" i="3"/>
  <c r="W142" i="3"/>
  <c r="P143" i="3" s="1"/>
  <c r="F142" i="8"/>
  <c r="H140" i="5"/>
  <c r="J140" i="5"/>
  <c r="C141" i="5" s="1"/>
  <c r="E142" i="3"/>
  <c r="I142" i="3"/>
  <c r="U147" i="14" l="1"/>
  <c r="W147" i="14"/>
  <c r="P148" i="14" s="1"/>
  <c r="H147" i="14"/>
  <c r="J147" i="14"/>
  <c r="C148" i="14" s="1"/>
  <c r="AB146" i="13"/>
  <c r="X146" i="13"/>
  <c r="I146" i="13"/>
  <c r="E146" i="13"/>
  <c r="H146" i="12"/>
  <c r="J146" i="12"/>
  <c r="C147" i="12" s="1"/>
  <c r="S143" i="3"/>
  <c r="I142" i="8"/>
  <c r="E142" i="8"/>
  <c r="F141" i="5"/>
  <c r="J142" i="3"/>
  <c r="C143" i="3" s="1"/>
  <c r="H142" i="3"/>
  <c r="F148" i="14" l="1"/>
  <c r="S148" i="14"/>
  <c r="AA146" i="13"/>
  <c r="AC146" i="13"/>
  <c r="V147" i="13" s="1"/>
  <c r="H146" i="13"/>
  <c r="J146" i="13"/>
  <c r="C147" i="13" s="1"/>
  <c r="F147" i="12"/>
  <c r="R143" i="3"/>
  <c r="V143" i="3"/>
  <c r="H142" i="8"/>
  <c r="J142" i="8"/>
  <c r="C143" i="8" s="1"/>
  <c r="I141" i="5"/>
  <c r="E141" i="5"/>
  <c r="F143" i="3"/>
  <c r="V148" i="14" l="1"/>
  <c r="R148" i="14"/>
  <c r="I148" i="14"/>
  <c r="E148" i="14"/>
  <c r="Y147" i="13"/>
  <c r="F147" i="13"/>
  <c r="I147" i="12"/>
  <c r="E147" i="12"/>
  <c r="U143" i="3"/>
  <c r="W143" i="3"/>
  <c r="P144" i="3" s="1"/>
  <c r="F143" i="8"/>
  <c r="H141" i="5"/>
  <c r="J141" i="5"/>
  <c r="C142" i="5" s="1"/>
  <c r="I143" i="3"/>
  <c r="E143" i="3"/>
  <c r="U148" i="14" l="1"/>
  <c r="W148" i="14"/>
  <c r="P149" i="14" s="1"/>
  <c r="H148" i="14"/>
  <c r="J148" i="14"/>
  <c r="C149" i="14" s="1"/>
  <c r="I147" i="13"/>
  <c r="E147" i="13"/>
  <c r="AB147" i="13"/>
  <c r="X147" i="13"/>
  <c r="H147" i="12"/>
  <c r="J147" i="12"/>
  <c r="C148" i="12" s="1"/>
  <c r="S144" i="3"/>
  <c r="I143" i="8"/>
  <c r="E143" i="8"/>
  <c r="F142" i="5"/>
  <c r="J143" i="3"/>
  <c r="C144" i="3" s="1"/>
  <c r="H143" i="3"/>
  <c r="F149" i="14" l="1"/>
  <c r="S149" i="14"/>
  <c r="AA147" i="13"/>
  <c r="AC147" i="13"/>
  <c r="V148" i="13" s="1"/>
  <c r="H147" i="13"/>
  <c r="J147" i="13"/>
  <c r="C148" i="13" s="1"/>
  <c r="F148" i="12"/>
  <c r="R144" i="3"/>
  <c r="V144" i="3"/>
  <c r="H143" i="8"/>
  <c r="J143" i="8"/>
  <c r="C144" i="8" s="1"/>
  <c r="I142" i="5"/>
  <c r="E142" i="5"/>
  <c r="F144" i="3"/>
  <c r="V149" i="14" l="1"/>
  <c r="R149" i="14"/>
  <c r="I149" i="14"/>
  <c r="E149" i="14"/>
  <c r="F148" i="13"/>
  <c r="Y148" i="13"/>
  <c r="I148" i="12"/>
  <c r="E148" i="12"/>
  <c r="U144" i="3"/>
  <c r="W144" i="3"/>
  <c r="P145" i="3" s="1"/>
  <c r="F144" i="8"/>
  <c r="H142" i="5"/>
  <c r="J142" i="5"/>
  <c r="C143" i="5" s="1"/>
  <c r="I144" i="3"/>
  <c r="E144" i="3"/>
  <c r="H149" i="14" l="1"/>
  <c r="J149" i="14"/>
  <c r="C150" i="14" s="1"/>
  <c r="U149" i="14"/>
  <c r="W149" i="14"/>
  <c r="P150" i="14" s="1"/>
  <c r="AB148" i="13"/>
  <c r="X148" i="13"/>
  <c r="I148" i="13"/>
  <c r="E148" i="13"/>
  <c r="H148" i="12"/>
  <c r="J148" i="12"/>
  <c r="C149" i="12" s="1"/>
  <c r="S145" i="3"/>
  <c r="I144" i="8"/>
  <c r="E144" i="8"/>
  <c r="F143" i="5"/>
  <c r="J144" i="3"/>
  <c r="C145" i="3" s="1"/>
  <c r="H144" i="3"/>
  <c r="S150" i="14" l="1"/>
  <c r="F150" i="14"/>
  <c r="AA148" i="13"/>
  <c r="AC148" i="13"/>
  <c r="V149" i="13" s="1"/>
  <c r="H148" i="13"/>
  <c r="J148" i="13"/>
  <c r="C149" i="13" s="1"/>
  <c r="F149" i="12"/>
  <c r="V145" i="3"/>
  <c r="R145" i="3"/>
  <c r="H144" i="8"/>
  <c r="J144" i="8"/>
  <c r="C145" i="8" s="1"/>
  <c r="I143" i="5"/>
  <c r="E143" i="5"/>
  <c r="F145" i="3"/>
  <c r="I150" i="14" l="1"/>
  <c r="E150" i="14"/>
  <c r="V150" i="14"/>
  <c r="R150" i="14"/>
  <c r="F149" i="13"/>
  <c r="Y149" i="13"/>
  <c r="I149" i="12"/>
  <c r="E149" i="12"/>
  <c r="U145" i="3"/>
  <c r="W145" i="3"/>
  <c r="P146" i="3" s="1"/>
  <c r="F145" i="8"/>
  <c r="H143" i="5"/>
  <c r="J143" i="5"/>
  <c r="C144" i="5" s="1"/>
  <c r="I145" i="3"/>
  <c r="E145" i="3"/>
  <c r="U150" i="14" l="1"/>
  <c r="W150" i="14"/>
  <c r="P151" i="14" s="1"/>
  <c r="H150" i="14"/>
  <c r="J150" i="14"/>
  <c r="C151" i="14" s="1"/>
  <c r="AB149" i="13"/>
  <c r="X149" i="13"/>
  <c r="I149" i="13"/>
  <c r="E149" i="13"/>
  <c r="H149" i="12"/>
  <c r="J149" i="12"/>
  <c r="C150" i="12" s="1"/>
  <c r="S146" i="3"/>
  <c r="I145" i="8"/>
  <c r="E145" i="8"/>
  <c r="F144" i="5"/>
  <c r="J145" i="3"/>
  <c r="C146" i="3" s="1"/>
  <c r="H145" i="3"/>
  <c r="F151" i="14" l="1"/>
  <c r="S151" i="14"/>
  <c r="AA149" i="13"/>
  <c r="AC149" i="13"/>
  <c r="V150" i="13" s="1"/>
  <c r="H149" i="13"/>
  <c r="J149" i="13"/>
  <c r="C150" i="13" s="1"/>
  <c r="F150" i="12"/>
  <c r="R146" i="3"/>
  <c r="V146" i="3"/>
  <c r="H145" i="8"/>
  <c r="J145" i="8"/>
  <c r="C146" i="8" s="1"/>
  <c r="I144" i="5"/>
  <c r="E144" i="5"/>
  <c r="F146" i="3"/>
  <c r="V151" i="14" l="1"/>
  <c r="R151" i="14"/>
  <c r="I151" i="14"/>
  <c r="E151" i="14"/>
  <c r="F150" i="13"/>
  <c r="Y150" i="13"/>
  <c r="I150" i="12"/>
  <c r="E150" i="12"/>
  <c r="U146" i="3"/>
  <c r="W146" i="3"/>
  <c r="P147" i="3" s="1"/>
  <c r="F146" i="8"/>
  <c r="H144" i="5"/>
  <c r="J144" i="5"/>
  <c r="C145" i="5" s="1"/>
  <c r="E146" i="3"/>
  <c r="I146" i="3"/>
  <c r="H151" i="14" l="1"/>
  <c r="J151" i="14"/>
  <c r="C152" i="14" s="1"/>
  <c r="U151" i="14"/>
  <c r="W151" i="14"/>
  <c r="P152" i="14" s="1"/>
  <c r="AB150" i="13"/>
  <c r="X150" i="13"/>
  <c r="I150" i="13"/>
  <c r="E150" i="13"/>
  <c r="H150" i="12"/>
  <c r="J150" i="12"/>
  <c r="C151" i="12" s="1"/>
  <c r="S147" i="3"/>
  <c r="I146" i="8"/>
  <c r="E146" i="8"/>
  <c r="F145" i="5"/>
  <c r="J146" i="3"/>
  <c r="C147" i="3" s="1"/>
  <c r="H146" i="3"/>
  <c r="S152" i="14" l="1"/>
  <c r="F152" i="14"/>
  <c r="H150" i="13"/>
  <c r="J150" i="13"/>
  <c r="C151" i="13" s="1"/>
  <c r="AA150" i="13"/>
  <c r="AC150" i="13"/>
  <c r="V151" i="13" s="1"/>
  <c r="F151" i="12"/>
  <c r="V147" i="3"/>
  <c r="R147" i="3"/>
  <c r="H146" i="8"/>
  <c r="J146" i="8"/>
  <c r="C147" i="8" s="1"/>
  <c r="I145" i="5"/>
  <c r="E145" i="5"/>
  <c r="F147" i="3"/>
  <c r="I152" i="14" l="1"/>
  <c r="E152" i="14"/>
  <c r="V152" i="14"/>
  <c r="R152" i="14"/>
  <c r="F151" i="13"/>
  <c r="Y151" i="13"/>
  <c r="I151" i="12"/>
  <c r="E151" i="12"/>
  <c r="U147" i="3"/>
  <c r="W147" i="3"/>
  <c r="P148" i="3" s="1"/>
  <c r="F147" i="8"/>
  <c r="H145" i="5"/>
  <c r="J145" i="5"/>
  <c r="C146" i="5" s="1"/>
  <c r="E147" i="3"/>
  <c r="I147" i="3"/>
  <c r="U152" i="14" l="1"/>
  <c r="W152" i="14"/>
  <c r="P153" i="14" s="1"/>
  <c r="H152" i="14"/>
  <c r="J152" i="14"/>
  <c r="C153" i="14" s="1"/>
  <c r="AB151" i="13"/>
  <c r="X151" i="13"/>
  <c r="I151" i="13"/>
  <c r="E151" i="13"/>
  <c r="H151" i="12"/>
  <c r="J151" i="12"/>
  <c r="C152" i="12" s="1"/>
  <c r="S148" i="3"/>
  <c r="I147" i="8"/>
  <c r="E147" i="8"/>
  <c r="F146" i="5"/>
  <c r="J147" i="3"/>
  <c r="C148" i="3" s="1"/>
  <c r="H147" i="3"/>
  <c r="F153" i="14" l="1"/>
  <c r="S153" i="14"/>
  <c r="AA151" i="13"/>
  <c r="AC151" i="13"/>
  <c r="V152" i="13" s="1"/>
  <c r="H151" i="13"/>
  <c r="J151" i="13"/>
  <c r="C152" i="13" s="1"/>
  <c r="F152" i="12"/>
  <c r="R148" i="3"/>
  <c r="V148" i="3"/>
  <c r="H147" i="8"/>
  <c r="J147" i="8"/>
  <c r="C148" i="8" s="1"/>
  <c r="I146" i="5"/>
  <c r="E146" i="5"/>
  <c r="F148" i="3"/>
  <c r="V153" i="14" l="1"/>
  <c r="R153" i="14"/>
  <c r="I153" i="14"/>
  <c r="E153" i="14"/>
  <c r="Y152" i="13"/>
  <c r="F152" i="13"/>
  <c r="I152" i="12"/>
  <c r="E152" i="12"/>
  <c r="U148" i="3"/>
  <c r="W148" i="3"/>
  <c r="P149" i="3" s="1"/>
  <c r="F148" i="8"/>
  <c r="H146" i="5"/>
  <c r="J146" i="5"/>
  <c r="C147" i="5" s="1"/>
  <c r="I148" i="3"/>
  <c r="E148" i="3"/>
  <c r="H153" i="14" l="1"/>
  <c r="J153" i="14"/>
  <c r="C154" i="14" s="1"/>
  <c r="U153" i="14"/>
  <c r="W153" i="14"/>
  <c r="P154" i="14" s="1"/>
  <c r="I152" i="13"/>
  <c r="E152" i="13"/>
  <c r="AB152" i="13"/>
  <c r="X152" i="13"/>
  <c r="H152" i="12"/>
  <c r="J152" i="12"/>
  <c r="C153" i="12" s="1"/>
  <c r="S149" i="3"/>
  <c r="I148" i="8"/>
  <c r="E148" i="8"/>
  <c r="F147" i="5"/>
  <c r="J148" i="3"/>
  <c r="C149" i="3" s="1"/>
  <c r="H148" i="3"/>
  <c r="S154" i="14" l="1"/>
  <c r="F154" i="14"/>
  <c r="AA152" i="13"/>
  <c r="AC152" i="13"/>
  <c r="V153" i="13" s="1"/>
  <c r="H152" i="13"/>
  <c r="J152" i="13"/>
  <c r="C153" i="13" s="1"/>
  <c r="F153" i="12"/>
  <c r="V149" i="3"/>
  <c r="R149" i="3"/>
  <c r="H148" i="8"/>
  <c r="J148" i="8"/>
  <c r="C149" i="8" s="1"/>
  <c r="I147" i="5"/>
  <c r="E147" i="5"/>
  <c r="F149" i="3"/>
  <c r="I154" i="14" l="1"/>
  <c r="E154" i="14"/>
  <c r="V154" i="14"/>
  <c r="R154" i="14"/>
  <c r="F153" i="13"/>
  <c r="Y153" i="13"/>
  <c r="I153" i="12"/>
  <c r="E153" i="12"/>
  <c r="U149" i="3"/>
  <c r="W149" i="3"/>
  <c r="P150" i="3" s="1"/>
  <c r="F149" i="8"/>
  <c r="H147" i="5"/>
  <c r="J147" i="5"/>
  <c r="C148" i="5" s="1"/>
  <c r="I149" i="3"/>
  <c r="E149" i="3"/>
  <c r="U154" i="14" l="1"/>
  <c r="W154" i="14"/>
  <c r="P155" i="14" s="1"/>
  <c r="H154" i="14"/>
  <c r="J154" i="14"/>
  <c r="C155" i="14" s="1"/>
  <c r="AB153" i="13"/>
  <c r="X153" i="13"/>
  <c r="I153" i="13"/>
  <c r="E153" i="13"/>
  <c r="H153" i="12"/>
  <c r="J153" i="12"/>
  <c r="C154" i="12" s="1"/>
  <c r="S150" i="3"/>
  <c r="I149" i="8"/>
  <c r="E149" i="8"/>
  <c r="F148" i="5"/>
  <c r="J149" i="3"/>
  <c r="C150" i="3" s="1"/>
  <c r="H149" i="3"/>
  <c r="F155" i="14" l="1"/>
  <c r="S155" i="14"/>
  <c r="H153" i="13"/>
  <c r="J153" i="13"/>
  <c r="C154" i="13" s="1"/>
  <c r="AA153" i="13"/>
  <c r="AC153" i="13"/>
  <c r="V154" i="13" s="1"/>
  <c r="F154" i="12"/>
  <c r="R150" i="3"/>
  <c r="V150" i="3"/>
  <c r="H149" i="8"/>
  <c r="J149" i="8"/>
  <c r="C150" i="8" s="1"/>
  <c r="I148" i="5"/>
  <c r="E148" i="5"/>
  <c r="F150" i="3"/>
  <c r="V155" i="14" l="1"/>
  <c r="R155" i="14"/>
  <c r="I155" i="14"/>
  <c r="E155" i="14"/>
  <c r="Y154" i="13"/>
  <c r="F154" i="13"/>
  <c r="I154" i="12"/>
  <c r="E154" i="12"/>
  <c r="U150" i="3"/>
  <c r="W150" i="3"/>
  <c r="P151" i="3" s="1"/>
  <c r="F150" i="8"/>
  <c r="H148" i="5"/>
  <c r="J148" i="5"/>
  <c r="C149" i="5" s="1"/>
  <c r="I150" i="3"/>
  <c r="E150" i="3"/>
  <c r="H155" i="14" l="1"/>
  <c r="J155" i="14"/>
  <c r="C156" i="14" s="1"/>
  <c r="U155" i="14"/>
  <c r="W155" i="14"/>
  <c r="P156" i="14" s="1"/>
  <c r="I154" i="13"/>
  <c r="E154" i="13"/>
  <c r="AB154" i="13"/>
  <c r="X154" i="13"/>
  <c r="H154" i="12"/>
  <c r="J154" i="12"/>
  <c r="C155" i="12" s="1"/>
  <c r="S151" i="3"/>
  <c r="I150" i="8"/>
  <c r="E150" i="8"/>
  <c r="F149" i="5"/>
  <c r="J150" i="3"/>
  <c r="C151" i="3" s="1"/>
  <c r="H150" i="3"/>
  <c r="F156" i="14" l="1"/>
  <c r="S156" i="14"/>
  <c r="H154" i="13"/>
  <c r="J154" i="13"/>
  <c r="C155" i="13" s="1"/>
  <c r="AA154" i="13"/>
  <c r="AC154" i="13"/>
  <c r="V155" i="13" s="1"/>
  <c r="F155" i="12"/>
  <c r="V151" i="3"/>
  <c r="R151" i="3"/>
  <c r="H150" i="8"/>
  <c r="J150" i="8"/>
  <c r="C151" i="8" s="1"/>
  <c r="I149" i="5"/>
  <c r="E149" i="5"/>
  <c r="F151" i="3"/>
  <c r="V156" i="14" l="1"/>
  <c r="R156" i="14"/>
  <c r="I156" i="14"/>
  <c r="E156" i="14"/>
  <c r="Y155" i="13"/>
  <c r="F155" i="13"/>
  <c r="I155" i="12"/>
  <c r="E155" i="12"/>
  <c r="U151" i="3"/>
  <c r="W151" i="3"/>
  <c r="P152" i="3" s="1"/>
  <c r="F151" i="8"/>
  <c r="H149" i="5"/>
  <c r="J149" i="5"/>
  <c r="C150" i="5" s="1"/>
  <c r="E151" i="3"/>
  <c r="I151" i="3"/>
  <c r="H156" i="14" l="1"/>
  <c r="J156" i="14"/>
  <c r="C157" i="14" s="1"/>
  <c r="U156" i="14"/>
  <c r="W156" i="14"/>
  <c r="P157" i="14" s="1"/>
  <c r="I155" i="13"/>
  <c r="E155" i="13"/>
  <c r="AB155" i="13"/>
  <c r="X155" i="13"/>
  <c r="H155" i="12"/>
  <c r="J155" i="12"/>
  <c r="C156" i="12" s="1"/>
  <c r="S152" i="3"/>
  <c r="I151" i="8"/>
  <c r="E151" i="8"/>
  <c r="F150" i="5"/>
  <c r="J151" i="3"/>
  <c r="C152" i="3" s="1"/>
  <c r="H151" i="3"/>
  <c r="S157" i="14" l="1"/>
  <c r="F157" i="14"/>
  <c r="AA155" i="13"/>
  <c r="AC155" i="13"/>
  <c r="V156" i="13" s="1"/>
  <c r="H155" i="13"/>
  <c r="J155" i="13"/>
  <c r="C156" i="13" s="1"/>
  <c r="F156" i="12"/>
  <c r="V152" i="3"/>
  <c r="R152" i="3"/>
  <c r="H151" i="8"/>
  <c r="J151" i="8"/>
  <c r="C152" i="8" s="1"/>
  <c r="I150" i="5"/>
  <c r="E150" i="5"/>
  <c r="F152" i="3"/>
  <c r="I157" i="14" l="1"/>
  <c r="E157" i="14"/>
  <c r="V157" i="14"/>
  <c r="R157" i="14"/>
  <c r="Y156" i="13"/>
  <c r="F156" i="13"/>
  <c r="I156" i="12"/>
  <c r="E156" i="12"/>
  <c r="U152" i="3"/>
  <c r="W152" i="3"/>
  <c r="P153" i="3" s="1"/>
  <c r="F152" i="8"/>
  <c r="H150" i="5"/>
  <c r="J150" i="5"/>
  <c r="C151" i="5" s="1"/>
  <c r="I152" i="3"/>
  <c r="E152" i="3"/>
  <c r="U157" i="14" l="1"/>
  <c r="W157" i="14"/>
  <c r="P158" i="14" s="1"/>
  <c r="H157" i="14"/>
  <c r="J157" i="14"/>
  <c r="C158" i="14" s="1"/>
  <c r="I156" i="13"/>
  <c r="E156" i="13"/>
  <c r="AB156" i="13"/>
  <c r="X156" i="13"/>
  <c r="H156" i="12"/>
  <c r="J156" i="12"/>
  <c r="C157" i="12" s="1"/>
  <c r="S153" i="3"/>
  <c r="I152" i="8"/>
  <c r="E152" i="8"/>
  <c r="F151" i="5"/>
  <c r="J152" i="3"/>
  <c r="C153" i="3" s="1"/>
  <c r="H152" i="3"/>
  <c r="F158" i="14" l="1"/>
  <c r="S158" i="14"/>
  <c r="AA156" i="13"/>
  <c r="AC156" i="13"/>
  <c r="V157" i="13" s="1"/>
  <c r="H156" i="13"/>
  <c r="J156" i="13"/>
  <c r="C157" i="13" s="1"/>
  <c r="F157" i="12"/>
  <c r="R153" i="3"/>
  <c r="V153" i="3"/>
  <c r="H152" i="8"/>
  <c r="J152" i="8"/>
  <c r="C153" i="8" s="1"/>
  <c r="I151" i="5"/>
  <c r="E151" i="5"/>
  <c r="F153" i="3"/>
  <c r="V158" i="14" l="1"/>
  <c r="R158" i="14"/>
  <c r="I158" i="14"/>
  <c r="E158" i="14"/>
  <c r="F157" i="13"/>
  <c r="Y157" i="13"/>
  <c r="I157" i="12"/>
  <c r="E157" i="12"/>
  <c r="U153" i="3"/>
  <c r="W153" i="3"/>
  <c r="P154" i="3" s="1"/>
  <c r="F153" i="8"/>
  <c r="H151" i="5"/>
  <c r="J151" i="5"/>
  <c r="C152" i="5" s="1"/>
  <c r="I153" i="3"/>
  <c r="E153" i="3"/>
  <c r="H158" i="14" l="1"/>
  <c r="J158" i="14"/>
  <c r="C159" i="14" s="1"/>
  <c r="U158" i="14"/>
  <c r="W158" i="14"/>
  <c r="P159" i="14" s="1"/>
  <c r="AB157" i="13"/>
  <c r="X157" i="13"/>
  <c r="I157" i="13"/>
  <c r="E157" i="13"/>
  <c r="H157" i="12"/>
  <c r="J157" i="12"/>
  <c r="C158" i="12" s="1"/>
  <c r="S154" i="3"/>
  <c r="I153" i="8"/>
  <c r="E153" i="8"/>
  <c r="F152" i="5"/>
  <c r="J153" i="3"/>
  <c r="C154" i="3" s="1"/>
  <c r="H153" i="3"/>
  <c r="S159" i="14" l="1"/>
  <c r="F159" i="14"/>
  <c r="AA157" i="13"/>
  <c r="AC157" i="13"/>
  <c r="V158" i="13" s="1"/>
  <c r="H157" i="13"/>
  <c r="J157" i="13"/>
  <c r="C158" i="13" s="1"/>
  <c r="F158" i="12"/>
  <c r="R154" i="3"/>
  <c r="V154" i="3"/>
  <c r="H153" i="8"/>
  <c r="J153" i="8"/>
  <c r="C154" i="8" s="1"/>
  <c r="I152" i="5"/>
  <c r="E152" i="5"/>
  <c r="F154" i="3"/>
  <c r="I159" i="14" l="1"/>
  <c r="E159" i="14"/>
  <c r="V159" i="14"/>
  <c r="R159" i="14"/>
  <c r="F158" i="13"/>
  <c r="Y158" i="13"/>
  <c r="I158" i="12"/>
  <c r="E158" i="12"/>
  <c r="U154" i="3"/>
  <c r="W154" i="3"/>
  <c r="P155" i="3" s="1"/>
  <c r="F154" i="8"/>
  <c r="H152" i="5"/>
  <c r="J152" i="5"/>
  <c r="C153" i="5" s="1"/>
  <c r="I154" i="3"/>
  <c r="E154" i="3"/>
  <c r="U159" i="14" l="1"/>
  <c r="W159" i="14"/>
  <c r="P160" i="14" s="1"/>
  <c r="H159" i="14"/>
  <c r="J159" i="14"/>
  <c r="C160" i="14" s="1"/>
  <c r="AB158" i="13"/>
  <c r="X158" i="13"/>
  <c r="I158" i="13"/>
  <c r="E158" i="13"/>
  <c r="H158" i="12"/>
  <c r="J158" i="12"/>
  <c r="C159" i="12" s="1"/>
  <c r="S155" i="3"/>
  <c r="I154" i="8"/>
  <c r="E154" i="8"/>
  <c r="F153" i="5"/>
  <c r="J154" i="3"/>
  <c r="C155" i="3" s="1"/>
  <c r="H154" i="3"/>
  <c r="F160" i="14" l="1"/>
  <c r="S160" i="14"/>
  <c r="H158" i="13"/>
  <c r="J158" i="13"/>
  <c r="C159" i="13" s="1"/>
  <c r="AA158" i="13"/>
  <c r="AC158" i="13"/>
  <c r="V159" i="13" s="1"/>
  <c r="F159" i="12"/>
  <c r="V155" i="3"/>
  <c r="R155" i="3"/>
  <c r="H154" i="8"/>
  <c r="J154" i="8"/>
  <c r="C155" i="8" s="1"/>
  <c r="I153" i="5"/>
  <c r="E153" i="5"/>
  <c r="F155" i="3"/>
  <c r="I160" i="14" l="1"/>
  <c r="E160" i="14"/>
  <c r="V160" i="14"/>
  <c r="R160" i="14"/>
  <c r="Y159" i="13"/>
  <c r="F159" i="13"/>
  <c r="I159" i="12"/>
  <c r="E159" i="12"/>
  <c r="U155" i="3"/>
  <c r="W155" i="3"/>
  <c r="P156" i="3" s="1"/>
  <c r="F155" i="8"/>
  <c r="H153" i="5"/>
  <c r="J153" i="5"/>
  <c r="C154" i="5" s="1"/>
  <c r="I155" i="3"/>
  <c r="E155" i="3"/>
  <c r="H160" i="14" l="1"/>
  <c r="J160" i="14"/>
  <c r="C161" i="14" s="1"/>
  <c r="U160" i="14"/>
  <c r="W160" i="14"/>
  <c r="P161" i="14" s="1"/>
  <c r="AB159" i="13"/>
  <c r="X159" i="13"/>
  <c r="I159" i="13"/>
  <c r="E159" i="13"/>
  <c r="H159" i="12"/>
  <c r="J159" i="12"/>
  <c r="C160" i="12" s="1"/>
  <c r="S156" i="3"/>
  <c r="I155" i="8"/>
  <c r="E155" i="8"/>
  <c r="F154" i="5"/>
  <c r="J155" i="3"/>
  <c r="C156" i="3" s="1"/>
  <c r="H155" i="3"/>
  <c r="F161" i="14" l="1"/>
  <c r="S161" i="14"/>
  <c r="AA159" i="13"/>
  <c r="AC159" i="13"/>
  <c r="V160" i="13" s="1"/>
  <c r="H159" i="13"/>
  <c r="J159" i="13"/>
  <c r="C160" i="13" s="1"/>
  <c r="F160" i="12"/>
  <c r="V156" i="3"/>
  <c r="R156" i="3"/>
  <c r="H155" i="8"/>
  <c r="J155" i="8"/>
  <c r="C156" i="8" s="1"/>
  <c r="I154" i="5"/>
  <c r="E154" i="5"/>
  <c r="F156" i="3"/>
  <c r="I161" i="14" l="1"/>
  <c r="E161" i="14"/>
  <c r="V161" i="14"/>
  <c r="R161" i="14"/>
  <c r="F160" i="13"/>
  <c r="Y160" i="13"/>
  <c r="I160" i="12"/>
  <c r="E160" i="12"/>
  <c r="U156" i="3"/>
  <c r="W156" i="3"/>
  <c r="P157" i="3" s="1"/>
  <c r="F156" i="8"/>
  <c r="H154" i="5"/>
  <c r="J154" i="5"/>
  <c r="C155" i="5" s="1"/>
  <c r="I156" i="3"/>
  <c r="E156" i="3"/>
  <c r="H161" i="14" l="1"/>
  <c r="J161" i="14"/>
  <c r="C162" i="14" s="1"/>
  <c r="U161" i="14"/>
  <c r="W161" i="14"/>
  <c r="P162" i="14" s="1"/>
  <c r="AB160" i="13"/>
  <c r="X160" i="13"/>
  <c r="I160" i="13"/>
  <c r="E160" i="13"/>
  <c r="H160" i="12"/>
  <c r="J160" i="12"/>
  <c r="C161" i="12" s="1"/>
  <c r="S157" i="3"/>
  <c r="I156" i="8"/>
  <c r="E156" i="8"/>
  <c r="F155" i="5"/>
  <c r="J156" i="3"/>
  <c r="C157" i="3" s="1"/>
  <c r="H156" i="3"/>
  <c r="F162" i="14" l="1"/>
  <c r="S162" i="14"/>
  <c r="AA160" i="13"/>
  <c r="AC160" i="13"/>
  <c r="V161" i="13" s="1"/>
  <c r="H160" i="13"/>
  <c r="J160" i="13"/>
  <c r="C161" i="13" s="1"/>
  <c r="F161" i="12"/>
  <c r="R157" i="3"/>
  <c r="V157" i="3"/>
  <c r="H156" i="8"/>
  <c r="J156" i="8"/>
  <c r="C157" i="8" s="1"/>
  <c r="I155" i="5"/>
  <c r="E155" i="5"/>
  <c r="F157" i="3"/>
  <c r="I162" i="14" l="1"/>
  <c r="E162" i="14"/>
  <c r="V162" i="14"/>
  <c r="R162" i="14"/>
  <c r="F161" i="13"/>
  <c r="Y161" i="13"/>
  <c r="I161" i="12"/>
  <c r="E161" i="12"/>
  <c r="U157" i="3"/>
  <c r="W157" i="3"/>
  <c r="P158" i="3" s="1"/>
  <c r="F157" i="8"/>
  <c r="H155" i="5"/>
  <c r="J155" i="5"/>
  <c r="C156" i="5" s="1"/>
  <c r="I157" i="3"/>
  <c r="E157" i="3"/>
  <c r="H162" i="14" l="1"/>
  <c r="J162" i="14"/>
  <c r="C163" i="14" s="1"/>
  <c r="U162" i="14"/>
  <c r="W162" i="14"/>
  <c r="P163" i="14" s="1"/>
  <c r="AB161" i="13"/>
  <c r="X161" i="13"/>
  <c r="I161" i="13"/>
  <c r="E161" i="13"/>
  <c r="H161" i="12"/>
  <c r="J161" i="12"/>
  <c r="C162" i="12" s="1"/>
  <c r="S158" i="3"/>
  <c r="I157" i="8"/>
  <c r="E157" i="8"/>
  <c r="F156" i="5"/>
  <c r="J157" i="3"/>
  <c r="C158" i="3" s="1"/>
  <c r="H157" i="3"/>
  <c r="F163" i="14" l="1"/>
  <c r="S163" i="14"/>
  <c r="H161" i="13"/>
  <c r="J161" i="13"/>
  <c r="C162" i="13" s="1"/>
  <c r="AA161" i="13"/>
  <c r="AC161" i="13"/>
  <c r="V162" i="13" s="1"/>
  <c r="F162" i="12"/>
  <c r="R158" i="3"/>
  <c r="V158" i="3"/>
  <c r="H157" i="8"/>
  <c r="J157" i="8"/>
  <c r="C158" i="8" s="1"/>
  <c r="I156" i="5"/>
  <c r="E156" i="5"/>
  <c r="F158" i="3"/>
  <c r="I163" i="14" l="1"/>
  <c r="E163" i="14"/>
  <c r="V163" i="14"/>
  <c r="R163" i="14"/>
  <c r="Y162" i="13"/>
  <c r="F162" i="13"/>
  <c r="I162" i="12"/>
  <c r="E162" i="12"/>
  <c r="U158" i="3"/>
  <c r="W158" i="3"/>
  <c r="P159" i="3" s="1"/>
  <c r="F158" i="8"/>
  <c r="H156" i="5"/>
  <c r="J156" i="5"/>
  <c r="C157" i="5" s="1"/>
  <c r="I158" i="3"/>
  <c r="E158" i="3"/>
  <c r="H163" i="14" l="1"/>
  <c r="J163" i="14"/>
  <c r="C164" i="14" s="1"/>
  <c r="U163" i="14"/>
  <c r="W163" i="14"/>
  <c r="P164" i="14" s="1"/>
  <c r="I162" i="13"/>
  <c r="E162" i="13"/>
  <c r="AB162" i="13"/>
  <c r="X162" i="13"/>
  <c r="H162" i="12"/>
  <c r="J162" i="12"/>
  <c r="C163" i="12" s="1"/>
  <c r="S159" i="3"/>
  <c r="I158" i="8"/>
  <c r="E158" i="8"/>
  <c r="F157" i="5"/>
  <c r="J158" i="3"/>
  <c r="C159" i="3" s="1"/>
  <c r="H158" i="3"/>
  <c r="F164" i="14" l="1"/>
  <c r="S164" i="14"/>
  <c r="AA162" i="13"/>
  <c r="AC162" i="13"/>
  <c r="V163" i="13" s="1"/>
  <c r="H162" i="13"/>
  <c r="J162" i="13"/>
  <c r="C163" i="13" s="1"/>
  <c r="F163" i="12"/>
  <c r="R159" i="3"/>
  <c r="V159" i="3"/>
  <c r="H158" i="8"/>
  <c r="J158" i="8"/>
  <c r="C159" i="8" s="1"/>
  <c r="I157" i="5"/>
  <c r="E157" i="5"/>
  <c r="F159" i="3"/>
  <c r="I164" i="14" l="1"/>
  <c r="E164" i="14"/>
  <c r="V164" i="14"/>
  <c r="R164" i="14"/>
  <c r="F163" i="13"/>
  <c r="Y163" i="13"/>
  <c r="I163" i="12"/>
  <c r="E163" i="12"/>
  <c r="U159" i="3"/>
  <c r="W159" i="3"/>
  <c r="P160" i="3" s="1"/>
  <c r="F159" i="8"/>
  <c r="H157" i="5"/>
  <c r="J157" i="5"/>
  <c r="C158" i="5" s="1"/>
  <c r="I159" i="3"/>
  <c r="E159" i="3"/>
  <c r="H164" i="14" l="1"/>
  <c r="J164" i="14"/>
  <c r="C165" i="14" s="1"/>
  <c r="U164" i="14"/>
  <c r="W164" i="14"/>
  <c r="P165" i="14" s="1"/>
  <c r="AB163" i="13"/>
  <c r="X163" i="13"/>
  <c r="I163" i="13"/>
  <c r="E163" i="13"/>
  <c r="H163" i="12"/>
  <c r="J163" i="12"/>
  <c r="C164" i="12" s="1"/>
  <c r="S160" i="3"/>
  <c r="I159" i="8"/>
  <c r="E159" i="8"/>
  <c r="F158" i="5"/>
  <c r="J159" i="3"/>
  <c r="C160" i="3" s="1"/>
  <c r="H159" i="3"/>
  <c r="F165" i="14" l="1"/>
  <c r="S165" i="14"/>
  <c r="H163" i="13"/>
  <c r="J163" i="13"/>
  <c r="C164" i="13" s="1"/>
  <c r="AA163" i="13"/>
  <c r="AC163" i="13"/>
  <c r="V164" i="13" s="1"/>
  <c r="F164" i="12"/>
  <c r="V160" i="3"/>
  <c r="R160" i="3"/>
  <c r="H159" i="8"/>
  <c r="J159" i="8"/>
  <c r="C160" i="8" s="1"/>
  <c r="I158" i="5"/>
  <c r="E158" i="5"/>
  <c r="F160" i="3"/>
  <c r="I165" i="14" l="1"/>
  <c r="E165" i="14"/>
  <c r="V165" i="14"/>
  <c r="R165" i="14"/>
  <c r="F164" i="13"/>
  <c r="Y164" i="13"/>
  <c r="I164" i="12"/>
  <c r="E164" i="12"/>
  <c r="U160" i="3"/>
  <c r="W160" i="3"/>
  <c r="P161" i="3" s="1"/>
  <c r="F160" i="8"/>
  <c r="H158" i="5"/>
  <c r="J158" i="5"/>
  <c r="C159" i="5" s="1"/>
  <c r="I160" i="3"/>
  <c r="E160" i="3"/>
  <c r="H165" i="14" l="1"/>
  <c r="J165" i="14"/>
  <c r="C166" i="14" s="1"/>
  <c r="U165" i="14"/>
  <c r="W165" i="14"/>
  <c r="P166" i="14" s="1"/>
  <c r="AB164" i="13"/>
  <c r="X164" i="13"/>
  <c r="I164" i="13"/>
  <c r="E164" i="13"/>
  <c r="H164" i="12"/>
  <c r="J164" i="12"/>
  <c r="C165" i="12" s="1"/>
  <c r="S161" i="3"/>
  <c r="I160" i="8"/>
  <c r="E160" i="8"/>
  <c r="F159" i="5"/>
  <c r="J160" i="3"/>
  <c r="C161" i="3" s="1"/>
  <c r="H160" i="3"/>
  <c r="F166" i="14" l="1"/>
  <c r="S166" i="14"/>
  <c r="H164" i="13"/>
  <c r="J164" i="13"/>
  <c r="C165" i="13" s="1"/>
  <c r="AA164" i="13"/>
  <c r="AC164" i="13"/>
  <c r="V165" i="13" s="1"/>
  <c r="F165" i="12"/>
  <c r="R161" i="3"/>
  <c r="V161" i="3"/>
  <c r="H160" i="8"/>
  <c r="J160" i="8"/>
  <c r="C161" i="8" s="1"/>
  <c r="I159" i="5"/>
  <c r="E159" i="5"/>
  <c r="F161" i="3"/>
  <c r="I166" i="14" l="1"/>
  <c r="E166" i="14"/>
  <c r="V166" i="14"/>
  <c r="R166" i="14"/>
  <c r="Y165" i="13"/>
  <c r="F165" i="13"/>
  <c r="I165" i="12"/>
  <c r="E165" i="12"/>
  <c r="U161" i="3"/>
  <c r="W161" i="3"/>
  <c r="P162" i="3" s="1"/>
  <c r="F161" i="8"/>
  <c r="H159" i="5"/>
  <c r="J159" i="5"/>
  <c r="C160" i="5" s="1"/>
  <c r="I161" i="3"/>
  <c r="E161" i="3"/>
  <c r="H166" i="14" l="1"/>
  <c r="J166" i="14"/>
  <c r="C167" i="14" s="1"/>
  <c r="U166" i="14"/>
  <c r="W166" i="14"/>
  <c r="P167" i="14" s="1"/>
  <c r="I165" i="13"/>
  <c r="E165" i="13"/>
  <c r="AB165" i="13"/>
  <c r="X165" i="13"/>
  <c r="H165" i="12"/>
  <c r="J165" i="12"/>
  <c r="C166" i="12" s="1"/>
  <c r="S162" i="3"/>
  <c r="I161" i="8"/>
  <c r="E161" i="8"/>
  <c r="F160" i="5"/>
  <c r="J161" i="3"/>
  <c r="C162" i="3" s="1"/>
  <c r="H161" i="3"/>
  <c r="F167" i="14" l="1"/>
  <c r="S167" i="14"/>
  <c r="AA165" i="13"/>
  <c r="AC165" i="13"/>
  <c r="V166" i="13" s="1"/>
  <c r="H165" i="13"/>
  <c r="J165" i="13"/>
  <c r="C166" i="13" s="1"/>
  <c r="F166" i="12"/>
  <c r="R162" i="3"/>
  <c r="V162" i="3"/>
  <c r="H161" i="8"/>
  <c r="J161" i="8"/>
  <c r="C162" i="8" s="1"/>
  <c r="I160" i="5"/>
  <c r="E160" i="5"/>
  <c r="F162" i="3"/>
  <c r="I167" i="14" l="1"/>
  <c r="E167" i="14"/>
  <c r="V167" i="14"/>
  <c r="R167" i="14"/>
  <c r="F166" i="13"/>
  <c r="Y166" i="13"/>
  <c r="I166" i="12"/>
  <c r="E166" i="12"/>
  <c r="U162" i="3"/>
  <c r="W162" i="3"/>
  <c r="P163" i="3" s="1"/>
  <c r="F162" i="8"/>
  <c r="H160" i="5"/>
  <c r="J160" i="5"/>
  <c r="C161" i="5" s="1"/>
  <c r="E162" i="3"/>
  <c r="I162" i="3"/>
  <c r="H167" i="14" l="1"/>
  <c r="J167" i="14"/>
  <c r="C168" i="14" s="1"/>
  <c r="U167" i="14"/>
  <c r="W167" i="14"/>
  <c r="P168" i="14" s="1"/>
  <c r="AB166" i="13"/>
  <c r="X166" i="13"/>
  <c r="I166" i="13"/>
  <c r="E166" i="13"/>
  <c r="H166" i="12"/>
  <c r="J166" i="12"/>
  <c r="C167" i="12" s="1"/>
  <c r="S163" i="3"/>
  <c r="I162" i="8"/>
  <c r="E162" i="8"/>
  <c r="F161" i="5"/>
  <c r="J162" i="3"/>
  <c r="C163" i="3" s="1"/>
  <c r="H162" i="3"/>
  <c r="F168" i="14" l="1"/>
  <c r="S168" i="14"/>
  <c r="H166" i="13"/>
  <c r="J166" i="13"/>
  <c r="C167" i="13" s="1"/>
  <c r="AA166" i="13"/>
  <c r="AC166" i="13"/>
  <c r="V167" i="13" s="1"/>
  <c r="F167" i="12"/>
  <c r="V163" i="3"/>
  <c r="R163" i="3"/>
  <c r="H162" i="8"/>
  <c r="J162" i="8"/>
  <c r="C163" i="8" s="1"/>
  <c r="I161" i="5"/>
  <c r="E161" i="5"/>
  <c r="F163" i="3"/>
  <c r="I168" i="14" l="1"/>
  <c r="E168" i="14"/>
  <c r="V168" i="14"/>
  <c r="R168" i="14"/>
  <c r="Y167" i="13"/>
  <c r="F167" i="13"/>
  <c r="I167" i="12"/>
  <c r="E167" i="12"/>
  <c r="U163" i="3"/>
  <c r="W163" i="3"/>
  <c r="P164" i="3" s="1"/>
  <c r="F163" i="8"/>
  <c r="H161" i="5"/>
  <c r="J161" i="5"/>
  <c r="C162" i="5" s="1"/>
  <c r="I163" i="3"/>
  <c r="E163" i="3"/>
  <c r="H168" i="14" l="1"/>
  <c r="J168" i="14"/>
  <c r="C169" i="14" s="1"/>
  <c r="U168" i="14"/>
  <c r="W168" i="14"/>
  <c r="P169" i="14" s="1"/>
  <c r="AB167" i="13"/>
  <c r="X167" i="13"/>
  <c r="I167" i="13"/>
  <c r="E167" i="13"/>
  <c r="H167" i="12"/>
  <c r="J167" i="12"/>
  <c r="C168" i="12" s="1"/>
  <c r="S164" i="3"/>
  <c r="I163" i="8"/>
  <c r="E163" i="8"/>
  <c r="F162" i="5"/>
  <c r="J163" i="3"/>
  <c r="C164" i="3" s="1"/>
  <c r="H163" i="3"/>
  <c r="F169" i="14" l="1"/>
  <c r="S169" i="14"/>
  <c r="H167" i="13"/>
  <c r="J167" i="13"/>
  <c r="C168" i="13" s="1"/>
  <c r="AA167" i="13"/>
  <c r="AC167" i="13"/>
  <c r="V168" i="13" s="1"/>
  <c r="F168" i="12"/>
  <c r="R164" i="3"/>
  <c r="V164" i="3"/>
  <c r="H163" i="8"/>
  <c r="J163" i="8"/>
  <c r="C164" i="8" s="1"/>
  <c r="I162" i="5"/>
  <c r="E162" i="5"/>
  <c r="F164" i="3"/>
  <c r="I169" i="14" l="1"/>
  <c r="E169" i="14"/>
  <c r="V169" i="14"/>
  <c r="R169" i="14"/>
  <c r="Y168" i="13"/>
  <c r="F168" i="13"/>
  <c r="I168" i="12"/>
  <c r="E168" i="12"/>
  <c r="U164" i="3"/>
  <c r="W164" i="3"/>
  <c r="P165" i="3" s="1"/>
  <c r="F164" i="8"/>
  <c r="H162" i="5"/>
  <c r="J162" i="5"/>
  <c r="C163" i="5" s="1"/>
  <c r="I164" i="3"/>
  <c r="E164" i="3"/>
  <c r="H169" i="14" l="1"/>
  <c r="J169" i="14"/>
  <c r="C170" i="14" s="1"/>
  <c r="U169" i="14"/>
  <c r="W169" i="14"/>
  <c r="P170" i="14" s="1"/>
  <c r="AB168" i="13"/>
  <c r="X168" i="13"/>
  <c r="I168" i="13"/>
  <c r="E168" i="13"/>
  <c r="H168" i="12"/>
  <c r="J168" i="12"/>
  <c r="C169" i="12" s="1"/>
  <c r="S165" i="3"/>
  <c r="I164" i="8"/>
  <c r="E164" i="8"/>
  <c r="F163" i="5"/>
  <c r="J164" i="3"/>
  <c r="C165" i="3" s="1"/>
  <c r="H164" i="3"/>
  <c r="F170" i="14" l="1"/>
  <c r="S170" i="14"/>
  <c r="H168" i="13"/>
  <c r="J168" i="13"/>
  <c r="C169" i="13" s="1"/>
  <c r="AA168" i="13"/>
  <c r="AC168" i="13"/>
  <c r="V169" i="13" s="1"/>
  <c r="F169" i="12"/>
  <c r="R165" i="3"/>
  <c r="V165" i="3"/>
  <c r="H164" i="8"/>
  <c r="J164" i="8"/>
  <c r="C165" i="8" s="1"/>
  <c r="I163" i="5"/>
  <c r="E163" i="5"/>
  <c r="F165" i="3"/>
  <c r="I170" i="14" l="1"/>
  <c r="E170" i="14"/>
  <c r="V170" i="14"/>
  <c r="R170" i="14"/>
  <c r="F169" i="13"/>
  <c r="Y169" i="13"/>
  <c r="I169" i="12"/>
  <c r="E169" i="12"/>
  <c r="U165" i="3"/>
  <c r="W165" i="3"/>
  <c r="P166" i="3" s="1"/>
  <c r="F165" i="8"/>
  <c r="H163" i="5"/>
  <c r="J163" i="5"/>
  <c r="C164" i="5" s="1"/>
  <c r="I165" i="3"/>
  <c r="E165" i="3"/>
  <c r="H170" i="14" l="1"/>
  <c r="J170" i="14"/>
  <c r="C171" i="14" s="1"/>
  <c r="U170" i="14"/>
  <c r="W170" i="14"/>
  <c r="P171" i="14" s="1"/>
  <c r="AB169" i="13"/>
  <c r="X169" i="13"/>
  <c r="I169" i="13"/>
  <c r="E169" i="13"/>
  <c r="H169" i="12"/>
  <c r="J169" i="12"/>
  <c r="C170" i="12" s="1"/>
  <c r="S166" i="3"/>
  <c r="I165" i="8"/>
  <c r="E165" i="8"/>
  <c r="F164" i="5"/>
  <c r="J165" i="3"/>
  <c r="C166" i="3" s="1"/>
  <c r="H165" i="3"/>
  <c r="F171" i="14" l="1"/>
  <c r="S171" i="14"/>
  <c r="H169" i="13"/>
  <c r="J169" i="13"/>
  <c r="C170" i="13" s="1"/>
  <c r="AA169" i="13"/>
  <c r="AC169" i="13"/>
  <c r="V170" i="13" s="1"/>
  <c r="F170" i="12"/>
  <c r="V166" i="3"/>
  <c r="R166" i="3"/>
  <c r="H165" i="8"/>
  <c r="J165" i="8"/>
  <c r="C166" i="8" s="1"/>
  <c r="I164" i="5"/>
  <c r="E164" i="5"/>
  <c r="F166" i="3"/>
  <c r="I171" i="14" l="1"/>
  <c r="E171" i="14"/>
  <c r="V171" i="14"/>
  <c r="R171" i="14"/>
  <c r="F170" i="13"/>
  <c r="Y170" i="13"/>
  <c r="I170" i="12"/>
  <c r="E170" i="12"/>
  <c r="U166" i="3"/>
  <c r="W166" i="3"/>
  <c r="P167" i="3" s="1"/>
  <c r="F166" i="8"/>
  <c r="H164" i="5"/>
  <c r="J164" i="5"/>
  <c r="C165" i="5" s="1"/>
  <c r="E166" i="3"/>
  <c r="I166" i="3"/>
  <c r="U171" i="14" l="1"/>
  <c r="W171" i="14"/>
  <c r="P172" i="14" s="1"/>
  <c r="H171" i="14"/>
  <c r="J171" i="14"/>
  <c r="C172" i="14" s="1"/>
  <c r="AB170" i="13"/>
  <c r="X170" i="13"/>
  <c r="I170" i="13"/>
  <c r="E170" i="13"/>
  <c r="H170" i="12"/>
  <c r="J170" i="12"/>
  <c r="C171" i="12" s="1"/>
  <c r="S167" i="3"/>
  <c r="I166" i="8"/>
  <c r="E166" i="8"/>
  <c r="F165" i="5"/>
  <c r="J166" i="3"/>
  <c r="C167" i="3" s="1"/>
  <c r="H166" i="3"/>
  <c r="F172" i="14" l="1"/>
  <c r="S172" i="14"/>
  <c r="AA170" i="13"/>
  <c r="AC170" i="13"/>
  <c r="V171" i="13" s="1"/>
  <c r="H170" i="13"/>
  <c r="J170" i="13"/>
  <c r="C171" i="13" s="1"/>
  <c r="F171" i="12"/>
  <c r="V167" i="3"/>
  <c r="R167" i="3"/>
  <c r="H166" i="8"/>
  <c r="J166" i="8"/>
  <c r="C167" i="8" s="1"/>
  <c r="I165" i="5"/>
  <c r="E165" i="5"/>
  <c r="F167" i="3"/>
  <c r="I172" i="14" l="1"/>
  <c r="E172" i="14"/>
  <c r="V172" i="14"/>
  <c r="R172" i="14"/>
  <c r="Y171" i="13"/>
  <c r="F171" i="13"/>
  <c r="I171" i="12"/>
  <c r="E171" i="12"/>
  <c r="U167" i="3"/>
  <c r="W167" i="3"/>
  <c r="P168" i="3" s="1"/>
  <c r="F167" i="8"/>
  <c r="H165" i="5"/>
  <c r="J165" i="5"/>
  <c r="C166" i="5" s="1"/>
  <c r="I167" i="3"/>
  <c r="E167" i="3"/>
  <c r="U172" i="14" l="1"/>
  <c r="W172" i="14"/>
  <c r="P173" i="14" s="1"/>
  <c r="H172" i="14"/>
  <c r="J172" i="14"/>
  <c r="C173" i="14" s="1"/>
  <c r="I171" i="13"/>
  <c r="E171" i="13"/>
  <c r="AB171" i="13"/>
  <c r="X171" i="13"/>
  <c r="H171" i="12"/>
  <c r="J171" i="12"/>
  <c r="C172" i="12" s="1"/>
  <c r="S168" i="3"/>
  <c r="I167" i="8"/>
  <c r="E167" i="8"/>
  <c r="F166" i="5"/>
  <c r="J167" i="3"/>
  <c r="C168" i="3" s="1"/>
  <c r="H167" i="3"/>
  <c r="F173" i="14" l="1"/>
  <c r="S173" i="14"/>
  <c r="AA171" i="13"/>
  <c r="AC171" i="13"/>
  <c r="V172" i="13" s="1"/>
  <c r="H171" i="13"/>
  <c r="J171" i="13"/>
  <c r="C172" i="13" s="1"/>
  <c r="F172" i="12"/>
  <c r="R168" i="3"/>
  <c r="V168" i="3"/>
  <c r="H167" i="8"/>
  <c r="J167" i="8"/>
  <c r="C168" i="8" s="1"/>
  <c r="I166" i="5"/>
  <c r="E166" i="5"/>
  <c r="F168" i="3"/>
  <c r="V173" i="14" l="1"/>
  <c r="R173" i="14"/>
  <c r="I173" i="14"/>
  <c r="E173" i="14"/>
  <c r="Y172" i="13"/>
  <c r="F172" i="13"/>
  <c r="I172" i="12"/>
  <c r="E172" i="12"/>
  <c r="U168" i="3"/>
  <c r="W168" i="3"/>
  <c r="P169" i="3" s="1"/>
  <c r="F168" i="8"/>
  <c r="H166" i="5"/>
  <c r="J166" i="5"/>
  <c r="C167" i="5" s="1"/>
  <c r="I168" i="3"/>
  <c r="E168" i="3"/>
  <c r="H173" i="14" l="1"/>
  <c r="J173" i="14"/>
  <c r="C174" i="14" s="1"/>
  <c r="U173" i="14"/>
  <c r="W173" i="14"/>
  <c r="P174" i="14" s="1"/>
  <c r="AB172" i="13"/>
  <c r="X172" i="13"/>
  <c r="I172" i="13"/>
  <c r="E172" i="13"/>
  <c r="H172" i="12"/>
  <c r="J172" i="12"/>
  <c r="C173" i="12" s="1"/>
  <c r="S169" i="3"/>
  <c r="I168" i="8"/>
  <c r="E168" i="8"/>
  <c r="F167" i="5"/>
  <c r="J168" i="3"/>
  <c r="C169" i="3" s="1"/>
  <c r="H168" i="3"/>
  <c r="F174" i="14" l="1"/>
  <c r="S174" i="14"/>
  <c r="H172" i="13"/>
  <c r="J172" i="13"/>
  <c r="C173" i="13" s="1"/>
  <c r="AA172" i="13"/>
  <c r="AC172" i="13"/>
  <c r="V173" i="13" s="1"/>
  <c r="F173" i="12"/>
  <c r="V169" i="3"/>
  <c r="R169" i="3"/>
  <c r="H168" i="8"/>
  <c r="J168" i="8"/>
  <c r="C169" i="8" s="1"/>
  <c r="I167" i="5"/>
  <c r="E167" i="5"/>
  <c r="F169" i="3"/>
  <c r="V174" i="14" l="1"/>
  <c r="R174" i="14"/>
  <c r="I174" i="14"/>
  <c r="E174" i="14"/>
  <c r="F173" i="13"/>
  <c r="Y173" i="13"/>
  <c r="I173" i="12"/>
  <c r="E173" i="12"/>
  <c r="U169" i="3"/>
  <c r="W169" i="3"/>
  <c r="P170" i="3" s="1"/>
  <c r="F169" i="8"/>
  <c r="H167" i="5"/>
  <c r="J167" i="5"/>
  <c r="C168" i="5" s="1"/>
  <c r="E169" i="3"/>
  <c r="I169" i="3"/>
  <c r="H174" i="14" l="1"/>
  <c r="J174" i="14"/>
  <c r="C175" i="14" s="1"/>
  <c r="U174" i="14"/>
  <c r="W174" i="14"/>
  <c r="P175" i="14" s="1"/>
  <c r="AB173" i="13"/>
  <c r="X173" i="13"/>
  <c r="I173" i="13"/>
  <c r="E173" i="13"/>
  <c r="H173" i="12"/>
  <c r="J173" i="12"/>
  <c r="C174" i="12" s="1"/>
  <c r="S170" i="3"/>
  <c r="I169" i="8"/>
  <c r="E169" i="8"/>
  <c r="F168" i="5"/>
  <c r="J169" i="3"/>
  <c r="C170" i="3" s="1"/>
  <c r="H169" i="3"/>
  <c r="S175" i="14" l="1"/>
  <c r="F175" i="14"/>
  <c r="H173" i="13"/>
  <c r="J173" i="13"/>
  <c r="C174" i="13" s="1"/>
  <c r="AA173" i="13"/>
  <c r="AC173" i="13"/>
  <c r="V174" i="13" s="1"/>
  <c r="F174" i="12"/>
  <c r="R170" i="3"/>
  <c r="V170" i="3"/>
  <c r="H169" i="8"/>
  <c r="J169" i="8"/>
  <c r="C170" i="8" s="1"/>
  <c r="I168" i="5"/>
  <c r="E168" i="5"/>
  <c r="F170" i="3"/>
  <c r="I175" i="14" l="1"/>
  <c r="E175" i="14"/>
  <c r="V175" i="14"/>
  <c r="R175" i="14"/>
  <c r="F174" i="13"/>
  <c r="Y174" i="13"/>
  <c r="I174" i="12"/>
  <c r="E174" i="12"/>
  <c r="U170" i="3"/>
  <c r="W170" i="3"/>
  <c r="P171" i="3" s="1"/>
  <c r="F170" i="8"/>
  <c r="H168" i="5"/>
  <c r="J168" i="5"/>
  <c r="C169" i="5" s="1"/>
  <c r="I170" i="3"/>
  <c r="E170" i="3"/>
  <c r="U175" i="14" l="1"/>
  <c r="W175" i="14"/>
  <c r="P176" i="14" s="1"/>
  <c r="H175" i="14"/>
  <c r="J175" i="14"/>
  <c r="C176" i="14" s="1"/>
  <c r="AB174" i="13"/>
  <c r="X174" i="13"/>
  <c r="I174" i="13"/>
  <c r="E174" i="13"/>
  <c r="H174" i="12"/>
  <c r="J174" i="12"/>
  <c r="C175" i="12" s="1"/>
  <c r="S171" i="3"/>
  <c r="I170" i="8"/>
  <c r="E170" i="8"/>
  <c r="F169" i="5"/>
  <c r="J170" i="3"/>
  <c r="C171" i="3" s="1"/>
  <c r="H170" i="3"/>
  <c r="S176" i="14" l="1"/>
  <c r="F176" i="14"/>
  <c r="H174" i="13"/>
  <c r="J174" i="13"/>
  <c r="C175" i="13" s="1"/>
  <c r="AA174" i="13"/>
  <c r="AC174" i="13"/>
  <c r="V175" i="13" s="1"/>
  <c r="F175" i="12"/>
  <c r="V171" i="3"/>
  <c r="R171" i="3"/>
  <c r="H170" i="8"/>
  <c r="J170" i="8"/>
  <c r="C171" i="8" s="1"/>
  <c r="I169" i="5"/>
  <c r="E169" i="5"/>
  <c r="F171" i="3"/>
  <c r="V176" i="14" l="1"/>
  <c r="R176" i="14"/>
  <c r="I176" i="14"/>
  <c r="E176" i="14"/>
  <c r="F175" i="13"/>
  <c r="Y175" i="13"/>
  <c r="I175" i="12"/>
  <c r="E175" i="12"/>
  <c r="U171" i="3"/>
  <c r="W171" i="3"/>
  <c r="P172" i="3" s="1"/>
  <c r="F171" i="8"/>
  <c r="H169" i="5"/>
  <c r="J169" i="5"/>
  <c r="C170" i="5" s="1"/>
  <c r="I171" i="3"/>
  <c r="E171" i="3"/>
  <c r="H176" i="14" l="1"/>
  <c r="J176" i="14"/>
  <c r="C177" i="14" s="1"/>
  <c r="U176" i="14"/>
  <c r="W176" i="14"/>
  <c r="P177" i="14" s="1"/>
  <c r="AB175" i="13"/>
  <c r="X175" i="13"/>
  <c r="I175" i="13"/>
  <c r="E175" i="13"/>
  <c r="H175" i="12"/>
  <c r="J175" i="12"/>
  <c r="C176" i="12" s="1"/>
  <c r="S172" i="3"/>
  <c r="I171" i="8"/>
  <c r="E171" i="8"/>
  <c r="F170" i="5"/>
  <c r="J171" i="3"/>
  <c r="C172" i="3" s="1"/>
  <c r="H171" i="3"/>
  <c r="F177" i="14" l="1"/>
  <c r="S177" i="14"/>
  <c r="AA175" i="13"/>
  <c r="AC175" i="13"/>
  <c r="V176" i="13" s="1"/>
  <c r="H175" i="13"/>
  <c r="J175" i="13"/>
  <c r="C176" i="13" s="1"/>
  <c r="F176" i="12"/>
  <c r="R172" i="3"/>
  <c r="V172" i="3"/>
  <c r="H171" i="8"/>
  <c r="J171" i="8"/>
  <c r="C172" i="8" s="1"/>
  <c r="I170" i="5"/>
  <c r="E170" i="5"/>
  <c r="F172" i="3"/>
  <c r="V177" i="14" l="1"/>
  <c r="R177" i="14"/>
  <c r="I177" i="14"/>
  <c r="E177" i="14"/>
  <c r="Y176" i="13"/>
  <c r="F176" i="13"/>
  <c r="I176" i="12"/>
  <c r="E176" i="12"/>
  <c r="U172" i="3"/>
  <c r="W172" i="3"/>
  <c r="P173" i="3" s="1"/>
  <c r="F172" i="8"/>
  <c r="H170" i="5"/>
  <c r="J170" i="5"/>
  <c r="C171" i="5" s="1"/>
  <c r="I172" i="3"/>
  <c r="E172" i="3"/>
  <c r="H177" i="14" l="1"/>
  <c r="J177" i="14"/>
  <c r="C178" i="14" s="1"/>
  <c r="U177" i="14"/>
  <c r="W177" i="14"/>
  <c r="P178" i="14" s="1"/>
  <c r="I176" i="13"/>
  <c r="E176" i="13"/>
  <c r="AB176" i="13"/>
  <c r="X176" i="13"/>
  <c r="H176" i="12"/>
  <c r="J176" i="12"/>
  <c r="C177" i="12" s="1"/>
  <c r="S173" i="3"/>
  <c r="I172" i="8"/>
  <c r="E172" i="8"/>
  <c r="F171" i="5"/>
  <c r="J172" i="3"/>
  <c r="C173" i="3" s="1"/>
  <c r="H172" i="3"/>
  <c r="F178" i="14" l="1"/>
  <c r="S178" i="14"/>
  <c r="AA176" i="13"/>
  <c r="AC176" i="13"/>
  <c r="V177" i="13" s="1"/>
  <c r="H176" i="13"/>
  <c r="J176" i="13"/>
  <c r="C177" i="13" s="1"/>
  <c r="F177" i="12"/>
  <c r="R173" i="3"/>
  <c r="V173" i="3"/>
  <c r="H172" i="8"/>
  <c r="J172" i="8"/>
  <c r="C173" i="8" s="1"/>
  <c r="I171" i="5"/>
  <c r="E171" i="5"/>
  <c r="F173" i="3"/>
  <c r="I178" i="14" l="1"/>
  <c r="E178" i="14"/>
  <c r="V178" i="14"/>
  <c r="R178" i="14"/>
  <c r="F177" i="13"/>
  <c r="Y177" i="13"/>
  <c r="I177" i="12"/>
  <c r="E177" i="12"/>
  <c r="U173" i="3"/>
  <c r="W173" i="3"/>
  <c r="P174" i="3" s="1"/>
  <c r="F173" i="8"/>
  <c r="H171" i="5"/>
  <c r="J171" i="5"/>
  <c r="C172" i="5" s="1"/>
  <c r="E173" i="3"/>
  <c r="I173" i="3"/>
  <c r="H178" i="14" l="1"/>
  <c r="J178" i="14"/>
  <c r="C179" i="14" s="1"/>
  <c r="U178" i="14"/>
  <c r="W178" i="14"/>
  <c r="P179" i="14" s="1"/>
  <c r="AB177" i="13"/>
  <c r="X177" i="13"/>
  <c r="I177" i="13"/>
  <c r="E177" i="13"/>
  <c r="H177" i="12"/>
  <c r="J177" i="12"/>
  <c r="C178" i="12" s="1"/>
  <c r="S174" i="3"/>
  <c r="I173" i="8"/>
  <c r="E173" i="8"/>
  <c r="F172" i="5"/>
  <c r="J173" i="3"/>
  <c r="C174" i="3" s="1"/>
  <c r="H173" i="3"/>
  <c r="S179" i="14" l="1"/>
  <c r="F179" i="14"/>
  <c r="H177" i="13"/>
  <c r="J177" i="13"/>
  <c r="C178" i="13" s="1"/>
  <c r="AA177" i="13"/>
  <c r="AC177" i="13"/>
  <c r="V178" i="13" s="1"/>
  <c r="F178" i="12"/>
  <c r="V174" i="3"/>
  <c r="R174" i="3"/>
  <c r="H173" i="8"/>
  <c r="J173" i="8"/>
  <c r="C174" i="8" s="1"/>
  <c r="I172" i="5"/>
  <c r="E172" i="5"/>
  <c r="F174" i="3"/>
  <c r="I179" i="14" l="1"/>
  <c r="E179" i="14"/>
  <c r="V179" i="14"/>
  <c r="R179" i="14"/>
  <c r="Y178" i="13"/>
  <c r="F178" i="13"/>
  <c r="I178" i="12"/>
  <c r="E178" i="12"/>
  <c r="U174" i="3"/>
  <c r="W174" i="3"/>
  <c r="P175" i="3" s="1"/>
  <c r="F174" i="8"/>
  <c r="H172" i="5"/>
  <c r="J172" i="5"/>
  <c r="C173" i="5" s="1"/>
  <c r="I174" i="3"/>
  <c r="E174" i="3"/>
  <c r="U179" i="14" l="1"/>
  <c r="W179" i="14"/>
  <c r="P180" i="14" s="1"/>
  <c r="H179" i="14"/>
  <c r="J179" i="14"/>
  <c r="C180" i="14" s="1"/>
  <c r="I178" i="13"/>
  <c r="E178" i="13"/>
  <c r="AB178" i="13"/>
  <c r="X178" i="13"/>
  <c r="H178" i="12"/>
  <c r="J178" i="12"/>
  <c r="C179" i="12" s="1"/>
  <c r="S175" i="3"/>
  <c r="I174" i="8"/>
  <c r="E174" i="8"/>
  <c r="F173" i="5"/>
  <c r="J174" i="3"/>
  <c r="C175" i="3" s="1"/>
  <c r="H174" i="3"/>
  <c r="F180" i="14" l="1"/>
  <c r="S180" i="14"/>
  <c r="AA178" i="13"/>
  <c r="AC178" i="13"/>
  <c r="V179" i="13" s="1"/>
  <c r="H178" i="13"/>
  <c r="J178" i="13"/>
  <c r="C179" i="13" s="1"/>
  <c r="F179" i="12"/>
  <c r="V175" i="3"/>
  <c r="R175" i="3"/>
  <c r="H174" i="8"/>
  <c r="J174" i="8"/>
  <c r="C175" i="8" s="1"/>
  <c r="I173" i="5"/>
  <c r="E173" i="5"/>
  <c r="F175" i="3"/>
  <c r="V180" i="14" l="1"/>
  <c r="R180" i="14"/>
  <c r="I180" i="14"/>
  <c r="E180" i="14"/>
  <c r="Y179" i="13"/>
  <c r="F179" i="13"/>
  <c r="I179" i="12"/>
  <c r="E179" i="12"/>
  <c r="U175" i="3"/>
  <c r="W175" i="3"/>
  <c r="P176" i="3" s="1"/>
  <c r="F175" i="8"/>
  <c r="H173" i="5"/>
  <c r="J173" i="5"/>
  <c r="C174" i="5" s="1"/>
  <c r="I175" i="3"/>
  <c r="E175" i="3"/>
  <c r="U180" i="14" l="1"/>
  <c r="W180" i="14"/>
  <c r="P181" i="14" s="1"/>
  <c r="H180" i="14"/>
  <c r="J180" i="14"/>
  <c r="C181" i="14" s="1"/>
  <c r="AB179" i="13"/>
  <c r="X179" i="13"/>
  <c r="I179" i="13"/>
  <c r="E179" i="13"/>
  <c r="H179" i="12"/>
  <c r="J179" i="12"/>
  <c r="C180" i="12" s="1"/>
  <c r="S176" i="3"/>
  <c r="I175" i="8"/>
  <c r="E175" i="8"/>
  <c r="F174" i="5"/>
  <c r="J175" i="3"/>
  <c r="C176" i="3" s="1"/>
  <c r="H175" i="3"/>
  <c r="F181" i="14" l="1"/>
  <c r="S181" i="14"/>
  <c r="H179" i="13"/>
  <c r="J179" i="13"/>
  <c r="C180" i="13" s="1"/>
  <c r="AA179" i="13"/>
  <c r="AC179" i="13"/>
  <c r="V180" i="13" s="1"/>
  <c r="F180" i="12"/>
  <c r="R176" i="3"/>
  <c r="V176" i="3"/>
  <c r="H175" i="8"/>
  <c r="J175" i="8"/>
  <c r="C176" i="8" s="1"/>
  <c r="I174" i="5"/>
  <c r="E174" i="5"/>
  <c r="F176" i="3"/>
  <c r="V181" i="14" l="1"/>
  <c r="R181" i="14"/>
  <c r="I181" i="14"/>
  <c r="E181" i="14"/>
  <c r="Y180" i="13"/>
  <c r="F180" i="13"/>
  <c r="I180" i="12"/>
  <c r="E180" i="12"/>
  <c r="U176" i="3"/>
  <c r="W176" i="3"/>
  <c r="P177" i="3" s="1"/>
  <c r="F176" i="8"/>
  <c r="H174" i="5"/>
  <c r="J174" i="5"/>
  <c r="C175" i="5" s="1"/>
  <c r="I176" i="3"/>
  <c r="E176" i="3"/>
  <c r="U181" i="14" l="1"/>
  <c r="W181" i="14"/>
  <c r="P182" i="14" s="1"/>
  <c r="H181" i="14"/>
  <c r="J181" i="14"/>
  <c r="C182" i="14" s="1"/>
  <c r="I180" i="13"/>
  <c r="E180" i="13"/>
  <c r="AB180" i="13"/>
  <c r="X180" i="13"/>
  <c r="H180" i="12"/>
  <c r="J180" i="12"/>
  <c r="C181" i="12" s="1"/>
  <c r="S177" i="3"/>
  <c r="I176" i="8"/>
  <c r="E176" i="8"/>
  <c r="F175" i="5"/>
  <c r="J176" i="3"/>
  <c r="C177" i="3" s="1"/>
  <c r="H176" i="3"/>
  <c r="F182" i="14" l="1"/>
  <c r="S182" i="14"/>
  <c r="AA180" i="13"/>
  <c r="AC180" i="13"/>
  <c r="V181" i="13" s="1"/>
  <c r="H180" i="13"/>
  <c r="J180" i="13"/>
  <c r="C181" i="13" s="1"/>
  <c r="F181" i="12"/>
  <c r="R177" i="3"/>
  <c r="V177" i="3"/>
  <c r="H176" i="8"/>
  <c r="J176" i="8"/>
  <c r="C177" i="8" s="1"/>
  <c r="I175" i="5"/>
  <c r="E175" i="5"/>
  <c r="F177" i="3"/>
  <c r="V182" i="14" l="1"/>
  <c r="R182" i="14"/>
  <c r="I182" i="14"/>
  <c r="E182" i="14"/>
  <c r="Y181" i="13"/>
  <c r="F181" i="13"/>
  <c r="I181" i="12"/>
  <c r="E181" i="12"/>
  <c r="U177" i="3"/>
  <c r="W177" i="3"/>
  <c r="P178" i="3" s="1"/>
  <c r="F177" i="8"/>
  <c r="H175" i="5"/>
  <c r="J175" i="5"/>
  <c r="C176" i="5" s="1"/>
  <c r="E177" i="3"/>
  <c r="I177" i="3"/>
  <c r="H182" i="14" l="1"/>
  <c r="J182" i="14"/>
  <c r="C183" i="14" s="1"/>
  <c r="U182" i="14"/>
  <c r="W182" i="14"/>
  <c r="P183" i="14" s="1"/>
  <c r="AB181" i="13"/>
  <c r="X181" i="13"/>
  <c r="I181" i="13"/>
  <c r="E181" i="13"/>
  <c r="H181" i="12"/>
  <c r="J181" i="12"/>
  <c r="C182" i="12" s="1"/>
  <c r="S178" i="3"/>
  <c r="I177" i="8"/>
  <c r="E177" i="8"/>
  <c r="F176" i="5"/>
  <c r="J177" i="3"/>
  <c r="C178" i="3" s="1"/>
  <c r="H177" i="3"/>
  <c r="F183" i="14" l="1"/>
  <c r="S183" i="14"/>
  <c r="AA181" i="13"/>
  <c r="AC181" i="13"/>
  <c r="V182" i="13" s="1"/>
  <c r="H181" i="13"/>
  <c r="J181" i="13"/>
  <c r="C182" i="13" s="1"/>
  <c r="F182" i="12"/>
  <c r="R178" i="3"/>
  <c r="V178" i="3"/>
  <c r="H177" i="8"/>
  <c r="J177" i="8"/>
  <c r="C178" i="8" s="1"/>
  <c r="I176" i="5"/>
  <c r="E176" i="5"/>
  <c r="F178" i="3"/>
  <c r="V183" i="14" l="1"/>
  <c r="R183" i="14"/>
  <c r="I183" i="14"/>
  <c r="E183" i="14"/>
  <c r="Y182" i="13"/>
  <c r="F182" i="13"/>
  <c r="I182" i="12"/>
  <c r="E182" i="12"/>
  <c r="U178" i="3"/>
  <c r="W178" i="3"/>
  <c r="P179" i="3" s="1"/>
  <c r="F178" i="8"/>
  <c r="H176" i="5"/>
  <c r="J176" i="5"/>
  <c r="C177" i="5" s="1"/>
  <c r="E178" i="3"/>
  <c r="I178" i="3"/>
  <c r="H183" i="14" l="1"/>
  <c r="J183" i="14"/>
  <c r="C184" i="14" s="1"/>
  <c r="U183" i="14"/>
  <c r="W183" i="14"/>
  <c r="P184" i="14" s="1"/>
  <c r="AB182" i="13"/>
  <c r="X182" i="13"/>
  <c r="I182" i="13"/>
  <c r="E182" i="13"/>
  <c r="H182" i="12"/>
  <c r="J182" i="12"/>
  <c r="C183" i="12" s="1"/>
  <c r="S179" i="3"/>
  <c r="I178" i="8"/>
  <c r="E178" i="8"/>
  <c r="F177" i="5"/>
  <c r="J178" i="3"/>
  <c r="C179" i="3" s="1"/>
  <c r="H178" i="3"/>
  <c r="S184" i="14" l="1"/>
  <c r="F184" i="14"/>
  <c r="AA182" i="13"/>
  <c r="AC182" i="13"/>
  <c r="V183" i="13" s="1"/>
  <c r="H182" i="13"/>
  <c r="J182" i="13"/>
  <c r="C183" i="13" s="1"/>
  <c r="F183" i="12"/>
  <c r="V179" i="3"/>
  <c r="R179" i="3"/>
  <c r="H178" i="8"/>
  <c r="J178" i="8"/>
  <c r="C179" i="8" s="1"/>
  <c r="I177" i="5"/>
  <c r="E177" i="5"/>
  <c r="F179" i="3"/>
  <c r="I184" i="14" l="1"/>
  <c r="E184" i="14"/>
  <c r="V184" i="14"/>
  <c r="R184" i="14"/>
  <c r="F183" i="13"/>
  <c r="Y183" i="13"/>
  <c r="I183" i="12"/>
  <c r="E183" i="12"/>
  <c r="U179" i="3"/>
  <c r="W179" i="3"/>
  <c r="P180" i="3" s="1"/>
  <c r="F179" i="8"/>
  <c r="H177" i="5"/>
  <c r="J177" i="5"/>
  <c r="C178" i="5" s="1"/>
  <c r="E179" i="3"/>
  <c r="I179" i="3"/>
  <c r="U184" i="14" l="1"/>
  <c r="W184" i="14"/>
  <c r="P185" i="14" s="1"/>
  <c r="H184" i="14"/>
  <c r="J184" i="14"/>
  <c r="C185" i="14" s="1"/>
  <c r="AB183" i="13"/>
  <c r="X183" i="13"/>
  <c r="I183" i="13"/>
  <c r="E183" i="13"/>
  <c r="H183" i="12"/>
  <c r="J183" i="12"/>
  <c r="C184" i="12" s="1"/>
  <c r="S180" i="3"/>
  <c r="I179" i="8"/>
  <c r="E179" i="8"/>
  <c r="F178" i="5"/>
  <c r="J179" i="3"/>
  <c r="C180" i="3" s="1"/>
  <c r="H179" i="3"/>
  <c r="F185" i="14" l="1"/>
  <c r="S185" i="14"/>
  <c r="H183" i="13"/>
  <c r="J183" i="13"/>
  <c r="C184" i="13" s="1"/>
  <c r="AA183" i="13"/>
  <c r="AC183" i="13"/>
  <c r="V184" i="13" s="1"/>
  <c r="F184" i="12"/>
  <c r="R180" i="3"/>
  <c r="V180" i="3"/>
  <c r="H179" i="8"/>
  <c r="J179" i="8"/>
  <c r="C180" i="8" s="1"/>
  <c r="I178" i="5"/>
  <c r="E178" i="5"/>
  <c r="F180" i="3"/>
  <c r="I185" i="14" l="1"/>
  <c r="E185" i="14"/>
  <c r="V185" i="14"/>
  <c r="R185" i="14"/>
  <c r="Y184" i="13"/>
  <c r="F184" i="13"/>
  <c r="I184" i="12"/>
  <c r="E184" i="12"/>
  <c r="U180" i="3"/>
  <c r="W180" i="3"/>
  <c r="P181" i="3" s="1"/>
  <c r="F180" i="8"/>
  <c r="H178" i="5"/>
  <c r="J178" i="5"/>
  <c r="C179" i="5" s="1"/>
  <c r="I180" i="3"/>
  <c r="E180" i="3"/>
  <c r="U185" i="14" l="1"/>
  <c r="W185" i="14"/>
  <c r="P186" i="14" s="1"/>
  <c r="H185" i="14"/>
  <c r="J185" i="14"/>
  <c r="C186" i="14" s="1"/>
  <c r="I184" i="13"/>
  <c r="E184" i="13"/>
  <c r="AB184" i="13"/>
  <c r="X184" i="13"/>
  <c r="H184" i="12"/>
  <c r="J184" i="12"/>
  <c r="C185" i="12" s="1"/>
  <c r="S181" i="3"/>
  <c r="I180" i="8"/>
  <c r="E180" i="8"/>
  <c r="F179" i="5"/>
  <c r="J180" i="3"/>
  <c r="C181" i="3" s="1"/>
  <c r="H180" i="3"/>
  <c r="F186" i="14" l="1"/>
  <c r="S186" i="14"/>
  <c r="H184" i="13"/>
  <c r="J184" i="13"/>
  <c r="C185" i="13" s="1"/>
  <c r="AA184" i="13"/>
  <c r="AC184" i="13"/>
  <c r="V185" i="13" s="1"/>
  <c r="F185" i="12"/>
  <c r="V181" i="3"/>
  <c r="R181" i="3"/>
  <c r="H180" i="8"/>
  <c r="J180" i="8"/>
  <c r="C181" i="8" s="1"/>
  <c r="I179" i="5"/>
  <c r="E179" i="5"/>
  <c r="F181" i="3"/>
  <c r="V186" i="14" l="1"/>
  <c r="R186" i="14"/>
  <c r="I186" i="14"/>
  <c r="E186" i="14"/>
  <c r="F185" i="13"/>
  <c r="Y185" i="13"/>
  <c r="I185" i="12"/>
  <c r="E185" i="12"/>
  <c r="U181" i="3"/>
  <c r="W181" i="3"/>
  <c r="P182" i="3" s="1"/>
  <c r="F181" i="8"/>
  <c r="H179" i="5"/>
  <c r="J179" i="5"/>
  <c r="C180" i="5" s="1"/>
  <c r="I181" i="3"/>
  <c r="E181" i="3"/>
  <c r="H186" i="14" l="1"/>
  <c r="J186" i="14"/>
  <c r="C187" i="14" s="1"/>
  <c r="U186" i="14"/>
  <c r="W186" i="14"/>
  <c r="P187" i="14" s="1"/>
  <c r="AB185" i="13"/>
  <c r="X185" i="13"/>
  <c r="I185" i="13"/>
  <c r="E185" i="13"/>
  <c r="H185" i="12"/>
  <c r="J185" i="12"/>
  <c r="C186" i="12" s="1"/>
  <c r="S182" i="3"/>
  <c r="I181" i="8"/>
  <c r="E181" i="8"/>
  <c r="F180" i="5"/>
  <c r="J181" i="3"/>
  <c r="C182" i="3" s="1"/>
  <c r="H181" i="3"/>
  <c r="S187" i="14" l="1"/>
  <c r="F187" i="14"/>
  <c r="H185" i="13"/>
  <c r="J185" i="13"/>
  <c r="C186" i="13" s="1"/>
  <c r="AA185" i="13"/>
  <c r="AC185" i="13"/>
  <c r="V186" i="13" s="1"/>
  <c r="F186" i="12"/>
  <c r="R182" i="3"/>
  <c r="V182" i="3"/>
  <c r="H181" i="8"/>
  <c r="J181" i="8"/>
  <c r="C182" i="8" s="1"/>
  <c r="I180" i="5"/>
  <c r="E180" i="5"/>
  <c r="F182" i="3"/>
  <c r="I187" i="14" l="1"/>
  <c r="E187" i="14"/>
  <c r="V187" i="14"/>
  <c r="R187" i="14"/>
  <c r="Y186" i="13"/>
  <c r="F186" i="13"/>
  <c r="I186" i="12"/>
  <c r="E186" i="12"/>
  <c r="U182" i="3"/>
  <c r="W182" i="3"/>
  <c r="P183" i="3" s="1"/>
  <c r="F182" i="8"/>
  <c r="H180" i="5"/>
  <c r="J180" i="5"/>
  <c r="C181" i="5" s="1"/>
  <c r="I182" i="3"/>
  <c r="E182" i="3"/>
  <c r="H187" i="14" l="1"/>
  <c r="J187" i="14"/>
  <c r="C188" i="14" s="1"/>
  <c r="U187" i="14"/>
  <c r="W187" i="14"/>
  <c r="P188" i="14" s="1"/>
  <c r="AB186" i="13"/>
  <c r="X186" i="13"/>
  <c r="I186" i="13"/>
  <c r="E186" i="13"/>
  <c r="H186" i="12"/>
  <c r="J186" i="12"/>
  <c r="C187" i="12" s="1"/>
  <c r="S183" i="3"/>
  <c r="I182" i="8"/>
  <c r="E182" i="8"/>
  <c r="F181" i="5"/>
  <c r="J182" i="3"/>
  <c r="C183" i="3" s="1"/>
  <c r="H182" i="3"/>
  <c r="F188" i="14" l="1"/>
  <c r="S188" i="14"/>
  <c r="H186" i="13"/>
  <c r="J186" i="13"/>
  <c r="C187" i="13" s="1"/>
  <c r="AA186" i="13"/>
  <c r="AC186" i="13"/>
  <c r="V187" i="13" s="1"/>
  <c r="F187" i="12"/>
  <c r="R183" i="3"/>
  <c r="V183" i="3"/>
  <c r="H182" i="8"/>
  <c r="J182" i="8"/>
  <c r="C183" i="8" s="1"/>
  <c r="I181" i="5"/>
  <c r="E181" i="5"/>
  <c r="F183" i="3"/>
  <c r="V188" i="14" l="1"/>
  <c r="R188" i="14"/>
  <c r="I188" i="14"/>
  <c r="E188" i="14"/>
  <c r="Y187" i="13"/>
  <c r="F187" i="13"/>
  <c r="I187" i="12"/>
  <c r="E187" i="12"/>
  <c r="U183" i="3"/>
  <c r="W183" i="3"/>
  <c r="P184" i="3" s="1"/>
  <c r="F183" i="8"/>
  <c r="H181" i="5"/>
  <c r="J181" i="5"/>
  <c r="C182" i="5" s="1"/>
  <c r="E183" i="3"/>
  <c r="I183" i="3"/>
  <c r="H188" i="14" l="1"/>
  <c r="J188" i="14"/>
  <c r="C189" i="14" s="1"/>
  <c r="U188" i="14"/>
  <c r="W188" i="14"/>
  <c r="P189" i="14" s="1"/>
  <c r="AB187" i="13"/>
  <c r="X187" i="13"/>
  <c r="I187" i="13"/>
  <c r="E187" i="13"/>
  <c r="H187" i="12"/>
  <c r="J187" i="12"/>
  <c r="C188" i="12" s="1"/>
  <c r="S184" i="3"/>
  <c r="I183" i="8"/>
  <c r="E183" i="8"/>
  <c r="F182" i="5"/>
  <c r="J183" i="3"/>
  <c r="C184" i="3" s="1"/>
  <c r="H183" i="3"/>
  <c r="S189" i="14" l="1"/>
  <c r="F189" i="14"/>
  <c r="AA187" i="13"/>
  <c r="AC187" i="13"/>
  <c r="V188" i="13" s="1"/>
  <c r="H187" i="13"/>
  <c r="J187" i="13"/>
  <c r="C188" i="13" s="1"/>
  <c r="F188" i="12"/>
  <c r="R184" i="3"/>
  <c r="V184" i="3"/>
  <c r="H183" i="8"/>
  <c r="J183" i="8"/>
  <c r="C184" i="8" s="1"/>
  <c r="I182" i="5"/>
  <c r="E182" i="5"/>
  <c r="F184" i="3"/>
  <c r="V189" i="14" l="1"/>
  <c r="R189" i="14"/>
  <c r="I189" i="14"/>
  <c r="E189" i="14"/>
  <c r="F188" i="13"/>
  <c r="Y188" i="13"/>
  <c r="I188" i="12"/>
  <c r="E188" i="12"/>
  <c r="U184" i="3"/>
  <c r="W184" i="3"/>
  <c r="P185" i="3" s="1"/>
  <c r="F184" i="8"/>
  <c r="H182" i="5"/>
  <c r="J182" i="5"/>
  <c r="C183" i="5" s="1"/>
  <c r="I184" i="3"/>
  <c r="E184" i="3"/>
  <c r="U189" i="14" l="1"/>
  <c r="W189" i="14"/>
  <c r="P190" i="14" s="1"/>
  <c r="H189" i="14"/>
  <c r="J189" i="14"/>
  <c r="C190" i="14" s="1"/>
  <c r="I188" i="13"/>
  <c r="E188" i="13"/>
  <c r="AB188" i="13"/>
  <c r="X188" i="13"/>
  <c r="H188" i="12"/>
  <c r="J188" i="12"/>
  <c r="C189" i="12" s="1"/>
  <c r="S185" i="3"/>
  <c r="I184" i="8"/>
  <c r="E184" i="8"/>
  <c r="F183" i="5"/>
  <c r="J184" i="3"/>
  <c r="C185" i="3" s="1"/>
  <c r="H184" i="3"/>
  <c r="F190" i="14" l="1"/>
  <c r="S190" i="14"/>
  <c r="AA188" i="13"/>
  <c r="AC188" i="13"/>
  <c r="V189" i="13" s="1"/>
  <c r="H188" i="13"/>
  <c r="J188" i="13"/>
  <c r="C189" i="13" s="1"/>
  <c r="F189" i="12"/>
  <c r="V185" i="3"/>
  <c r="R185" i="3"/>
  <c r="H184" i="8"/>
  <c r="J184" i="8"/>
  <c r="C185" i="8" s="1"/>
  <c r="I183" i="5"/>
  <c r="E183" i="5"/>
  <c r="F185" i="3"/>
  <c r="I190" i="14" l="1"/>
  <c r="E190" i="14"/>
  <c r="V190" i="14"/>
  <c r="R190" i="14"/>
  <c r="F189" i="13"/>
  <c r="Y189" i="13"/>
  <c r="I189" i="12"/>
  <c r="E189" i="12"/>
  <c r="U185" i="3"/>
  <c r="W185" i="3"/>
  <c r="P186" i="3" s="1"/>
  <c r="F185" i="8"/>
  <c r="H183" i="5"/>
  <c r="J183" i="5"/>
  <c r="C184" i="5" s="1"/>
  <c r="I185" i="3"/>
  <c r="E185" i="3"/>
  <c r="H190" i="14" l="1"/>
  <c r="J190" i="14"/>
  <c r="C191" i="14" s="1"/>
  <c r="U190" i="14"/>
  <c r="W190" i="14"/>
  <c r="P191" i="14" s="1"/>
  <c r="I189" i="13"/>
  <c r="E189" i="13"/>
  <c r="AB189" i="13"/>
  <c r="X189" i="13"/>
  <c r="H189" i="12"/>
  <c r="J189" i="12"/>
  <c r="C190" i="12" s="1"/>
  <c r="S186" i="3"/>
  <c r="I185" i="8"/>
  <c r="E185" i="8"/>
  <c r="F184" i="5"/>
  <c r="J185" i="3"/>
  <c r="C186" i="3" s="1"/>
  <c r="H185" i="3"/>
  <c r="S191" i="14" l="1"/>
  <c r="F191" i="14"/>
  <c r="AA189" i="13"/>
  <c r="AC189" i="13"/>
  <c r="V190" i="13" s="1"/>
  <c r="H189" i="13"/>
  <c r="J189" i="13"/>
  <c r="C190" i="13" s="1"/>
  <c r="F190" i="12"/>
  <c r="R186" i="3"/>
  <c r="V186" i="3"/>
  <c r="H185" i="8"/>
  <c r="J185" i="8"/>
  <c r="C186" i="8" s="1"/>
  <c r="I184" i="5"/>
  <c r="E184" i="5"/>
  <c r="F186" i="3"/>
  <c r="I191" i="14" l="1"/>
  <c r="E191" i="14"/>
  <c r="V191" i="14"/>
  <c r="R191" i="14"/>
  <c r="F190" i="13"/>
  <c r="Y190" i="13"/>
  <c r="I190" i="12"/>
  <c r="E190" i="12"/>
  <c r="U186" i="3"/>
  <c r="W186" i="3"/>
  <c r="P187" i="3" s="1"/>
  <c r="F186" i="8"/>
  <c r="H184" i="5"/>
  <c r="J184" i="5"/>
  <c r="C185" i="5" s="1"/>
  <c r="I186" i="3"/>
  <c r="E186" i="3"/>
  <c r="U191" i="14" l="1"/>
  <c r="W191" i="14"/>
  <c r="P192" i="14" s="1"/>
  <c r="H191" i="14"/>
  <c r="J191" i="14"/>
  <c r="C192" i="14" s="1"/>
  <c r="AB190" i="13"/>
  <c r="X190" i="13"/>
  <c r="I190" i="13"/>
  <c r="E190" i="13"/>
  <c r="H190" i="12"/>
  <c r="J190" i="12"/>
  <c r="C191" i="12" s="1"/>
  <c r="S187" i="3"/>
  <c r="I186" i="8"/>
  <c r="E186" i="8"/>
  <c r="F185" i="5"/>
  <c r="J186" i="3"/>
  <c r="C187" i="3" s="1"/>
  <c r="H186" i="3"/>
  <c r="F192" i="14" l="1"/>
  <c r="S192" i="14"/>
  <c r="H190" i="13"/>
  <c r="J190" i="13"/>
  <c r="C191" i="13" s="1"/>
  <c r="AA190" i="13"/>
  <c r="AC190" i="13"/>
  <c r="V191" i="13" s="1"/>
  <c r="F191" i="12"/>
  <c r="V187" i="3"/>
  <c r="R187" i="3"/>
  <c r="H186" i="8"/>
  <c r="J186" i="8"/>
  <c r="C187" i="8" s="1"/>
  <c r="I185" i="5"/>
  <c r="E185" i="5"/>
  <c r="F187" i="3"/>
  <c r="V192" i="14" l="1"/>
  <c r="R192" i="14"/>
  <c r="I192" i="14"/>
  <c r="E192" i="14"/>
  <c r="F191" i="13"/>
  <c r="Y191" i="13"/>
  <c r="I191" i="12"/>
  <c r="E191" i="12"/>
  <c r="U187" i="3"/>
  <c r="W187" i="3"/>
  <c r="P188" i="3" s="1"/>
  <c r="F187" i="8"/>
  <c r="H185" i="5"/>
  <c r="J185" i="5"/>
  <c r="C186" i="5" s="1"/>
  <c r="I187" i="3"/>
  <c r="E187" i="3"/>
  <c r="H192" i="14" l="1"/>
  <c r="J192" i="14"/>
  <c r="C193" i="14" s="1"/>
  <c r="U192" i="14"/>
  <c r="W192" i="14"/>
  <c r="P193" i="14" s="1"/>
  <c r="AB191" i="13"/>
  <c r="X191" i="13"/>
  <c r="I191" i="13"/>
  <c r="E191" i="13"/>
  <c r="H191" i="12"/>
  <c r="J191" i="12"/>
  <c r="C192" i="12" s="1"/>
  <c r="S188" i="3"/>
  <c r="I187" i="8"/>
  <c r="E187" i="8"/>
  <c r="F186" i="5"/>
  <c r="J187" i="3"/>
  <c r="C188" i="3" s="1"/>
  <c r="H187" i="3"/>
  <c r="S193" i="14" l="1"/>
  <c r="F193" i="14"/>
  <c r="AA191" i="13"/>
  <c r="AC191" i="13"/>
  <c r="V192" i="13" s="1"/>
  <c r="H191" i="13"/>
  <c r="J191" i="13"/>
  <c r="C192" i="13" s="1"/>
  <c r="F192" i="12"/>
  <c r="V188" i="3"/>
  <c r="R188" i="3"/>
  <c r="H187" i="8"/>
  <c r="J187" i="8"/>
  <c r="C188" i="8" s="1"/>
  <c r="I186" i="5"/>
  <c r="E186" i="5"/>
  <c r="F188" i="3"/>
  <c r="I193" i="14" l="1"/>
  <c r="E193" i="14"/>
  <c r="V193" i="14"/>
  <c r="R193" i="14"/>
  <c r="F192" i="13"/>
  <c r="Y192" i="13"/>
  <c r="I192" i="12"/>
  <c r="E192" i="12"/>
  <c r="U188" i="3"/>
  <c r="W188" i="3"/>
  <c r="P189" i="3" s="1"/>
  <c r="F188" i="8"/>
  <c r="H186" i="5"/>
  <c r="J186" i="5"/>
  <c r="C187" i="5" s="1"/>
  <c r="E188" i="3"/>
  <c r="I188" i="3"/>
  <c r="U193" i="14" l="1"/>
  <c r="W193" i="14"/>
  <c r="P194" i="14" s="1"/>
  <c r="H193" i="14"/>
  <c r="J193" i="14"/>
  <c r="C194" i="14" s="1"/>
  <c r="I192" i="13"/>
  <c r="E192" i="13"/>
  <c r="AB192" i="13"/>
  <c r="X192" i="13"/>
  <c r="H192" i="12"/>
  <c r="J192" i="12"/>
  <c r="C193" i="12" s="1"/>
  <c r="S189" i="3"/>
  <c r="I188" i="8"/>
  <c r="E188" i="8"/>
  <c r="F187" i="5"/>
  <c r="J188" i="3"/>
  <c r="C189" i="3" s="1"/>
  <c r="H188" i="3"/>
  <c r="F194" i="14" l="1"/>
  <c r="S194" i="14"/>
  <c r="AA192" i="13"/>
  <c r="AC192" i="13"/>
  <c r="V193" i="13" s="1"/>
  <c r="H192" i="13"/>
  <c r="J192" i="13"/>
  <c r="C193" i="13" s="1"/>
  <c r="F193" i="12"/>
  <c r="R189" i="3"/>
  <c r="V189" i="3"/>
  <c r="H188" i="8"/>
  <c r="J188" i="8"/>
  <c r="C189" i="8" s="1"/>
  <c r="I187" i="5"/>
  <c r="E187" i="5"/>
  <c r="F189" i="3"/>
  <c r="V194" i="14" l="1"/>
  <c r="R194" i="14"/>
  <c r="I194" i="14"/>
  <c r="E194" i="14"/>
  <c r="Y193" i="13"/>
  <c r="F193" i="13"/>
  <c r="I193" i="12"/>
  <c r="E193" i="12"/>
  <c r="U189" i="3"/>
  <c r="W189" i="3"/>
  <c r="P190" i="3" s="1"/>
  <c r="F189" i="8"/>
  <c r="H187" i="5"/>
  <c r="J187" i="5"/>
  <c r="C188" i="5" s="1"/>
  <c r="E189" i="3"/>
  <c r="I189" i="3"/>
  <c r="H194" i="14" l="1"/>
  <c r="J194" i="14"/>
  <c r="C195" i="14" s="1"/>
  <c r="U194" i="14"/>
  <c r="W194" i="14"/>
  <c r="P195" i="14" s="1"/>
  <c r="AB193" i="13"/>
  <c r="X193" i="13"/>
  <c r="I193" i="13"/>
  <c r="E193" i="13"/>
  <c r="H193" i="12"/>
  <c r="J193" i="12"/>
  <c r="C194" i="12" s="1"/>
  <c r="S190" i="3"/>
  <c r="I189" i="8"/>
  <c r="E189" i="8"/>
  <c r="F188" i="5"/>
  <c r="J189" i="3"/>
  <c r="C190" i="3" s="1"/>
  <c r="H189" i="3"/>
  <c r="S195" i="14" l="1"/>
  <c r="F195" i="14"/>
  <c r="H193" i="13"/>
  <c r="J193" i="13"/>
  <c r="C194" i="13" s="1"/>
  <c r="AA193" i="13"/>
  <c r="AC193" i="13"/>
  <c r="V194" i="13" s="1"/>
  <c r="F194" i="12"/>
  <c r="V190" i="3"/>
  <c r="R190" i="3"/>
  <c r="H189" i="8"/>
  <c r="J189" i="8"/>
  <c r="C190" i="8" s="1"/>
  <c r="I188" i="5"/>
  <c r="E188" i="5"/>
  <c r="F190" i="3"/>
  <c r="V195" i="14" l="1"/>
  <c r="R195" i="14"/>
  <c r="I195" i="14"/>
  <c r="E195" i="14"/>
  <c r="F194" i="13"/>
  <c r="Y194" i="13"/>
  <c r="I194" i="12"/>
  <c r="E194" i="12"/>
  <c r="U190" i="3"/>
  <c r="W190" i="3"/>
  <c r="P191" i="3" s="1"/>
  <c r="F190" i="8"/>
  <c r="H188" i="5"/>
  <c r="J188" i="5"/>
  <c r="C189" i="5" s="1"/>
  <c r="I190" i="3"/>
  <c r="E190" i="3"/>
  <c r="H195" i="14" l="1"/>
  <c r="J195" i="14"/>
  <c r="C196" i="14" s="1"/>
  <c r="U195" i="14"/>
  <c r="W195" i="14"/>
  <c r="P196" i="14" s="1"/>
  <c r="AB194" i="13"/>
  <c r="X194" i="13"/>
  <c r="I194" i="13"/>
  <c r="E194" i="13"/>
  <c r="H194" i="12"/>
  <c r="J194" i="12"/>
  <c r="C195" i="12" s="1"/>
  <c r="S191" i="3"/>
  <c r="I190" i="8"/>
  <c r="E190" i="8"/>
  <c r="F189" i="5"/>
  <c r="J190" i="3"/>
  <c r="C191" i="3" s="1"/>
  <c r="H190" i="3"/>
  <c r="S196" i="14" l="1"/>
  <c r="F196" i="14"/>
  <c r="H194" i="13"/>
  <c r="J194" i="13"/>
  <c r="C195" i="13" s="1"/>
  <c r="AA194" i="13"/>
  <c r="AC194" i="13"/>
  <c r="V195" i="13" s="1"/>
  <c r="F195" i="12"/>
  <c r="R191" i="3"/>
  <c r="V191" i="3"/>
  <c r="H190" i="8"/>
  <c r="J190" i="8"/>
  <c r="C191" i="8" s="1"/>
  <c r="I189" i="5"/>
  <c r="E189" i="5"/>
  <c r="F191" i="3"/>
  <c r="I196" i="14" l="1"/>
  <c r="E196" i="14"/>
  <c r="V196" i="14"/>
  <c r="R196" i="14"/>
  <c r="F195" i="13"/>
  <c r="Y195" i="13"/>
  <c r="I195" i="12"/>
  <c r="E195" i="12"/>
  <c r="U191" i="3"/>
  <c r="W191" i="3"/>
  <c r="P192" i="3" s="1"/>
  <c r="F191" i="8"/>
  <c r="H189" i="5"/>
  <c r="J189" i="5"/>
  <c r="C190" i="5" s="1"/>
  <c r="E191" i="3"/>
  <c r="I191" i="3"/>
  <c r="U196" i="14" l="1"/>
  <c r="W196" i="14"/>
  <c r="P197" i="14" s="1"/>
  <c r="H196" i="14"/>
  <c r="J196" i="14"/>
  <c r="C197" i="14" s="1"/>
  <c r="AB195" i="13"/>
  <c r="X195" i="13"/>
  <c r="I195" i="13"/>
  <c r="E195" i="13"/>
  <c r="H195" i="12"/>
  <c r="J195" i="12"/>
  <c r="C196" i="12" s="1"/>
  <c r="S192" i="3"/>
  <c r="I191" i="8"/>
  <c r="E191" i="8"/>
  <c r="F190" i="5"/>
  <c r="J191" i="3"/>
  <c r="C192" i="3" s="1"/>
  <c r="H191" i="3"/>
  <c r="F197" i="14" l="1"/>
  <c r="S197" i="14"/>
  <c r="H195" i="13"/>
  <c r="J195" i="13"/>
  <c r="C196" i="13" s="1"/>
  <c r="AA195" i="13"/>
  <c r="AC195" i="13"/>
  <c r="V196" i="13" s="1"/>
  <c r="F196" i="12"/>
  <c r="R192" i="3"/>
  <c r="V192" i="3"/>
  <c r="H191" i="8"/>
  <c r="J191" i="8"/>
  <c r="C192" i="8" s="1"/>
  <c r="I190" i="5"/>
  <c r="E190" i="5"/>
  <c r="F192" i="3"/>
  <c r="V197" i="14" l="1"/>
  <c r="R197" i="14"/>
  <c r="I197" i="14"/>
  <c r="E197" i="14"/>
  <c r="Y196" i="13"/>
  <c r="F196" i="13"/>
  <c r="I196" i="12"/>
  <c r="E196" i="12"/>
  <c r="U192" i="3"/>
  <c r="W192" i="3"/>
  <c r="P193" i="3" s="1"/>
  <c r="F192" i="8"/>
  <c r="H190" i="5"/>
  <c r="J190" i="5"/>
  <c r="C191" i="5" s="1"/>
  <c r="I192" i="3"/>
  <c r="E192" i="3"/>
  <c r="H197" i="14" l="1"/>
  <c r="J197" i="14"/>
  <c r="C198" i="14" s="1"/>
  <c r="U197" i="14"/>
  <c r="W197" i="14"/>
  <c r="P198" i="14" s="1"/>
  <c r="AB196" i="13"/>
  <c r="X196" i="13"/>
  <c r="I196" i="13"/>
  <c r="E196" i="13"/>
  <c r="H196" i="12"/>
  <c r="J196" i="12"/>
  <c r="C197" i="12" s="1"/>
  <c r="S193" i="3"/>
  <c r="I192" i="8"/>
  <c r="E192" i="8"/>
  <c r="F191" i="5"/>
  <c r="J192" i="3"/>
  <c r="C193" i="3" s="1"/>
  <c r="H192" i="3"/>
  <c r="S198" i="14" l="1"/>
  <c r="F198" i="14"/>
  <c r="AA196" i="13"/>
  <c r="AC196" i="13"/>
  <c r="V197" i="13" s="1"/>
  <c r="H196" i="13"/>
  <c r="J196" i="13"/>
  <c r="C197" i="13" s="1"/>
  <c r="F197" i="12"/>
  <c r="V193" i="3"/>
  <c r="R193" i="3"/>
  <c r="H192" i="8"/>
  <c r="J192" i="8"/>
  <c r="C193" i="8" s="1"/>
  <c r="I191" i="5"/>
  <c r="E191" i="5"/>
  <c r="F193" i="3"/>
  <c r="I198" i="14" l="1"/>
  <c r="E198" i="14"/>
  <c r="V198" i="14"/>
  <c r="R198" i="14"/>
  <c r="F197" i="13"/>
  <c r="Y197" i="13"/>
  <c r="I197" i="12"/>
  <c r="E197" i="12"/>
  <c r="U193" i="3"/>
  <c r="W193" i="3"/>
  <c r="P194" i="3" s="1"/>
  <c r="F193" i="8"/>
  <c r="H191" i="5"/>
  <c r="J191" i="5"/>
  <c r="C192" i="5" s="1"/>
  <c r="I193" i="3"/>
  <c r="E193" i="3"/>
  <c r="U198" i="14" l="1"/>
  <c r="W198" i="14"/>
  <c r="P199" i="14" s="1"/>
  <c r="H198" i="14"/>
  <c r="J198" i="14"/>
  <c r="C199" i="14" s="1"/>
  <c r="AB197" i="13"/>
  <c r="X197" i="13"/>
  <c r="I197" i="13"/>
  <c r="E197" i="13"/>
  <c r="H197" i="12"/>
  <c r="J197" i="12"/>
  <c r="C198" i="12" s="1"/>
  <c r="S194" i="3"/>
  <c r="I193" i="8"/>
  <c r="E193" i="8"/>
  <c r="F192" i="5"/>
  <c r="J193" i="3"/>
  <c r="C194" i="3" s="1"/>
  <c r="H193" i="3"/>
  <c r="S199" i="14" l="1"/>
  <c r="F199" i="14"/>
  <c r="AA197" i="13"/>
  <c r="AC197" i="13"/>
  <c r="V198" i="13" s="1"/>
  <c r="H197" i="13"/>
  <c r="J197" i="13"/>
  <c r="C198" i="13" s="1"/>
  <c r="F198" i="12"/>
  <c r="R194" i="3"/>
  <c r="V194" i="3"/>
  <c r="H193" i="8"/>
  <c r="J193" i="8"/>
  <c r="C194" i="8" s="1"/>
  <c r="I192" i="5"/>
  <c r="E192" i="5"/>
  <c r="F194" i="3"/>
  <c r="V199" i="14" l="1"/>
  <c r="R199" i="14"/>
  <c r="I199" i="14"/>
  <c r="E199" i="14"/>
  <c r="Y198" i="13"/>
  <c r="F198" i="13"/>
  <c r="I198" i="12"/>
  <c r="E198" i="12"/>
  <c r="U194" i="3"/>
  <c r="W194" i="3"/>
  <c r="P195" i="3" s="1"/>
  <c r="F194" i="8"/>
  <c r="H192" i="5"/>
  <c r="J192" i="5"/>
  <c r="C193" i="5" s="1"/>
  <c r="E194" i="3"/>
  <c r="I194" i="3"/>
  <c r="H199" i="14" l="1"/>
  <c r="J199" i="14"/>
  <c r="C200" i="14" s="1"/>
  <c r="U199" i="14"/>
  <c r="W199" i="14"/>
  <c r="P200" i="14" s="1"/>
  <c r="I198" i="13"/>
  <c r="E198" i="13"/>
  <c r="AB198" i="13"/>
  <c r="X198" i="13"/>
  <c r="H198" i="12"/>
  <c r="J198" i="12"/>
  <c r="C199" i="12" s="1"/>
  <c r="S195" i="3"/>
  <c r="I194" i="8"/>
  <c r="E194" i="8"/>
  <c r="F193" i="5"/>
  <c r="J194" i="3"/>
  <c r="C195" i="3" s="1"/>
  <c r="H194" i="3"/>
  <c r="S200" i="14" l="1"/>
  <c r="F200" i="14"/>
  <c r="AA198" i="13"/>
  <c r="AC198" i="13"/>
  <c r="V199" i="13" s="1"/>
  <c r="H198" i="13"/>
  <c r="J198" i="13"/>
  <c r="C199" i="13" s="1"/>
  <c r="F199" i="12"/>
  <c r="V195" i="3"/>
  <c r="R195" i="3"/>
  <c r="H194" i="8"/>
  <c r="J194" i="8"/>
  <c r="C195" i="8" s="1"/>
  <c r="I193" i="5"/>
  <c r="E193" i="5"/>
  <c r="F195" i="3"/>
  <c r="I200" i="14" l="1"/>
  <c r="E200" i="14"/>
  <c r="V200" i="14"/>
  <c r="R200" i="14"/>
  <c r="F199" i="13"/>
  <c r="Y199" i="13"/>
  <c r="I199" i="12"/>
  <c r="E199" i="12"/>
  <c r="U195" i="3"/>
  <c r="W195" i="3"/>
  <c r="P196" i="3" s="1"/>
  <c r="F195" i="8"/>
  <c r="H193" i="5"/>
  <c r="J193" i="5"/>
  <c r="C194" i="5" s="1"/>
  <c r="I195" i="3"/>
  <c r="E195" i="3"/>
  <c r="H200" i="14" l="1"/>
  <c r="J200" i="14"/>
  <c r="C201" i="14" s="1"/>
  <c r="U200" i="14"/>
  <c r="W200" i="14"/>
  <c r="P201" i="14" s="1"/>
  <c r="AB199" i="13"/>
  <c r="X199" i="13"/>
  <c r="I199" i="13"/>
  <c r="E199" i="13"/>
  <c r="H199" i="12"/>
  <c r="J199" i="12"/>
  <c r="C200" i="12" s="1"/>
  <c r="S196" i="3"/>
  <c r="I195" i="8"/>
  <c r="E195" i="8"/>
  <c r="F194" i="5"/>
  <c r="J195" i="3"/>
  <c r="C196" i="3" s="1"/>
  <c r="H195" i="3"/>
  <c r="F201" i="14" l="1"/>
  <c r="S201" i="14"/>
  <c r="H199" i="13"/>
  <c r="J199" i="13"/>
  <c r="C200" i="13" s="1"/>
  <c r="AA199" i="13"/>
  <c r="AC199" i="13"/>
  <c r="V200" i="13" s="1"/>
  <c r="F200" i="12"/>
  <c r="V196" i="3"/>
  <c r="R196" i="3"/>
  <c r="H195" i="8"/>
  <c r="J195" i="8"/>
  <c r="C196" i="8" s="1"/>
  <c r="I194" i="5"/>
  <c r="E194" i="5"/>
  <c r="F196" i="3"/>
  <c r="V201" i="14" l="1"/>
  <c r="R201" i="14"/>
  <c r="I201" i="14"/>
  <c r="E201" i="14"/>
  <c r="Y200" i="13"/>
  <c r="F200" i="13"/>
  <c r="I200" i="12"/>
  <c r="E200" i="12"/>
  <c r="U196" i="3"/>
  <c r="W196" i="3"/>
  <c r="P197" i="3" s="1"/>
  <c r="F196" i="8"/>
  <c r="H194" i="5"/>
  <c r="J194" i="5"/>
  <c r="C195" i="5" s="1"/>
  <c r="E196" i="3"/>
  <c r="I196" i="3"/>
  <c r="U201" i="14" l="1"/>
  <c r="W201" i="14"/>
  <c r="P202" i="14" s="1"/>
  <c r="H201" i="14"/>
  <c r="J201" i="14"/>
  <c r="C202" i="14" s="1"/>
  <c r="I200" i="13"/>
  <c r="E200" i="13"/>
  <c r="AB200" i="13"/>
  <c r="X200" i="13"/>
  <c r="H200" i="12"/>
  <c r="J200" i="12"/>
  <c r="C201" i="12" s="1"/>
  <c r="S197" i="3"/>
  <c r="I196" i="8"/>
  <c r="E196" i="8"/>
  <c r="F195" i="5"/>
  <c r="J196" i="3"/>
  <c r="C197" i="3" s="1"/>
  <c r="H196" i="3"/>
  <c r="F202" i="14" l="1"/>
  <c r="S202" i="14"/>
  <c r="H200" i="13"/>
  <c r="J200" i="13"/>
  <c r="C201" i="13" s="1"/>
  <c r="AA200" i="13"/>
  <c r="AC200" i="13"/>
  <c r="V201" i="13" s="1"/>
  <c r="F201" i="12"/>
  <c r="V197" i="3"/>
  <c r="R197" i="3"/>
  <c r="H196" i="8"/>
  <c r="J196" i="8"/>
  <c r="C197" i="8" s="1"/>
  <c r="I195" i="5"/>
  <c r="E195" i="5"/>
  <c r="F197" i="3"/>
  <c r="V202" i="14" l="1"/>
  <c r="R202" i="14"/>
  <c r="I202" i="14"/>
  <c r="E202" i="14"/>
  <c r="F201" i="13"/>
  <c r="Y201" i="13"/>
  <c r="I201" i="12"/>
  <c r="E201" i="12"/>
  <c r="U197" i="3"/>
  <c r="W197" i="3"/>
  <c r="P198" i="3" s="1"/>
  <c r="F197" i="8"/>
  <c r="H195" i="5"/>
  <c r="J195" i="5"/>
  <c r="C196" i="5" s="1"/>
  <c r="I197" i="3"/>
  <c r="E197" i="3"/>
  <c r="U202" i="14" l="1"/>
  <c r="W202" i="14"/>
  <c r="P203" i="14" s="1"/>
  <c r="H202" i="14"/>
  <c r="J202" i="14"/>
  <c r="C203" i="14" s="1"/>
  <c r="AB201" i="13"/>
  <c r="X201" i="13"/>
  <c r="I201" i="13"/>
  <c r="E201" i="13"/>
  <c r="H201" i="12"/>
  <c r="J201" i="12"/>
  <c r="C202" i="12" s="1"/>
  <c r="S198" i="3"/>
  <c r="I197" i="8"/>
  <c r="E197" i="8"/>
  <c r="F196" i="5"/>
  <c r="J197" i="3"/>
  <c r="C198" i="3" s="1"/>
  <c r="H197" i="3"/>
  <c r="F203" i="14" l="1"/>
  <c r="S203" i="14"/>
  <c r="H201" i="13"/>
  <c r="J201" i="13"/>
  <c r="C202" i="13" s="1"/>
  <c r="AA201" i="13"/>
  <c r="AC201" i="13"/>
  <c r="V202" i="13" s="1"/>
  <c r="F202" i="12"/>
  <c r="R198" i="3"/>
  <c r="V198" i="3"/>
  <c r="H197" i="8"/>
  <c r="J197" i="8"/>
  <c r="C198" i="8" s="1"/>
  <c r="I196" i="5"/>
  <c r="E196" i="5"/>
  <c r="F198" i="3"/>
  <c r="V203" i="14" l="1"/>
  <c r="R203" i="14"/>
  <c r="I203" i="14"/>
  <c r="E203" i="14"/>
  <c r="F202" i="13"/>
  <c r="Y202" i="13"/>
  <c r="I202" i="12"/>
  <c r="E202" i="12"/>
  <c r="U198" i="3"/>
  <c r="W198" i="3"/>
  <c r="P199" i="3" s="1"/>
  <c r="F198" i="8"/>
  <c r="H196" i="5"/>
  <c r="J196" i="5"/>
  <c r="C197" i="5" s="1"/>
  <c r="I198" i="3"/>
  <c r="E198" i="3"/>
  <c r="H203" i="14" l="1"/>
  <c r="J203" i="14"/>
  <c r="C204" i="14" s="1"/>
  <c r="U203" i="14"/>
  <c r="W203" i="14"/>
  <c r="P204" i="14" s="1"/>
  <c r="AB202" i="13"/>
  <c r="X202" i="13"/>
  <c r="I202" i="13"/>
  <c r="E202" i="13"/>
  <c r="H202" i="12"/>
  <c r="J202" i="12"/>
  <c r="C203" i="12" s="1"/>
  <c r="S199" i="3"/>
  <c r="I198" i="8"/>
  <c r="E198" i="8"/>
  <c r="F197" i="5"/>
  <c r="J198" i="3"/>
  <c r="C199" i="3" s="1"/>
  <c r="H198" i="3"/>
  <c r="S204" i="14" l="1"/>
  <c r="F204" i="14"/>
  <c r="H202" i="13"/>
  <c r="J202" i="13"/>
  <c r="C203" i="13" s="1"/>
  <c r="AA202" i="13"/>
  <c r="AC202" i="13"/>
  <c r="V203" i="13" s="1"/>
  <c r="F203" i="12"/>
  <c r="V199" i="3"/>
  <c r="R199" i="3"/>
  <c r="H198" i="8"/>
  <c r="J198" i="8"/>
  <c r="C199" i="8" s="1"/>
  <c r="I197" i="5"/>
  <c r="E197" i="5"/>
  <c r="F199" i="3"/>
  <c r="I204" i="14" l="1"/>
  <c r="E204" i="14"/>
  <c r="V204" i="14"/>
  <c r="R204" i="14"/>
  <c r="F203" i="13"/>
  <c r="Y203" i="13"/>
  <c r="I203" i="12"/>
  <c r="E203" i="12"/>
  <c r="U199" i="3"/>
  <c r="W199" i="3"/>
  <c r="P200" i="3" s="1"/>
  <c r="F199" i="8"/>
  <c r="H197" i="5"/>
  <c r="J197" i="5"/>
  <c r="C198" i="5" s="1"/>
  <c r="I199" i="3"/>
  <c r="E199" i="3"/>
  <c r="U204" i="14" l="1"/>
  <c r="W204" i="14"/>
  <c r="P205" i="14" s="1"/>
  <c r="H204" i="14"/>
  <c r="J204" i="14"/>
  <c r="C205" i="14" s="1"/>
  <c r="I203" i="13"/>
  <c r="E203" i="13"/>
  <c r="AB203" i="13"/>
  <c r="X203" i="13"/>
  <c r="H203" i="12"/>
  <c r="J203" i="12"/>
  <c r="C204" i="12" s="1"/>
  <c r="S200" i="3"/>
  <c r="I199" i="8"/>
  <c r="E199" i="8"/>
  <c r="F198" i="5"/>
  <c r="J199" i="3"/>
  <c r="C200" i="3" s="1"/>
  <c r="H199" i="3"/>
  <c r="F205" i="14" l="1"/>
  <c r="S205" i="14"/>
  <c r="H203" i="13"/>
  <c r="J203" i="13"/>
  <c r="C204" i="13" s="1"/>
  <c r="AA203" i="13"/>
  <c r="AC203" i="13"/>
  <c r="V204" i="13" s="1"/>
  <c r="F204" i="12"/>
  <c r="R200" i="3"/>
  <c r="V200" i="3"/>
  <c r="H199" i="8"/>
  <c r="J199" i="8"/>
  <c r="C200" i="8" s="1"/>
  <c r="I198" i="5"/>
  <c r="E198" i="5"/>
  <c r="F200" i="3"/>
  <c r="V205" i="14" l="1"/>
  <c r="R205" i="14"/>
  <c r="I205" i="14"/>
  <c r="E205" i="14"/>
  <c r="Y204" i="13"/>
  <c r="F204" i="13"/>
  <c r="I204" i="12"/>
  <c r="E204" i="12"/>
  <c r="U200" i="3"/>
  <c r="W200" i="3"/>
  <c r="P201" i="3" s="1"/>
  <c r="F200" i="8"/>
  <c r="H198" i="5"/>
  <c r="J198" i="5"/>
  <c r="C199" i="5" s="1"/>
  <c r="I200" i="3"/>
  <c r="E200" i="3"/>
  <c r="H205" i="14" l="1"/>
  <c r="J205" i="14"/>
  <c r="C206" i="14" s="1"/>
  <c r="U205" i="14"/>
  <c r="W205" i="14"/>
  <c r="P206" i="14" s="1"/>
  <c r="I204" i="13"/>
  <c r="E204" i="13"/>
  <c r="AB204" i="13"/>
  <c r="X204" i="13"/>
  <c r="H204" i="12"/>
  <c r="J204" i="12"/>
  <c r="C205" i="12" s="1"/>
  <c r="S201" i="3"/>
  <c r="I200" i="8"/>
  <c r="E200" i="8"/>
  <c r="F199" i="5"/>
  <c r="J200" i="3"/>
  <c r="C201" i="3" s="1"/>
  <c r="H200" i="3"/>
  <c r="S206" i="14" l="1"/>
  <c r="F206" i="14"/>
  <c r="AA204" i="13"/>
  <c r="AC204" i="13"/>
  <c r="V205" i="13" s="1"/>
  <c r="H204" i="13"/>
  <c r="J204" i="13"/>
  <c r="C205" i="13" s="1"/>
  <c r="F205" i="12"/>
  <c r="R201" i="3"/>
  <c r="V201" i="3"/>
  <c r="H200" i="8"/>
  <c r="J200" i="8"/>
  <c r="C201" i="8" s="1"/>
  <c r="I199" i="5"/>
  <c r="E199" i="5"/>
  <c r="F201" i="3"/>
  <c r="I206" i="14" l="1"/>
  <c r="E206" i="14"/>
  <c r="V206" i="14"/>
  <c r="R206" i="14"/>
  <c r="F205" i="13"/>
  <c r="Y205" i="13"/>
  <c r="I205" i="12"/>
  <c r="E205" i="12"/>
  <c r="U201" i="3"/>
  <c r="W201" i="3"/>
  <c r="P202" i="3" s="1"/>
  <c r="F201" i="8"/>
  <c r="H199" i="5"/>
  <c r="J199" i="5"/>
  <c r="C200" i="5" s="1"/>
  <c r="I201" i="3"/>
  <c r="E201" i="3"/>
  <c r="U206" i="14" l="1"/>
  <c r="W206" i="14"/>
  <c r="P207" i="14" s="1"/>
  <c r="H206" i="14"/>
  <c r="J206" i="14"/>
  <c r="C207" i="14" s="1"/>
  <c r="I205" i="13"/>
  <c r="E205" i="13"/>
  <c r="AB205" i="13"/>
  <c r="X205" i="13"/>
  <c r="H205" i="12"/>
  <c r="J205" i="12"/>
  <c r="C206" i="12" s="1"/>
  <c r="S202" i="3"/>
  <c r="I201" i="8"/>
  <c r="E201" i="8"/>
  <c r="F200" i="5"/>
  <c r="J201" i="3"/>
  <c r="C202" i="3" s="1"/>
  <c r="H201" i="3"/>
  <c r="S207" i="14" l="1"/>
  <c r="F207" i="14"/>
  <c r="AA205" i="13"/>
  <c r="AC205" i="13"/>
  <c r="V206" i="13" s="1"/>
  <c r="H205" i="13"/>
  <c r="J205" i="13"/>
  <c r="C206" i="13" s="1"/>
  <c r="F206" i="12"/>
  <c r="R202" i="3"/>
  <c r="V202" i="3"/>
  <c r="H201" i="8"/>
  <c r="J201" i="8"/>
  <c r="C202" i="8" s="1"/>
  <c r="I200" i="5"/>
  <c r="E200" i="5"/>
  <c r="F202" i="3"/>
  <c r="I207" i="14" l="1"/>
  <c r="E207" i="14"/>
  <c r="V207" i="14"/>
  <c r="R207" i="14"/>
  <c r="Y206" i="13"/>
  <c r="F206" i="13"/>
  <c r="I206" i="12"/>
  <c r="E206" i="12"/>
  <c r="U202" i="3"/>
  <c r="W202" i="3"/>
  <c r="P203" i="3" s="1"/>
  <c r="F202" i="8"/>
  <c r="H200" i="5"/>
  <c r="J200" i="5"/>
  <c r="C201" i="5" s="1"/>
  <c r="I202" i="3"/>
  <c r="E202" i="3"/>
  <c r="U207" i="14" l="1"/>
  <c r="W207" i="14"/>
  <c r="P208" i="14" s="1"/>
  <c r="H207" i="14"/>
  <c r="J207" i="14"/>
  <c r="C208" i="14" s="1"/>
  <c r="I206" i="13"/>
  <c r="E206" i="13"/>
  <c r="AB206" i="13"/>
  <c r="X206" i="13"/>
  <c r="H206" i="12"/>
  <c r="J206" i="12"/>
  <c r="C207" i="12" s="1"/>
  <c r="S203" i="3"/>
  <c r="I202" i="8"/>
  <c r="E202" i="8"/>
  <c r="F201" i="5"/>
  <c r="J202" i="3"/>
  <c r="C203" i="3" s="1"/>
  <c r="H202" i="3"/>
  <c r="S208" i="14" l="1"/>
  <c r="F208" i="14"/>
  <c r="H206" i="13"/>
  <c r="J206" i="13"/>
  <c r="C207" i="13" s="1"/>
  <c r="AA206" i="13"/>
  <c r="AC206" i="13"/>
  <c r="V207" i="13" s="1"/>
  <c r="F207" i="12"/>
  <c r="V203" i="3"/>
  <c r="R203" i="3"/>
  <c r="H202" i="8"/>
  <c r="J202" i="8"/>
  <c r="C203" i="8" s="1"/>
  <c r="I201" i="5"/>
  <c r="E201" i="5"/>
  <c r="F203" i="3"/>
  <c r="I208" i="14" l="1"/>
  <c r="E208" i="14"/>
  <c r="V208" i="14"/>
  <c r="R208" i="14"/>
  <c r="Y207" i="13"/>
  <c r="F207" i="13"/>
  <c r="I207" i="12"/>
  <c r="E207" i="12"/>
  <c r="U203" i="3"/>
  <c r="W203" i="3"/>
  <c r="P204" i="3" s="1"/>
  <c r="F203" i="8"/>
  <c r="H201" i="5"/>
  <c r="J201" i="5"/>
  <c r="C202" i="5" s="1"/>
  <c r="I203" i="3"/>
  <c r="E203" i="3"/>
  <c r="U208" i="14" l="1"/>
  <c r="W208" i="14"/>
  <c r="P209" i="14" s="1"/>
  <c r="H208" i="14"/>
  <c r="J208" i="14"/>
  <c r="C209" i="14" s="1"/>
  <c r="I207" i="13"/>
  <c r="E207" i="13"/>
  <c r="AB207" i="13"/>
  <c r="X207" i="13"/>
  <c r="H207" i="12"/>
  <c r="J207" i="12"/>
  <c r="C208" i="12" s="1"/>
  <c r="S204" i="3"/>
  <c r="I203" i="8"/>
  <c r="E203" i="8"/>
  <c r="F202" i="5"/>
  <c r="J203" i="3"/>
  <c r="C204" i="3" s="1"/>
  <c r="H203" i="3"/>
  <c r="F209" i="14" l="1"/>
  <c r="S209" i="14"/>
  <c r="AA207" i="13"/>
  <c r="AC207" i="13"/>
  <c r="V208" i="13" s="1"/>
  <c r="H207" i="13"/>
  <c r="J207" i="13"/>
  <c r="C208" i="13" s="1"/>
  <c r="F208" i="12"/>
  <c r="R204" i="3"/>
  <c r="V204" i="3"/>
  <c r="H203" i="8"/>
  <c r="J203" i="8"/>
  <c r="C204" i="8" s="1"/>
  <c r="I202" i="5"/>
  <c r="E202" i="5"/>
  <c r="F204" i="3"/>
  <c r="I209" i="14" l="1"/>
  <c r="E209" i="14"/>
  <c r="V209" i="14"/>
  <c r="R209" i="14"/>
  <c r="F208" i="13"/>
  <c r="Y208" i="13"/>
  <c r="I208" i="12"/>
  <c r="E208" i="12"/>
  <c r="U204" i="3"/>
  <c r="W204" i="3"/>
  <c r="P205" i="3" s="1"/>
  <c r="F204" i="8"/>
  <c r="H202" i="5"/>
  <c r="J202" i="5"/>
  <c r="C203" i="5" s="1"/>
  <c r="I204" i="3"/>
  <c r="E204" i="3"/>
  <c r="U209" i="14" l="1"/>
  <c r="W209" i="14"/>
  <c r="P210" i="14" s="1"/>
  <c r="H209" i="14"/>
  <c r="J209" i="14"/>
  <c r="C210" i="14" s="1"/>
  <c r="AB208" i="13"/>
  <c r="X208" i="13"/>
  <c r="I208" i="13"/>
  <c r="E208" i="13"/>
  <c r="H208" i="12"/>
  <c r="J208" i="12"/>
  <c r="C209" i="12" s="1"/>
  <c r="S205" i="3"/>
  <c r="I204" i="8"/>
  <c r="E204" i="8"/>
  <c r="F203" i="5"/>
  <c r="J204" i="3"/>
  <c r="C205" i="3" s="1"/>
  <c r="H204" i="3"/>
  <c r="F210" i="14" l="1"/>
  <c r="S210" i="14"/>
  <c r="H208" i="13"/>
  <c r="J208" i="13"/>
  <c r="C209" i="13" s="1"/>
  <c r="AA208" i="13"/>
  <c r="AC208" i="13"/>
  <c r="V209" i="13" s="1"/>
  <c r="F209" i="12"/>
  <c r="V205" i="3"/>
  <c r="R205" i="3"/>
  <c r="H204" i="8"/>
  <c r="J204" i="8"/>
  <c r="C205" i="8" s="1"/>
  <c r="I203" i="5"/>
  <c r="E203" i="5"/>
  <c r="F205" i="3"/>
  <c r="I210" i="14" l="1"/>
  <c r="E210" i="14"/>
  <c r="V210" i="14"/>
  <c r="R210" i="14"/>
  <c r="Y209" i="13"/>
  <c r="F209" i="13"/>
  <c r="I209" i="12"/>
  <c r="E209" i="12"/>
  <c r="U205" i="3"/>
  <c r="W205" i="3"/>
  <c r="P206" i="3" s="1"/>
  <c r="F205" i="8"/>
  <c r="H203" i="5"/>
  <c r="J203" i="5"/>
  <c r="C204" i="5" s="1"/>
  <c r="E205" i="3"/>
  <c r="I205" i="3"/>
  <c r="U210" i="14" l="1"/>
  <c r="W210" i="14"/>
  <c r="P211" i="14" s="1"/>
  <c r="H210" i="14"/>
  <c r="J210" i="14"/>
  <c r="C211" i="14" s="1"/>
  <c r="AB209" i="13"/>
  <c r="X209" i="13"/>
  <c r="I209" i="13"/>
  <c r="E209" i="13"/>
  <c r="H209" i="12"/>
  <c r="J209" i="12"/>
  <c r="C210" i="12" s="1"/>
  <c r="S206" i="3"/>
  <c r="I205" i="8"/>
  <c r="E205" i="8"/>
  <c r="F204" i="5"/>
  <c r="J205" i="3"/>
  <c r="C206" i="3" s="1"/>
  <c r="H205" i="3"/>
  <c r="F211" i="14" l="1"/>
  <c r="S211" i="14"/>
  <c r="H209" i="13"/>
  <c r="J209" i="13"/>
  <c r="C210" i="13" s="1"/>
  <c r="AA209" i="13"/>
  <c r="AC209" i="13"/>
  <c r="V210" i="13" s="1"/>
  <c r="F210" i="12"/>
  <c r="V206" i="3"/>
  <c r="R206" i="3"/>
  <c r="H205" i="8"/>
  <c r="J205" i="8"/>
  <c r="C206" i="8" s="1"/>
  <c r="I204" i="5"/>
  <c r="E204" i="5"/>
  <c r="F206" i="3"/>
  <c r="V211" i="14" l="1"/>
  <c r="R211" i="14"/>
  <c r="I211" i="14"/>
  <c r="E211" i="14"/>
  <c r="Y210" i="13"/>
  <c r="F210" i="13"/>
  <c r="I210" i="12"/>
  <c r="E210" i="12"/>
  <c r="U206" i="3"/>
  <c r="W206" i="3"/>
  <c r="P207" i="3" s="1"/>
  <c r="F206" i="8"/>
  <c r="H204" i="5"/>
  <c r="J204" i="5"/>
  <c r="C205" i="5" s="1"/>
  <c r="E206" i="3"/>
  <c r="I206" i="3"/>
  <c r="H211" i="14" l="1"/>
  <c r="J211" i="14"/>
  <c r="C212" i="14" s="1"/>
  <c r="U211" i="14"/>
  <c r="W211" i="14"/>
  <c r="P212" i="14" s="1"/>
  <c r="I210" i="13"/>
  <c r="E210" i="13"/>
  <c r="AB210" i="13"/>
  <c r="X210" i="13"/>
  <c r="H210" i="12"/>
  <c r="J210" i="12"/>
  <c r="C211" i="12" s="1"/>
  <c r="S207" i="3"/>
  <c r="I206" i="8"/>
  <c r="E206" i="8"/>
  <c r="F205" i="5"/>
  <c r="J206" i="3"/>
  <c r="C207" i="3" s="1"/>
  <c r="H206" i="3"/>
  <c r="F212" i="14" l="1"/>
  <c r="S212" i="14"/>
  <c r="H210" i="13"/>
  <c r="J210" i="13"/>
  <c r="C211" i="13" s="1"/>
  <c r="AA210" i="13"/>
  <c r="AC210" i="13"/>
  <c r="V211" i="13" s="1"/>
  <c r="F211" i="12"/>
  <c r="V207" i="3"/>
  <c r="R207" i="3"/>
  <c r="H206" i="8"/>
  <c r="J206" i="8"/>
  <c r="C207" i="8" s="1"/>
  <c r="I205" i="5"/>
  <c r="E205" i="5"/>
  <c r="F207" i="3"/>
  <c r="V212" i="14" l="1"/>
  <c r="R212" i="14"/>
  <c r="I212" i="14"/>
  <c r="E212" i="14"/>
  <c r="F211" i="13"/>
  <c r="Y211" i="13"/>
  <c r="I211" i="12"/>
  <c r="E211" i="12"/>
  <c r="U207" i="3"/>
  <c r="W207" i="3"/>
  <c r="P208" i="3" s="1"/>
  <c r="F207" i="8"/>
  <c r="H205" i="5"/>
  <c r="J205" i="5"/>
  <c r="C206" i="5" s="1"/>
  <c r="I207" i="3"/>
  <c r="E207" i="3"/>
  <c r="H212" i="14" l="1"/>
  <c r="J212" i="14"/>
  <c r="C213" i="14" s="1"/>
  <c r="U212" i="14"/>
  <c r="W212" i="14"/>
  <c r="P213" i="14" s="1"/>
  <c r="AB211" i="13"/>
  <c r="X211" i="13"/>
  <c r="I211" i="13"/>
  <c r="E211" i="13"/>
  <c r="H211" i="12"/>
  <c r="J211" i="12"/>
  <c r="C212" i="12" s="1"/>
  <c r="S208" i="3"/>
  <c r="I207" i="8"/>
  <c r="E207" i="8"/>
  <c r="F206" i="5"/>
  <c r="J207" i="3"/>
  <c r="C208" i="3" s="1"/>
  <c r="H207" i="3"/>
  <c r="S213" i="14" l="1"/>
  <c r="F213" i="14"/>
  <c r="AA211" i="13"/>
  <c r="AC211" i="13"/>
  <c r="V212" i="13" s="1"/>
  <c r="H211" i="13"/>
  <c r="J211" i="13"/>
  <c r="C212" i="13" s="1"/>
  <c r="F212" i="12"/>
  <c r="V208" i="3"/>
  <c r="R208" i="3"/>
  <c r="H207" i="8"/>
  <c r="J207" i="8"/>
  <c r="C208" i="8" s="1"/>
  <c r="I206" i="5"/>
  <c r="E206" i="5"/>
  <c r="F208" i="3"/>
  <c r="I213" i="14" l="1"/>
  <c r="E213" i="14"/>
  <c r="V213" i="14"/>
  <c r="R213" i="14"/>
  <c r="F212" i="13"/>
  <c r="Y212" i="13"/>
  <c r="I212" i="12"/>
  <c r="E212" i="12"/>
  <c r="U208" i="3"/>
  <c r="W208" i="3"/>
  <c r="P209" i="3" s="1"/>
  <c r="F208" i="8"/>
  <c r="H206" i="5"/>
  <c r="J206" i="5"/>
  <c r="C207" i="5" s="1"/>
  <c r="I208" i="3"/>
  <c r="E208" i="3"/>
  <c r="U213" i="14" l="1"/>
  <c r="W213" i="14"/>
  <c r="P214" i="14" s="1"/>
  <c r="H213" i="14"/>
  <c r="J213" i="14"/>
  <c r="C214" i="14" s="1"/>
  <c r="I212" i="13"/>
  <c r="E212" i="13"/>
  <c r="AB212" i="13"/>
  <c r="X212" i="13"/>
  <c r="H212" i="12"/>
  <c r="J212" i="12"/>
  <c r="C213" i="12" s="1"/>
  <c r="S209" i="3"/>
  <c r="I208" i="8"/>
  <c r="E208" i="8"/>
  <c r="F207" i="5"/>
  <c r="J208" i="3"/>
  <c r="C209" i="3" s="1"/>
  <c r="H208" i="3"/>
  <c r="F214" i="14" l="1"/>
  <c r="S214" i="14"/>
  <c r="AA212" i="13"/>
  <c r="AC212" i="13"/>
  <c r="V213" i="13" s="1"/>
  <c r="H212" i="13"/>
  <c r="J212" i="13"/>
  <c r="C213" i="13" s="1"/>
  <c r="F213" i="12"/>
  <c r="V209" i="3"/>
  <c r="R209" i="3"/>
  <c r="H208" i="8"/>
  <c r="J208" i="8"/>
  <c r="C209" i="8" s="1"/>
  <c r="I207" i="5"/>
  <c r="E207" i="5"/>
  <c r="F209" i="3"/>
  <c r="V214" i="14" l="1"/>
  <c r="R214" i="14"/>
  <c r="I214" i="14"/>
  <c r="E214" i="14"/>
  <c r="F213" i="13"/>
  <c r="Y213" i="13"/>
  <c r="I213" i="12"/>
  <c r="E213" i="12"/>
  <c r="U209" i="3"/>
  <c r="W209" i="3"/>
  <c r="P210" i="3" s="1"/>
  <c r="F209" i="8"/>
  <c r="H207" i="5"/>
  <c r="J207" i="5"/>
  <c r="C208" i="5" s="1"/>
  <c r="I209" i="3"/>
  <c r="E209" i="3"/>
  <c r="U214" i="14" l="1"/>
  <c r="W214" i="14"/>
  <c r="P215" i="14" s="1"/>
  <c r="H214" i="14"/>
  <c r="J214" i="14"/>
  <c r="C215" i="14" s="1"/>
  <c r="AB213" i="13"/>
  <c r="X213" i="13"/>
  <c r="I213" i="13"/>
  <c r="E213" i="13"/>
  <c r="H213" i="12"/>
  <c r="J213" i="12"/>
  <c r="C214" i="12" s="1"/>
  <c r="S210" i="3"/>
  <c r="I209" i="8"/>
  <c r="E209" i="8"/>
  <c r="F208" i="5"/>
  <c r="J209" i="3"/>
  <c r="C210" i="3" s="1"/>
  <c r="H209" i="3"/>
  <c r="F215" i="14" l="1"/>
  <c r="S215" i="14"/>
  <c r="H213" i="13"/>
  <c r="J213" i="13"/>
  <c r="C214" i="13" s="1"/>
  <c r="AA213" i="13"/>
  <c r="AC213" i="13"/>
  <c r="V214" i="13" s="1"/>
  <c r="F214" i="12"/>
  <c r="V210" i="3"/>
  <c r="R210" i="3"/>
  <c r="H209" i="8"/>
  <c r="J209" i="8"/>
  <c r="C210" i="8" s="1"/>
  <c r="I208" i="5"/>
  <c r="E208" i="5"/>
  <c r="F210" i="3"/>
  <c r="I215" i="14" l="1"/>
  <c r="E215" i="14"/>
  <c r="V215" i="14"/>
  <c r="R215" i="14"/>
  <c r="Y214" i="13"/>
  <c r="F214" i="13"/>
  <c r="I214" i="12"/>
  <c r="E214" i="12"/>
  <c r="U210" i="3"/>
  <c r="W210" i="3"/>
  <c r="P211" i="3" s="1"/>
  <c r="F210" i="8"/>
  <c r="H208" i="5"/>
  <c r="J208" i="5"/>
  <c r="C209" i="5" s="1"/>
  <c r="I210" i="3"/>
  <c r="E210" i="3"/>
  <c r="U215" i="14" l="1"/>
  <c r="W215" i="14"/>
  <c r="P216" i="14" s="1"/>
  <c r="H215" i="14"/>
  <c r="J215" i="14"/>
  <c r="C216" i="14" s="1"/>
  <c r="I214" i="13"/>
  <c r="E214" i="13"/>
  <c r="AB214" i="13"/>
  <c r="X214" i="13"/>
  <c r="H214" i="12"/>
  <c r="J214" i="12"/>
  <c r="C215" i="12" s="1"/>
  <c r="S211" i="3"/>
  <c r="I210" i="8"/>
  <c r="E210" i="8"/>
  <c r="F209" i="5"/>
  <c r="J210" i="3"/>
  <c r="C211" i="3" s="1"/>
  <c r="H210" i="3"/>
  <c r="S216" i="14" l="1"/>
  <c r="F216" i="14"/>
  <c r="AA214" i="13"/>
  <c r="AC214" i="13"/>
  <c r="V215" i="13" s="1"/>
  <c r="H214" i="13"/>
  <c r="J214" i="13"/>
  <c r="C215" i="13" s="1"/>
  <c r="F215" i="12"/>
  <c r="V211" i="3"/>
  <c r="R211" i="3"/>
  <c r="H210" i="8"/>
  <c r="J210" i="8"/>
  <c r="C211" i="8" s="1"/>
  <c r="I209" i="5"/>
  <c r="E209" i="5"/>
  <c r="F211" i="3"/>
  <c r="I216" i="14" l="1"/>
  <c r="E216" i="14"/>
  <c r="V216" i="14"/>
  <c r="R216" i="14"/>
  <c r="F215" i="13"/>
  <c r="Y215" i="13"/>
  <c r="I215" i="12"/>
  <c r="E215" i="12"/>
  <c r="U211" i="3"/>
  <c r="W211" i="3"/>
  <c r="P212" i="3" s="1"/>
  <c r="F211" i="8"/>
  <c r="H209" i="5"/>
  <c r="J209" i="5"/>
  <c r="C210" i="5" s="1"/>
  <c r="I211" i="3"/>
  <c r="E211" i="3"/>
  <c r="U216" i="14" l="1"/>
  <c r="W216" i="14"/>
  <c r="P217" i="14" s="1"/>
  <c r="H216" i="14"/>
  <c r="J216" i="14"/>
  <c r="C217" i="14" s="1"/>
  <c r="I215" i="13"/>
  <c r="E215" i="13"/>
  <c r="AB215" i="13"/>
  <c r="X215" i="13"/>
  <c r="H215" i="12"/>
  <c r="J215" i="12"/>
  <c r="C216" i="12" s="1"/>
  <c r="S212" i="3"/>
  <c r="I211" i="8"/>
  <c r="E211" i="8"/>
  <c r="F210" i="5"/>
  <c r="J211" i="3"/>
  <c r="C212" i="3" s="1"/>
  <c r="H211" i="3"/>
  <c r="F217" i="14" l="1"/>
  <c r="S217" i="14"/>
  <c r="AA215" i="13"/>
  <c r="AC215" i="13"/>
  <c r="V216" i="13" s="1"/>
  <c r="H215" i="13"/>
  <c r="J215" i="13"/>
  <c r="F216" i="12"/>
  <c r="R212" i="3"/>
  <c r="V212" i="3"/>
  <c r="H211" i="8"/>
  <c r="J211" i="8"/>
  <c r="C212" i="8" s="1"/>
  <c r="I210" i="5"/>
  <c r="E210" i="5"/>
  <c r="F212" i="3"/>
  <c r="V217" i="14" l="1"/>
  <c r="R217" i="14"/>
  <c r="I217" i="14"/>
  <c r="E217" i="14"/>
  <c r="C216" i="13"/>
  <c r="F216" i="13" s="1"/>
  <c r="G1" i="13"/>
  <c r="Y216" i="13"/>
  <c r="I216" i="12"/>
  <c r="E216" i="12"/>
  <c r="U212" i="3"/>
  <c r="W212" i="3"/>
  <c r="P213" i="3" s="1"/>
  <c r="F212" i="8"/>
  <c r="H210" i="5"/>
  <c r="J210" i="5"/>
  <c r="C211" i="5" s="1"/>
  <c r="E212" i="3"/>
  <c r="I212" i="3"/>
  <c r="H217" i="14" l="1"/>
  <c r="J217" i="14"/>
  <c r="C218" i="14" s="1"/>
  <c r="U217" i="14"/>
  <c r="W217" i="14"/>
  <c r="P218" i="14" s="1"/>
  <c r="AB216" i="13"/>
  <c r="X216" i="13"/>
  <c r="I216" i="13"/>
  <c r="E216" i="13"/>
  <c r="H216" i="12"/>
  <c r="J216" i="12"/>
  <c r="C217" i="12" s="1"/>
  <c r="S213" i="3"/>
  <c r="I212" i="8"/>
  <c r="E212" i="8"/>
  <c r="F211" i="5"/>
  <c r="J212" i="3"/>
  <c r="C213" i="3" s="1"/>
  <c r="H212" i="3"/>
  <c r="F218" i="14" l="1"/>
  <c r="S218" i="14"/>
  <c r="AA216" i="13"/>
  <c r="AC216" i="13"/>
  <c r="V217" i="13" s="1"/>
  <c r="H216" i="13"/>
  <c r="J216" i="13"/>
  <c r="C217" i="13" s="1"/>
  <c r="F217" i="12"/>
  <c r="V213" i="3"/>
  <c r="R213" i="3"/>
  <c r="H212" i="8"/>
  <c r="J212" i="8"/>
  <c r="C213" i="8" s="1"/>
  <c r="I211" i="5"/>
  <c r="E211" i="5"/>
  <c r="F213" i="3"/>
  <c r="V218" i="14" l="1"/>
  <c r="R218" i="14"/>
  <c r="I218" i="14"/>
  <c r="E218" i="14"/>
  <c r="Y217" i="13"/>
  <c r="F217" i="13"/>
  <c r="I217" i="12"/>
  <c r="E217" i="12"/>
  <c r="U213" i="3"/>
  <c r="W213" i="3"/>
  <c r="P214" i="3" s="1"/>
  <c r="F213" i="8"/>
  <c r="H211" i="5"/>
  <c r="J211" i="5"/>
  <c r="C212" i="5" s="1"/>
  <c r="I213" i="3"/>
  <c r="E213" i="3"/>
  <c r="H218" i="14" l="1"/>
  <c r="J218" i="14"/>
  <c r="C219" i="14" s="1"/>
  <c r="U218" i="14"/>
  <c r="W218" i="14"/>
  <c r="P219" i="14" s="1"/>
  <c r="I217" i="13"/>
  <c r="E217" i="13"/>
  <c r="AB217" i="13"/>
  <c r="X217" i="13"/>
  <c r="H217" i="12"/>
  <c r="J217" i="12"/>
  <c r="C218" i="12" s="1"/>
  <c r="S214" i="3"/>
  <c r="I213" i="8"/>
  <c r="E213" i="8"/>
  <c r="F212" i="5"/>
  <c r="J213" i="3"/>
  <c r="C214" i="3" s="1"/>
  <c r="H213" i="3"/>
  <c r="F219" i="14" l="1"/>
  <c r="S219" i="14"/>
  <c r="AA217" i="13"/>
  <c r="AC217" i="13"/>
  <c r="V218" i="13" s="1"/>
  <c r="H217" i="13"/>
  <c r="J217" i="13"/>
  <c r="C218" i="13" s="1"/>
  <c r="F218" i="12"/>
  <c r="V214" i="3"/>
  <c r="R214" i="3"/>
  <c r="H213" i="8"/>
  <c r="J213" i="8"/>
  <c r="C214" i="8" s="1"/>
  <c r="I212" i="5"/>
  <c r="E212" i="5"/>
  <c r="F214" i="3"/>
  <c r="V219" i="14" l="1"/>
  <c r="R219" i="14"/>
  <c r="I219" i="14"/>
  <c r="E219" i="14"/>
  <c r="F218" i="13"/>
  <c r="Y218" i="13"/>
  <c r="I218" i="12"/>
  <c r="E218" i="12"/>
  <c r="U214" i="3"/>
  <c r="W214" i="3"/>
  <c r="P215" i="3" s="1"/>
  <c r="F214" i="8"/>
  <c r="H212" i="5"/>
  <c r="J212" i="5"/>
  <c r="C213" i="5" s="1"/>
  <c r="I214" i="3"/>
  <c r="E214" i="3"/>
  <c r="H219" i="14" l="1"/>
  <c r="J219" i="14"/>
  <c r="C220" i="14" s="1"/>
  <c r="U219" i="14"/>
  <c r="W219" i="14"/>
  <c r="P220" i="14" s="1"/>
  <c r="AB218" i="13"/>
  <c r="X218" i="13"/>
  <c r="I218" i="13"/>
  <c r="E218" i="13"/>
  <c r="H218" i="12"/>
  <c r="J218" i="12"/>
  <c r="C219" i="12" s="1"/>
  <c r="S215" i="3"/>
  <c r="I214" i="8"/>
  <c r="E214" i="8"/>
  <c r="F213" i="5"/>
  <c r="J214" i="3"/>
  <c r="C215" i="3" s="1"/>
  <c r="H214" i="3"/>
  <c r="S220" i="14" l="1"/>
  <c r="F220" i="14"/>
  <c r="H218" i="13"/>
  <c r="J218" i="13"/>
  <c r="C219" i="13" s="1"/>
  <c r="AA218" i="13"/>
  <c r="AC218" i="13"/>
  <c r="V219" i="13" s="1"/>
  <c r="F219" i="12"/>
  <c r="V215" i="3"/>
  <c r="R215" i="3"/>
  <c r="H214" i="8"/>
  <c r="J214" i="8"/>
  <c r="C215" i="8" s="1"/>
  <c r="I213" i="5"/>
  <c r="E213" i="5"/>
  <c r="F215" i="3"/>
  <c r="V220" i="14" l="1"/>
  <c r="R220" i="14"/>
  <c r="I220" i="14"/>
  <c r="E220" i="14"/>
  <c r="F219" i="13"/>
  <c r="Y219" i="13"/>
  <c r="I219" i="12"/>
  <c r="E219" i="12"/>
  <c r="U215" i="3"/>
  <c r="W215" i="3"/>
  <c r="P216" i="3" s="1"/>
  <c r="F215" i="8"/>
  <c r="H213" i="5"/>
  <c r="J213" i="5"/>
  <c r="C214" i="5" s="1"/>
  <c r="E215" i="3"/>
  <c r="I215" i="3"/>
  <c r="H220" i="14" l="1"/>
  <c r="J220" i="14"/>
  <c r="C221" i="14" s="1"/>
  <c r="U220" i="14"/>
  <c r="W220" i="14"/>
  <c r="P221" i="14" s="1"/>
  <c r="AB219" i="13"/>
  <c r="X219" i="13"/>
  <c r="I219" i="13"/>
  <c r="E219" i="13"/>
  <c r="H219" i="12"/>
  <c r="J219" i="12"/>
  <c r="C220" i="12" s="1"/>
  <c r="S216" i="3"/>
  <c r="I215" i="8"/>
  <c r="E215" i="8"/>
  <c r="F214" i="5"/>
  <c r="J215" i="3"/>
  <c r="C216" i="3" s="1"/>
  <c r="H215" i="3"/>
  <c r="S221" i="14" l="1"/>
  <c r="F221" i="14"/>
  <c r="H219" i="13"/>
  <c r="J219" i="13"/>
  <c r="C220" i="13" s="1"/>
  <c r="AA219" i="13"/>
  <c r="AC219" i="13"/>
  <c r="V220" i="13" s="1"/>
  <c r="F220" i="12"/>
  <c r="V216" i="3"/>
  <c r="R216" i="3"/>
  <c r="H215" i="8"/>
  <c r="J215" i="8"/>
  <c r="C216" i="8" s="1"/>
  <c r="I214" i="5"/>
  <c r="E214" i="5"/>
  <c r="F216" i="3"/>
  <c r="V221" i="14" l="1"/>
  <c r="R221" i="14"/>
  <c r="I221" i="14"/>
  <c r="E221" i="14"/>
  <c r="Y220" i="13"/>
  <c r="F220" i="13"/>
  <c r="I220" i="12"/>
  <c r="E220" i="12"/>
  <c r="U216" i="3"/>
  <c r="W216" i="3"/>
  <c r="P217" i="3" s="1"/>
  <c r="F216" i="8"/>
  <c r="H214" i="5"/>
  <c r="J214" i="5"/>
  <c r="C215" i="5" s="1"/>
  <c r="I216" i="3"/>
  <c r="E216" i="3"/>
  <c r="U221" i="14" l="1"/>
  <c r="W221" i="14"/>
  <c r="P222" i="14" s="1"/>
  <c r="H221" i="14"/>
  <c r="J221" i="14"/>
  <c r="C222" i="14" s="1"/>
  <c r="I220" i="13"/>
  <c r="E220" i="13"/>
  <c r="AB220" i="13"/>
  <c r="X220" i="13"/>
  <c r="H220" i="12"/>
  <c r="J220" i="12"/>
  <c r="C221" i="12" s="1"/>
  <c r="S217" i="3"/>
  <c r="I216" i="8"/>
  <c r="E216" i="8"/>
  <c r="F215" i="5"/>
  <c r="J216" i="3"/>
  <c r="C217" i="3" s="1"/>
  <c r="H216" i="3"/>
  <c r="F222" i="14" l="1"/>
  <c r="S222" i="14"/>
  <c r="AA220" i="13"/>
  <c r="AC220" i="13"/>
  <c r="V221" i="13" s="1"/>
  <c r="H220" i="13"/>
  <c r="J220" i="13"/>
  <c r="C221" i="13" s="1"/>
  <c r="F221" i="12"/>
  <c r="R217" i="3"/>
  <c r="V217" i="3"/>
  <c r="H216" i="8"/>
  <c r="J216" i="8"/>
  <c r="C217" i="8" s="1"/>
  <c r="I215" i="5"/>
  <c r="E215" i="5"/>
  <c r="F217" i="3"/>
  <c r="V222" i="14" l="1"/>
  <c r="R222" i="14"/>
  <c r="I222" i="14"/>
  <c r="E222" i="14"/>
  <c r="Y221" i="13"/>
  <c r="F221" i="13"/>
  <c r="I221" i="12"/>
  <c r="E221" i="12"/>
  <c r="U217" i="3"/>
  <c r="W217" i="3"/>
  <c r="P218" i="3" s="1"/>
  <c r="F217" i="8"/>
  <c r="H215" i="5"/>
  <c r="J215" i="5"/>
  <c r="C216" i="5" s="1"/>
  <c r="E217" i="3"/>
  <c r="I217" i="3"/>
  <c r="H222" i="14" l="1"/>
  <c r="J222" i="14"/>
  <c r="C223" i="14" s="1"/>
  <c r="U222" i="14"/>
  <c r="W222" i="14"/>
  <c r="P223" i="14" s="1"/>
  <c r="AB221" i="13"/>
  <c r="X221" i="13"/>
  <c r="I221" i="13"/>
  <c r="E221" i="13"/>
  <c r="H221" i="12"/>
  <c r="J221" i="12"/>
  <c r="C222" i="12" s="1"/>
  <c r="S218" i="3"/>
  <c r="I217" i="8"/>
  <c r="E217" i="8"/>
  <c r="F216" i="5"/>
  <c r="J217" i="3"/>
  <c r="C218" i="3" s="1"/>
  <c r="H217" i="3"/>
  <c r="S223" i="14" l="1"/>
  <c r="F223" i="14"/>
  <c r="H221" i="13"/>
  <c r="J221" i="13"/>
  <c r="C222" i="13" s="1"/>
  <c r="AA221" i="13"/>
  <c r="AC221" i="13"/>
  <c r="V222" i="13" s="1"/>
  <c r="F222" i="12"/>
  <c r="R218" i="3"/>
  <c r="V218" i="3"/>
  <c r="H217" i="8"/>
  <c r="J217" i="8"/>
  <c r="C218" i="8" s="1"/>
  <c r="I216" i="5"/>
  <c r="E216" i="5"/>
  <c r="F218" i="3"/>
  <c r="V223" i="14" l="1"/>
  <c r="R223" i="14"/>
  <c r="I223" i="14"/>
  <c r="E223" i="14"/>
  <c r="Y222" i="13"/>
  <c r="F222" i="13"/>
  <c r="I222" i="12"/>
  <c r="E222" i="12"/>
  <c r="U218" i="3"/>
  <c r="W218" i="3"/>
  <c r="P219" i="3" s="1"/>
  <c r="F218" i="8"/>
  <c r="H216" i="5"/>
  <c r="J216" i="5"/>
  <c r="C217" i="5" s="1"/>
  <c r="E218" i="3"/>
  <c r="I218" i="3"/>
  <c r="H223" i="14" l="1"/>
  <c r="J223" i="14"/>
  <c r="C224" i="14" s="1"/>
  <c r="U223" i="14"/>
  <c r="W223" i="14"/>
  <c r="P224" i="14" s="1"/>
  <c r="I222" i="13"/>
  <c r="E222" i="13"/>
  <c r="AB222" i="13"/>
  <c r="X222" i="13"/>
  <c r="H222" i="12"/>
  <c r="J222" i="12"/>
  <c r="C223" i="12" s="1"/>
  <c r="S219" i="3"/>
  <c r="I218" i="8"/>
  <c r="E218" i="8"/>
  <c r="F217" i="5"/>
  <c r="J218" i="3"/>
  <c r="C219" i="3" s="1"/>
  <c r="H218" i="3"/>
  <c r="S224" i="14" l="1"/>
  <c r="F224" i="14"/>
  <c r="AA222" i="13"/>
  <c r="AC222" i="13"/>
  <c r="V223" i="13" s="1"/>
  <c r="H222" i="13"/>
  <c r="J222" i="13"/>
  <c r="C223" i="13" s="1"/>
  <c r="F223" i="12"/>
  <c r="V219" i="3"/>
  <c r="R219" i="3"/>
  <c r="H218" i="8"/>
  <c r="J218" i="8"/>
  <c r="C219" i="8" s="1"/>
  <c r="I217" i="5"/>
  <c r="E217" i="5"/>
  <c r="F219" i="3"/>
  <c r="V224" i="14" l="1"/>
  <c r="R224" i="14"/>
  <c r="I224" i="14"/>
  <c r="E224" i="14"/>
  <c r="Y223" i="13"/>
  <c r="F223" i="13"/>
  <c r="I223" i="12"/>
  <c r="E223" i="12"/>
  <c r="U219" i="3"/>
  <c r="W219" i="3"/>
  <c r="P220" i="3" s="1"/>
  <c r="F219" i="8"/>
  <c r="H217" i="5"/>
  <c r="J217" i="5"/>
  <c r="C218" i="5" s="1"/>
  <c r="E219" i="3"/>
  <c r="I219" i="3"/>
  <c r="H224" i="14" l="1"/>
  <c r="J224" i="14"/>
  <c r="C225" i="14" s="1"/>
  <c r="U224" i="14"/>
  <c r="W224" i="14"/>
  <c r="P225" i="14" s="1"/>
  <c r="I223" i="13"/>
  <c r="E223" i="13"/>
  <c r="AB223" i="13"/>
  <c r="X223" i="13"/>
  <c r="H223" i="12"/>
  <c r="J223" i="12"/>
  <c r="C224" i="12" s="1"/>
  <c r="S220" i="3"/>
  <c r="I219" i="8"/>
  <c r="E219" i="8"/>
  <c r="F218" i="5"/>
  <c r="J219" i="3"/>
  <c r="C220" i="3" s="1"/>
  <c r="H219" i="3"/>
  <c r="S225" i="14" l="1"/>
  <c r="F225" i="14"/>
  <c r="H223" i="13"/>
  <c r="J223" i="13"/>
  <c r="C224" i="13" s="1"/>
  <c r="AA223" i="13"/>
  <c r="AC223" i="13"/>
  <c r="V224" i="13" s="1"/>
  <c r="F224" i="12"/>
  <c r="R220" i="3"/>
  <c r="V220" i="3"/>
  <c r="H219" i="8"/>
  <c r="J219" i="8"/>
  <c r="C220" i="8" s="1"/>
  <c r="I218" i="5"/>
  <c r="E218" i="5"/>
  <c r="F220" i="3"/>
  <c r="I225" i="14" l="1"/>
  <c r="E225" i="14"/>
  <c r="V225" i="14"/>
  <c r="R225" i="14"/>
  <c r="Y224" i="13"/>
  <c r="F224" i="13"/>
  <c r="I224" i="12"/>
  <c r="E224" i="12"/>
  <c r="U220" i="3"/>
  <c r="W220" i="3"/>
  <c r="P221" i="3" s="1"/>
  <c r="F220" i="8"/>
  <c r="H218" i="5"/>
  <c r="J218" i="5"/>
  <c r="C219" i="5" s="1"/>
  <c r="I220" i="3"/>
  <c r="E220" i="3"/>
  <c r="H225" i="14" l="1"/>
  <c r="J225" i="14"/>
  <c r="C226" i="14" s="1"/>
  <c r="U225" i="14"/>
  <c r="W225" i="14"/>
  <c r="P226" i="14" s="1"/>
  <c r="AB224" i="13"/>
  <c r="X224" i="13"/>
  <c r="I224" i="13"/>
  <c r="E224" i="13"/>
  <c r="H224" i="12"/>
  <c r="J224" i="12"/>
  <c r="C225" i="12" s="1"/>
  <c r="S221" i="3"/>
  <c r="I220" i="8"/>
  <c r="E220" i="8"/>
  <c r="F219" i="5"/>
  <c r="J220" i="3"/>
  <c r="C221" i="3" s="1"/>
  <c r="H220" i="3"/>
  <c r="F226" i="14" l="1"/>
  <c r="S226" i="14"/>
  <c r="H224" i="13"/>
  <c r="J224" i="13"/>
  <c r="C225" i="13" s="1"/>
  <c r="AA224" i="13"/>
  <c r="AC224" i="13"/>
  <c r="V225" i="13" s="1"/>
  <c r="F225" i="12"/>
  <c r="V221" i="3"/>
  <c r="R221" i="3"/>
  <c r="H220" i="8"/>
  <c r="J220" i="8"/>
  <c r="C221" i="8" s="1"/>
  <c r="I219" i="5"/>
  <c r="E219" i="5"/>
  <c r="F221" i="3"/>
  <c r="V226" i="14" l="1"/>
  <c r="R226" i="14"/>
  <c r="I226" i="14"/>
  <c r="E226" i="14"/>
  <c r="Y225" i="13"/>
  <c r="F225" i="13"/>
  <c r="I225" i="12"/>
  <c r="E225" i="12"/>
  <c r="U221" i="3"/>
  <c r="W221" i="3"/>
  <c r="P222" i="3" s="1"/>
  <c r="F221" i="8"/>
  <c r="H219" i="5"/>
  <c r="J219" i="5"/>
  <c r="C220" i="5" s="1"/>
  <c r="E221" i="3"/>
  <c r="I221" i="3"/>
  <c r="U226" i="14" l="1"/>
  <c r="W226" i="14"/>
  <c r="P227" i="14" s="1"/>
  <c r="H226" i="14"/>
  <c r="J226" i="14"/>
  <c r="C227" i="14" s="1"/>
  <c r="AB225" i="13"/>
  <c r="X225" i="13"/>
  <c r="I225" i="13"/>
  <c r="E225" i="13"/>
  <c r="H225" i="12"/>
  <c r="J225" i="12"/>
  <c r="C226" i="12" s="1"/>
  <c r="S222" i="3"/>
  <c r="I221" i="8"/>
  <c r="E221" i="8"/>
  <c r="F220" i="5"/>
  <c r="J221" i="3"/>
  <c r="C222" i="3" s="1"/>
  <c r="H221" i="3"/>
  <c r="F227" i="14" l="1"/>
  <c r="S227" i="14"/>
  <c r="H225" i="13"/>
  <c r="J225" i="13"/>
  <c r="C226" i="13" s="1"/>
  <c r="AA225" i="13"/>
  <c r="AC225" i="13"/>
  <c r="V226" i="13" s="1"/>
  <c r="F226" i="12"/>
  <c r="V222" i="3"/>
  <c r="R222" i="3"/>
  <c r="H221" i="8"/>
  <c r="J221" i="8"/>
  <c r="C222" i="8" s="1"/>
  <c r="I220" i="5"/>
  <c r="E220" i="5"/>
  <c r="F222" i="3"/>
  <c r="V227" i="14" l="1"/>
  <c r="R227" i="14"/>
  <c r="I227" i="14"/>
  <c r="E227" i="14"/>
  <c r="F226" i="13"/>
  <c r="Y226" i="13"/>
  <c r="I226" i="12"/>
  <c r="E226" i="12"/>
  <c r="U222" i="3"/>
  <c r="W222" i="3"/>
  <c r="P223" i="3" s="1"/>
  <c r="F222" i="8"/>
  <c r="H220" i="5"/>
  <c r="J220" i="5"/>
  <c r="C221" i="5" s="1"/>
  <c r="I222" i="3"/>
  <c r="E222" i="3"/>
  <c r="H227" i="14" l="1"/>
  <c r="J227" i="14"/>
  <c r="C228" i="14" s="1"/>
  <c r="U227" i="14"/>
  <c r="W227" i="14"/>
  <c r="P228" i="14" s="1"/>
  <c r="AB226" i="13"/>
  <c r="X226" i="13"/>
  <c r="I226" i="13"/>
  <c r="E226" i="13"/>
  <c r="H226" i="12"/>
  <c r="J226" i="12"/>
  <c r="C227" i="12" s="1"/>
  <c r="S223" i="3"/>
  <c r="I222" i="8"/>
  <c r="E222" i="8"/>
  <c r="F221" i="5"/>
  <c r="J222" i="3"/>
  <c r="C223" i="3" s="1"/>
  <c r="H222" i="3"/>
  <c r="F228" i="14" l="1"/>
  <c r="S228" i="14"/>
  <c r="AA226" i="13"/>
  <c r="AC226" i="13"/>
  <c r="V227" i="13" s="1"/>
  <c r="H226" i="13"/>
  <c r="J226" i="13"/>
  <c r="C227" i="13" s="1"/>
  <c r="F227" i="12"/>
  <c r="R223" i="3"/>
  <c r="V223" i="3"/>
  <c r="H222" i="8"/>
  <c r="J222" i="8"/>
  <c r="C223" i="8" s="1"/>
  <c r="I221" i="5"/>
  <c r="E221" i="5"/>
  <c r="F223" i="3"/>
  <c r="V228" i="14" l="1"/>
  <c r="R228" i="14"/>
  <c r="I228" i="14"/>
  <c r="E228" i="14"/>
  <c r="F227" i="13"/>
  <c r="Y227" i="13"/>
  <c r="I227" i="12"/>
  <c r="E227" i="12"/>
  <c r="U223" i="3"/>
  <c r="W223" i="3"/>
  <c r="P224" i="3" s="1"/>
  <c r="F223" i="8"/>
  <c r="H221" i="5"/>
  <c r="J221" i="5"/>
  <c r="C222" i="5" s="1"/>
  <c r="I223" i="3"/>
  <c r="E223" i="3"/>
  <c r="H228" i="14" l="1"/>
  <c r="J228" i="14"/>
  <c r="C229" i="14" s="1"/>
  <c r="U228" i="14"/>
  <c r="W228" i="14"/>
  <c r="P229" i="14" s="1"/>
  <c r="AB227" i="13"/>
  <c r="X227" i="13"/>
  <c r="I227" i="13"/>
  <c r="E227" i="13"/>
  <c r="H227" i="12"/>
  <c r="J227" i="12"/>
  <c r="C228" i="12" s="1"/>
  <c r="S224" i="3"/>
  <c r="I223" i="8"/>
  <c r="E223" i="8"/>
  <c r="F222" i="5"/>
  <c r="J223" i="3"/>
  <c r="C224" i="3" s="1"/>
  <c r="H223" i="3"/>
  <c r="S229" i="14" l="1"/>
  <c r="F229" i="14"/>
  <c r="H227" i="13"/>
  <c r="J227" i="13"/>
  <c r="C228" i="13" s="1"/>
  <c r="AA227" i="13"/>
  <c r="AC227" i="13"/>
  <c r="V228" i="13" s="1"/>
  <c r="F228" i="12"/>
  <c r="V224" i="3"/>
  <c r="R224" i="3"/>
  <c r="H223" i="8"/>
  <c r="J223" i="8"/>
  <c r="C224" i="8" s="1"/>
  <c r="I222" i="5"/>
  <c r="E222" i="5"/>
  <c r="F224" i="3"/>
  <c r="I229" i="14" l="1"/>
  <c r="E229" i="14"/>
  <c r="V229" i="14"/>
  <c r="R229" i="14"/>
  <c r="Y228" i="13"/>
  <c r="F228" i="13"/>
  <c r="I228" i="12"/>
  <c r="E228" i="12"/>
  <c r="U224" i="3"/>
  <c r="W224" i="3"/>
  <c r="P225" i="3" s="1"/>
  <c r="F224" i="8"/>
  <c r="H222" i="5"/>
  <c r="J222" i="5"/>
  <c r="C223" i="5" s="1"/>
  <c r="I224" i="3"/>
  <c r="E224" i="3"/>
  <c r="U229" i="14" l="1"/>
  <c r="W229" i="14"/>
  <c r="P230" i="14" s="1"/>
  <c r="H229" i="14"/>
  <c r="J229" i="14"/>
  <c r="C230" i="14" s="1"/>
  <c r="I228" i="13"/>
  <c r="E228" i="13"/>
  <c r="AB228" i="13"/>
  <c r="X228" i="13"/>
  <c r="H228" i="12"/>
  <c r="J228" i="12"/>
  <c r="C229" i="12" s="1"/>
  <c r="S225" i="3"/>
  <c r="I224" i="8"/>
  <c r="E224" i="8"/>
  <c r="F223" i="5"/>
  <c r="J224" i="3"/>
  <c r="C225" i="3" s="1"/>
  <c r="H224" i="3"/>
  <c r="F230" i="14" l="1"/>
  <c r="S230" i="14"/>
  <c r="AA228" i="13"/>
  <c r="AC228" i="13"/>
  <c r="V229" i="13" s="1"/>
  <c r="H228" i="13"/>
  <c r="J228" i="13"/>
  <c r="C229" i="13" s="1"/>
  <c r="F229" i="12"/>
  <c r="V225" i="3"/>
  <c r="R225" i="3"/>
  <c r="H224" i="8"/>
  <c r="J224" i="8"/>
  <c r="C225" i="8" s="1"/>
  <c r="I223" i="5"/>
  <c r="E223" i="5"/>
  <c r="F225" i="3"/>
  <c r="V230" i="14" l="1"/>
  <c r="R230" i="14"/>
  <c r="I230" i="14"/>
  <c r="E230" i="14"/>
  <c r="F229" i="13"/>
  <c r="Y229" i="13"/>
  <c r="I229" i="12"/>
  <c r="E229" i="12"/>
  <c r="U225" i="3"/>
  <c r="W225" i="3"/>
  <c r="P226" i="3" s="1"/>
  <c r="F225" i="8"/>
  <c r="H223" i="5"/>
  <c r="J223" i="5"/>
  <c r="C224" i="5" s="1"/>
  <c r="E225" i="3"/>
  <c r="I225" i="3"/>
  <c r="H230" i="14" l="1"/>
  <c r="J230" i="14"/>
  <c r="C231" i="14" s="1"/>
  <c r="U230" i="14"/>
  <c r="W230" i="14"/>
  <c r="P231" i="14" s="1"/>
  <c r="AB229" i="13"/>
  <c r="X229" i="13"/>
  <c r="I229" i="13"/>
  <c r="E229" i="13"/>
  <c r="H229" i="12"/>
  <c r="J229" i="12"/>
  <c r="C230" i="12" s="1"/>
  <c r="S226" i="3"/>
  <c r="I225" i="8"/>
  <c r="E225" i="8"/>
  <c r="F224" i="5"/>
  <c r="J225" i="3"/>
  <c r="C226" i="3" s="1"/>
  <c r="H225" i="3"/>
  <c r="S231" i="14" l="1"/>
  <c r="F231" i="14"/>
  <c r="AA229" i="13"/>
  <c r="AC229" i="13"/>
  <c r="V230" i="13" s="1"/>
  <c r="H229" i="13"/>
  <c r="J229" i="13"/>
  <c r="C230" i="13" s="1"/>
  <c r="F230" i="12"/>
  <c r="V226" i="3"/>
  <c r="R226" i="3"/>
  <c r="H225" i="8"/>
  <c r="J225" i="8"/>
  <c r="C226" i="8" s="1"/>
  <c r="I224" i="5"/>
  <c r="E224" i="5"/>
  <c r="F226" i="3"/>
  <c r="I231" i="14" l="1"/>
  <c r="E231" i="14"/>
  <c r="V231" i="14"/>
  <c r="R231" i="14"/>
  <c r="F230" i="13"/>
  <c r="Y230" i="13"/>
  <c r="I230" i="12"/>
  <c r="E230" i="12"/>
  <c r="U226" i="3"/>
  <c r="W226" i="3"/>
  <c r="P227" i="3" s="1"/>
  <c r="F226" i="8"/>
  <c r="H224" i="5"/>
  <c r="J224" i="5"/>
  <c r="C225" i="5" s="1"/>
  <c r="I226" i="3"/>
  <c r="E226" i="3"/>
  <c r="U231" i="14" l="1"/>
  <c r="W231" i="14"/>
  <c r="P232" i="14" s="1"/>
  <c r="H231" i="14"/>
  <c r="J231" i="14"/>
  <c r="C232" i="14" s="1"/>
  <c r="I230" i="13"/>
  <c r="E230" i="13"/>
  <c r="AB230" i="13"/>
  <c r="X230" i="13"/>
  <c r="H230" i="12"/>
  <c r="J230" i="12"/>
  <c r="C231" i="12" s="1"/>
  <c r="S227" i="3"/>
  <c r="I226" i="8"/>
  <c r="E226" i="8"/>
  <c r="F225" i="5"/>
  <c r="J226" i="3"/>
  <c r="C227" i="3" s="1"/>
  <c r="H226" i="3"/>
  <c r="F232" i="14" l="1"/>
  <c r="S232" i="14"/>
  <c r="H230" i="13"/>
  <c r="J230" i="13"/>
  <c r="C231" i="13" s="1"/>
  <c r="AA230" i="13"/>
  <c r="AC230" i="13"/>
  <c r="V231" i="13" s="1"/>
  <c r="F231" i="12"/>
  <c r="V227" i="3"/>
  <c r="R227" i="3"/>
  <c r="H226" i="8"/>
  <c r="J226" i="8"/>
  <c r="C227" i="8" s="1"/>
  <c r="I225" i="5"/>
  <c r="E225" i="5"/>
  <c r="F227" i="3"/>
  <c r="I232" i="14" l="1"/>
  <c r="E232" i="14"/>
  <c r="V232" i="14"/>
  <c r="R232" i="14"/>
  <c r="F231" i="13"/>
  <c r="Y231" i="13"/>
  <c r="I231" i="12"/>
  <c r="E231" i="12"/>
  <c r="U227" i="3"/>
  <c r="W227" i="3"/>
  <c r="P228" i="3" s="1"/>
  <c r="F227" i="8"/>
  <c r="H225" i="5"/>
  <c r="J225" i="5"/>
  <c r="C226" i="5" s="1"/>
  <c r="E227" i="3"/>
  <c r="I227" i="3"/>
  <c r="U232" i="14" l="1"/>
  <c r="W232" i="14"/>
  <c r="P233" i="14" s="1"/>
  <c r="H232" i="14"/>
  <c r="J232" i="14"/>
  <c r="C233" i="14" s="1"/>
  <c r="I231" i="13"/>
  <c r="E231" i="13"/>
  <c r="AB231" i="13"/>
  <c r="X231" i="13"/>
  <c r="H231" i="12"/>
  <c r="J231" i="12"/>
  <c r="C232" i="12" s="1"/>
  <c r="S228" i="3"/>
  <c r="I227" i="8"/>
  <c r="E227" i="8"/>
  <c r="F226" i="5"/>
  <c r="J227" i="3"/>
  <c r="C228" i="3" s="1"/>
  <c r="H227" i="3"/>
  <c r="S233" i="14" l="1"/>
  <c r="F233" i="14"/>
  <c r="AA231" i="13"/>
  <c r="AC231" i="13"/>
  <c r="V232" i="13" s="1"/>
  <c r="H231" i="13"/>
  <c r="J231" i="13"/>
  <c r="C232" i="13" s="1"/>
  <c r="F232" i="12"/>
  <c r="R228" i="3"/>
  <c r="V228" i="3"/>
  <c r="H227" i="8"/>
  <c r="J227" i="8"/>
  <c r="C228" i="8" s="1"/>
  <c r="I226" i="5"/>
  <c r="E226" i="5"/>
  <c r="F228" i="3"/>
  <c r="I233" i="14" l="1"/>
  <c r="E233" i="14"/>
  <c r="V233" i="14"/>
  <c r="R233" i="14"/>
  <c r="F232" i="13"/>
  <c r="Y232" i="13"/>
  <c r="I232" i="12"/>
  <c r="E232" i="12"/>
  <c r="U228" i="3"/>
  <c r="W228" i="3"/>
  <c r="P229" i="3" s="1"/>
  <c r="F228" i="8"/>
  <c r="H226" i="5"/>
  <c r="J226" i="5"/>
  <c r="C227" i="5" s="1"/>
  <c r="I228" i="3"/>
  <c r="E228" i="3"/>
  <c r="H233" i="14" l="1"/>
  <c r="J233" i="14"/>
  <c r="C234" i="14" s="1"/>
  <c r="U233" i="14"/>
  <c r="W233" i="14"/>
  <c r="P234" i="14" s="1"/>
  <c r="I232" i="13"/>
  <c r="E232" i="13"/>
  <c r="AB232" i="13"/>
  <c r="X232" i="13"/>
  <c r="H232" i="12"/>
  <c r="J232" i="12"/>
  <c r="C233" i="12" s="1"/>
  <c r="S229" i="3"/>
  <c r="I228" i="8"/>
  <c r="E228" i="8"/>
  <c r="F227" i="5"/>
  <c r="J228" i="3"/>
  <c r="C229" i="3" s="1"/>
  <c r="H228" i="3"/>
  <c r="F234" i="14" l="1"/>
  <c r="S234" i="14"/>
  <c r="AA232" i="13"/>
  <c r="AC232" i="13"/>
  <c r="V233" i="13" s="1"/>
  <c r="H232" i="13"/>
  <c r="J232" i="13"/>
  <c r="C233" i="13" s="1"/>
  <c r="F233" i="12"/>
  <c r="V229" i="3"/>
  <c r="R229" i="3"/>
  <c r="H228" i="8"/>
  <c r="J228" i="8"/>
  <c r="C229" i="8" s="1"/>
  <c r="I227" i="5"/>
  <c r="E227" i="5"/>
  <c r="F229" i="3"/>
  <c r="I234" i="14" l="1"/>
  <c r="E234" i="14"/>
  <c r="V234" i="14"/>
  <c r="R234" i="14"/>
  <c r="Y233" i="13"/>
  <c r="F233" i="13"/>
  <c r="I233" i="12"/>
  <c r="E233" i="12"/>
  <c r="U229" i="3"/>
  <c r="W229" i="3"/>
  <c r="P230" i="3" s="1"/>
  <c r="F229" i="8"/>
  <c r="H227" i="5"/>
  <c r="J227" i="5"/>
  <c r="C228" i="5" s="1"/>
  <c r="I229" i="3"/>
  <c r="E229" i="3"/>
  <c r="U234" i="14" l="1"/>
  <c r="W234" i="14"/>
  <c r="P235" i="14" s="1"/>
  <c r="H234" i="14"/>
  <c r="J234" i="14"/>
  <c r="C235" i="14" s="1"/>
  <c r="I233" i="13"/>
  <c r="E233" i="13"/>
  <c r="AB233" i="13"/>
  <c r="X233" i="13"/>
  <c r="H233" i="12"/>
  <c r="J233" i="12"/>
  <c r="C234" i="12" s="1"/>
  <c r="S230" i="3"/>
  <c r="I229" i="8"/>
  <c r="E229" i="8"/>
  <c r="F228" i="5"/>
  <c r="J229" i="3"/>
  <c r="C230" i="3" s="1"/>
  <c r="H229" i="3"/>
  <c r="F235" i="14" l="1"/>
  <c r="S235" i="14"/>
  <c r="AA233" i="13"/>
  <c r="AC233" i="13"/>
  <c r="V234" i="13" s="1"/>
  <c r="H233" i="13"/>
  <c r="J233" i="13"/>
  <c r="C234" i="13" s="1"/>
  <c r="F234" i="12"/>
  <c r="V230" i="3"/>
  <c r="R230" i="3"/>
  <c r="H229" i="8"/>
  <c r="J229" i="8"/>
  <c r="C230" i="8" s="1"/>
  <c r="I228" i="5"/>
  <c r="E228" i="5"/>
  <c r="F230" i="3"/>
  <c r="I235" i="14" l="1"/>
  <c r="E235" i="14"/>
  <c r="V235" i="14"/>
  <c r="R235" i="14"/>
  <c r="F234" i="13"/>
  <c r="Y234" i="13"/>
  <c r="I234" i="12"/>
  <c r="E234" i="12"/>
  <c r="U230" i="3"/>
  <c r="W230" i="3"/>
  <c r="P231" i="3" s="1"/>
  <c r="F230" i="8"/>
  <c r="H228" i="5"/>
  <c r="J228" i="5"/>
  <c r="C229" i="5" s="1"/>
  <c r="I230" i="3"/>
  <c r="E230" i="3"/>
  <c r="H235" i="14" l="1"/>
  <c r="J235" i="14"/>
  <c r="C236" i="14" s="1"/>
  <c r="U235" i="14"/>
  <c r="W235" i="14"/>
  <c r="P236" i="14" s="1"/>
  <c r="AB234" i="13"/>
  <c r="X234" i="13"/>
  <c r="I234" i="13"/>
  <c r="E234" i="13"/>
  <c r="H234" i="12"/>
  <c r="J234" i="12"/>
  <c r="C235" i="12" s="1"/>
  <c r="S231" i="3"/>
  <c r="I230" i="8"/>
  <c r="E230" i="8"/>
  <c r="F229" i="5"/>
  <c r="J230" i="3"/>
  <c r="C231" i="3" s="1"/>
  <c r="H230" i="3"/>
  <c r="F236" i="14" l="1"/>
  <c r="S236" i="14"/>
  <c r="H234" i="13"/>
  <c r="J234" i="13"/>
  <c r="C235" i="13" s="1"/>
  <c r="AA234" i="13"/>
  <c r="AC234" i="13"/>
  <c r="V235" i="13" s="1"/>
  <c r="F235" i="12"/>
  <c r="V231" i="3"/>
  <c r="R231" i="3"/>
  <c r="H230" i="8"/>
  <c r="J230" i="8"/>
  <c r="C231" i="8" s="1"/>
  <c r="I229" i="5"/>
  <c r="E229" i="5"/>
  <c r="F231" i="3"/>
  <c r="I236" i="14" l="1"/>
  <c r="E236" i="14"/>
  <c r="V236" i="14"/>
  <c r="R236" i="14"/>
  <c r="Y235" i="13"/>
  <c r="F235" i="13"/>
  <c r="I235" i="12"/>
  <c r="E235" i="12"/>
  <c r="U231" i="3"/>
  <c r="W231" i="3"/>
  <c r="P232" i="3" s="1"/>
  <c r="F231" i="8"/>
  <c r="H229" i="5"/>
  <c r="J229" i="5"/>
  <c r="C230" i="5" s="1"/>
  <c r="I231" i="3"/>
  <c r="E231" i="3"/>
  <c r="U236" i="14" l="1"/>
  <c r="W236" i="14"/>
  <c r="P237" i="14" s="1"/>
  <c r="H236" i="14"/>
  <c r="J236" i="14"/>
  <c r="C237" i="14" s="1"/>
  <c r="I235" i="13"/>
  <c r="E235" i="13"/>
  <c r="AB235" i="13"/>
  <c r="X235" i="13"/>
  <c r="H235" i="12"/>
  <c r="J235" i="12"/>
  <c r="C236" i="12" s="1"/>
  <c r="S232" i="3"/>
  <c r="I231" i="8"/>
  <c r="E231" i="8"/>
  <c r="F230" i="5"/>
  <c r="J231" i="3"/>
  <c r="C232" i="3" s="1"/>
  <c r="H231" i="3"/>
  <c r="S237" i="14" l="1"/>
  <c r="F237" i="14"/>
  <c r="AA235" i="13"/>
  <c r="AC235" i="13"/>
  <c r="V236" i="13" s="1"/>
  <c r="H235" i="13"/>
  <c r="J235" i="13"/>
  <c r="C236" i="13" s="1"/>
  <c r="F236" i="12"/>
  <c r="V232" i="3"/>
  <c r="R232" i="3"/>
  <c r="H231" i="8"/>
  <c r="J231" i="8"/>
  <c r="C232" i="8" s="1"/>
  <c r="I230" i="5"/>
  <c r="E230" i="5"/>
  <c r="F232" i="3"/>
  <c r="I237" i="14" l="1"/>
  <c r="E237" i="14"/>
  <c r="V237" i="14"/>
  <c r="R237" i="14"/>
  <c r="F236" i="13"/>
  <c r="Y236" i="13"/>
  <c r="I236" i="12"/>
  <c r="E236" i="12"/>
  <c r="U232" i="3"/>
  <c r="W232" i="3"/>
  <c r="P233" i="3" s="1"/>
  <c r="F232" i="8"/>
  <c r="H230" i="5"/>
  <c r="J230" i="5"/>
  <c r="C231" i="5" s="1"/>
  <c r="I232" i="3"/>
  <c r="E232" i="3"/>
  <c r="U237" i="14" l="1"/>
  <c r="W237" i="14"/>
  <c r="P238" i="14" s="1"/>
  <c r="H237" i="14"/>
  <c r="J237" i="14"/>
  <c r="C238" i="14" s="1"/>
  <c r="AB236" i="13"/>
  <c r="X236" i="13"/>
  <c r="I236" i="13"/>
  <c r="E236" i="13"/>
  <c r="H236" i="12"/>
  <c r="J236" i="12"/>
  <c r="C237" i="12" s="1"/>
  <c r="S233" i="3"/>
  <c r="I232" i="8"/>
  <c r="E232" i="8"/>
  <c r="F231" i="5"/>
  <c r="J232" i="3"/>
  <c r="C233" i="3" s="1"/>
  <c r="H232" i="3"/>
  <c r="F238" i="14" l="1"/>
  <c r="S238" i="14"/>
  <c r="AA236" i="13"/>
  <c r="AC236" i="13"/>
  <c r="V237" i="13" s="1"/>
  <c r="H236" i="13"/>
  <c r="J236" i="13"/>
  <c r="C237" i="13" s="1"/>
  <c r="F237" i="12"/>
  <c r="V233" i="3"/>
  <c r="R233" i="3"/>
  <c r="H232" i="8"/>
  <c r="J232" i="8"/>
  <c r="C233" i="8" s="1"/>
  <c r="I231" i="5"/>
  <c r="E231" i="5"/>
  <c r="F233" i="3"/>
  <c r="V238" i="14" l="1"/>
  <c r="R238" i="14"/>
  <c r="I238" i="14"/>
  <c r="E238" i="14"/>
  <c r="F237" i="13"/>
  <c r="Y237" i="13"/>
  <c r="I237" i="12"/>
  <c r="E237" i="12"/>
  <c r="U233" i="3"/>
  <c r="W233" i="3"/>
  <c r="P234" i="3" s="1"/>
  <c r="F233" i="8"/>
  <c r="H231" i="5"/>
  <c r="J231" i="5"/>
  <c r="C232" i="5" s="1"/>
  <c r="E233" i="3"/>
  <c r="I233" i="3"/>
  <c r="U238" i="14" l="1"/>
  <c r="W238" i="14"/>
  <c r="P239" i="14" s="1"/>
  <c r="H238" i="14"/>
  <c r="J238" i="14"/>
  <c r="C239" i="14" s="1"/>
  <c r="I237" i="13"/>
  <c r="E237" i="13"/>
  <c r="AB237" i="13"/>
  <c r="X237" i="13"/>
  <c r="H237" i="12"/>
  <c r="J237" i="12"/>
  <c r="C238" i="12" s="1"/>
  <c r="S234" i="3"/>
  <c r="I233" i="8"/>
  <c r="E233" i="8"/>
  <c r="F232" i="5"/>
  <c r="J233" i="3"/>
  <c r="C234" i="3" s="1"/>
  <c r="H233" i="3"/>
  <c r="S239" i="14" l="1"/>
  <c r="F239" i="14"/>
  <c r="AA237" i="13"/>
  <c r="AC237" i="13"/>
  <c r="V238" i="13" s="1"/>
  <c r="H237" i="13"/>
  <c r="J237" i="13"/>
  <c r="C238" i="13" s="1"/>
  <c r="F238" i="12"/>
  <c r="R234" i="3"/>
  <c r="V234" i="3"/>
  <c r="H233" i="8"/>
  <c r="J233" i="8"/>
  <c r="C234" i="8" s="1"/>
  <c r="I232" i="5"/>
  <c r="E232" i="5"/>
  <c r="F234" i="3"/>
  <c r="V239" i="14" l="1"/>
  <c r="R239" i="14"/>
  <c r="I239" i="14"/>
  <c r="E239" i="14"/>
  <c r="Y238" i="13"/>
  <c r="F238" i="13"/>
  <c r="I238" i="12"/>
  <c r="E238" i="12"/>
  <c r="U234" i="3"/>
  <c r="W234" i="3"/>
  <c r="P235" i="3" s="1"/>
  <c r="F234" i="8"/>
  <c r="H232" i="5"/>
  <c r="J232" i="5"/>
  <c r="C233" i="5" s="1"/>
  <c r="E234" i="3"/>
  <c r="I234" i="3"/>
  <c r="H239" i="14" l="1"/>
  <c r="J239" i="14"/>
  <c r="C240" i="14" s="1"/>
  <c r="U239" i="14"/>
  <c r="W239" i="14"/>
  <c r="P240" i="14" s="1"/>
  <c r="AB238" i="13"/>
  <c r="X238" i="13"/>
  <c r="I238" i="13"/>
  <c r="E238" i="13"/>
  <c r="H238" i="12"/>
  <c r="J238" i="12"/>
  <c r="C239" i="12" s="1"/>
  <c r="S235" i="3"/>
  <c r="I234" i="8"/>
  <c r="E234" i="8"/>
  <c r="F233" i="5"/>
  <c r="J234" i="3"/>
  <c r="C235" i="3" s="1"/>
  <c r="H234" i="3"/>
  <c r="S240" i="14" l="1"/>
  <c r="F240" i="14"/>
  <c r="H238" i="13"/>
  <c r="J238" i="13"/>
  <c r="C239" i="13" s="1"/>
  <c r="AA238" i="13"/>
  <c r="AC238" i="13"/>
  <c r="V239" i="13" s="1"/>
  <c r="F239" i="12"/>
  <c r="V235" i="3"/>
  <c r="R235" i="3"/>
  <c r="H234" i="8"/>
  <c r="J234" i="8"/>
  <c r="C235" i="8" s="1"/>
  <c r="I233" i="5"/>
  <c r="E233" i="5"/>
  <c r="F235" i="3"/>
  <c r="I240" i="14" l="1"/>
  <c r="E240" i="14"/>
  <c r="V240" i="14"/>
  <c r="R240" i="14"/>
  <c r="F239" i="13"/>
  <c r="Y239" i="13"/>
  <c r="I239" i="12"/>
  <c r="E239" i="12"/>
  <c r="U235" i="3"/>
  <c r="W235" i="3"/>
  <c r="P236" i="3" s="1"/>
  <c r="F235" i="8"/>
  <c r="H233" i="5"/>
  <c r="J233" i="5"/>
  <c r="C234" i="5" s="1"/>
  <c r="I235" i="3"/>
  <c r="E235" i="3"/>
  <c r="U240" i="14" l="1"/>
  <c r="W240" i="14"/>
  <c r="P241" i="14" s="1"/>
  <c r="H240" i="14"/>
  <c r="J240" i="14"/>
  <c r="C241" i="14" s="1"/>
  <c r="AB239" i="13"/>
  <c r="X239" i="13"/>
  <c r="I239" i="13"/>
  <c r="E239" i="13"/>
  <c r="H239" i="12"/>
  <c r="J239" i="12"/>
  <c r="C240" i="12" s="1"/>
  <c r="S236" i="3"/>
  <c r="I235" i="8"/>
  <c r="E235" i="8"/>
  <c r="F234" i="5"/>
  <c r="J235" i="3"/>
  <c r="C236" i="3" s="1"/>
  <c r="H235" i="3"/>
  <c r="F241" i="14" l="1"/>
  <c r="S241" i="14"/>
  <c r="H239" i="13"/>
  <c r="J239" i="13"/>
  <c r="C240" i="13" s="1"/>
  <c r="AA239" i="13"/>
  <c r="AC239" i="13"/>
  <c r="V240" i="13" s="1"/>
  <c r="F240" i="12"/>
  <c r="V236" i="3"/>
  <c r="R236" i="3"/>
  <c r="H235" i="8"/>
  <c r="J235" i="8"/>
  <c r="C236" i="8" s="1"/>
  <c r="I234" i="5"/>
  <c r="E234" i="5"/>
  <c r="F236" i="3"/>
  <c r="V241" i="14" l="1"/>
  <c r="R241" i="14"/>
  <c r="I241" i="14"/>
  <c r="E241" i="14"/>
  <c r="Y240" i="13"/>
  <c r="F240" i="13"/>
  <c r="I240" i="12"/>
  <c r="E240" i="12"/>
  <c r="U236" i="3"/>
  <c r="W236" i="3"/>
  <c r="P237" i="3" s="1"/>
  <c r="F236" i="8"/>
  <c r="H234" i="5"/>
  <c r="J234" i="5"/>
  <c r="C235" i="5" s="1"/>
  <c r="I236" i="3"/>
  <c r="E236" i="3"/>
  <c r="H241" i="14" l="1"/>
  <c r="J241" i="14"/>
  <c r="C242" i="14" s="1"/>
  <c r="U241" i="14"/>
  <c r="W241" i="14"/>
  <c r="P242" i="14" s="1"/>
  <c r="I240" i="13"/>
  <c r="E240" i="13"/>
  <c r="AB240" i="13"/>
  <c r="X240" i="13"/>
  <c r="H240" i="12"/>
  <c r="J240" i="12"/>
  <c r="C241" i="12" s="1"/>
  <c r="S237" i="3"/>
  <c r="I236" i="8"/>
  <c r="E236" i="8"/>
  <c r="F235" i="5"/>
  <c r="J236" i="3"/>
  <c r="C237" i="3" s="1"/>
  <c r="H236" i="3"/>
  <c r="S242" i="14" l="1"/>
  <c r="F242" i="14"/>
  <c r="AA240" i="13"/>
  <c r="AC240" i="13"/>
  <c r="V241" i="13" s="1"/>
  <c r="H240" i="13"/>
  <c r="J240" i="13"/>
  <c r="C241" i="13" s="1"/>
  <c r="F241" i="12"/>
  <c r="R237" i="3"/>
  <c r="V237" i="3"/>
  <c r="H236" i="8"/>
  <c r="J236" i="8"/>
  <c r="C237" i="8" s="1"/>
  <c r="I235" i="5"/>
  <c r="E235" i="5"/>
  <c r="F237" i="3"/>
  <c r="V242" i="14" l="1"/>
  <c r="R242" i="14"/>
  <c r="I242" i="14"/>
  <c r="E242" i="14"/>
  <c r="F241" i="13"/>
  <c r="Y241" i="13"/>
  <c r="I241" i="12"/>
  <c r="E241" i="12"/>
  <c r="U237" i="3"/>
  <c r="W237" i="3"/>
  <c r="P238" i="3" s="1"/>
  <c r="F237" i="8"/>
  <c r="H235" i="5"/>
  <c r="J235" i="5"/>
  <c r="C236" i="5" s="1"/>
  <c r="I237" i="3"/>
  <c r="E237" i="3"/>
  <c r="H242" i="14" l="1"/>
  <c r="J242" i="14"/>
  <c r="C243" i="14" s="1"/>
  <c r="U242" i="14"/>
  <c r="W242" i="14"/>
  <c r="P243" i="14" s="1"/>
  <c r="AB241" i="13"/>
  <c r="X241" i="13"/>
  <c r="I241" i="13"/>
  <c r="E241" i="13"/>
  <c r="H241" i="12"/>
  <c r="J241" i="12"/>
  <c r="C242" i="12" s="1"/>
  <c r="S238" i="3"/>
  <c r="I237" i="8"/>
  <c r="E237" i="8"/>
  <c r="F236" i="5"/>
  <c r="J237" i="3"/>
  <c r="C238" i="3" s="1"/>
  <c r="H237" i="3"/>
  <c r="S243" i="14" l="1"/>
  <c r="F243" i="14"/>
  <c r="AA241" i="13"/>
  <c r="AC241" i="13"/>
  <c r="V242" i="13" s="1"/>
  <c r="H241" i="13"/>
  <c r="J241" i="13"/>
  <c r="C242" i="13" s="1"/>
  <c r="F242" i="12"/>
  <c r="V238" i="3"/>
  <c r="R238" i="3"/>
  <c r="H237" i="8"/>
  <c r="J237" i="8"/>
  <c r="C238" i="8" s="1"/>
  <c r="I236" i="5"/>
  <c r="E236" i="5"/>
  <c r="F238" i="3"/>
  <c r="I243" i="14" l="1"/>
  <c r="E243" i="14"/>
  <c r="V243" i="14"/>
  <c r="R243" i="14"/>
  <c r="F242" i="13"/>
  <c r="Y242" i="13"/>
  <c r="I242" i="12"/>
  <c r="E242" i="12"/>
  <c r="U238" i="3"/>
  <c r="W238" i="3"/>
  <c r="P239" i="3" s="1"/>
  <c r="F238" i="8"/>
  <c r="H236" i="5"/>
  <c r="J236" i="5"/>
  <c r="C237" i="5" s="1"/>
  <c r="I238" i="3"/>
  <c r="E238" i="3"/>
  <c r="U243" i="14" l="1"/>
  <c r="W243" i="14"/>
  <c r="P244" i="14" s="1"/>
  <c r="H243" i="14"/>
  <c r="J243" i="14"/>
  <c r="C244" i="14" s="1"/>
  <c r="AB242" i="13"/>
  <c r="X242" i="13"/>
  <c r="I242" i="13"/>
  <c r="E242" i="13"/>
  <c r="H242" i="12"/>
  <c r="J242" i="12"/>
  <c r="C243" i="12" s="1"/>
  <c r="S239" i="3"/>
  <c r="I238" i="8"/>
  <c r="E238" i="8"/>
  <c r="F237" i="5"/>
  <c r="J238" i="3"/>
  <c r="C239" i="3" s="1"/>
  <c r="H238" i="3"/>
  <c r="F244" i="14" l="1"/>
  <c r="S244" i="14"/>
  <c r="AA242" i="13"/>
  <c r="AC242" i="13"/>
  <c r="V243" i="13" s="1"/>
  <c r="H242" i="13"/>
  <c r="J242" i="13"/>
  <c r="C243" i="13" s="1"/>
  <c r="F243" i="12"/>
  <c r="V239" i="3"/>
  <c r="R239" i="3"/>
  <c r="H238" i="8"/>
  <c r="J238" i="8"/>
  <c r="C239" i="8" s="1"/>
  <c r="I237" i="5"/>
  <c r="E237" i="5"/>
  <c r="F239" i="3"/>
  <c r="V244" i="14" l="1"/>
  <c r="R244" i="14"/>
  <c r="I244" i="14"/>
  <c r="E244" i="14"/>
  <c r="F243" i="13"/>
  <c r="Y243" i="13"/>
  <c r="I243" i="12"/>
  <c r="E243" i="12"/>
  <c r="U239" i="3"/>
  <c r="W239" i="3"/>
  <c r="P240" i="3" s="1"/>
  <c r="F239" i="8"/>
  <c r="H237" i="5"/>
  <c r="J237" i="5"/>
  <c r="C238" i="5" s="1"/>
  <c r="E239" i="3"/>
  <c r="I239" i="3"/>
  <c r="H244" i="14" l="1"/>
  <c r="J244" i="14"/>
  <c r="C245" i="14" s="1"/>
  <c r="U244" i="14"/>
  <c r="W244" i="14"/>
  <c r="P245" i="14" s="1"/>
  <c r="AB243" i="13"/>
  <c r="X243" i="13"/>
  <c r="I243" i="13"/>
  <c r="E243" i="13"/>
  <c r="H243" i="12"/>
  <c r="J243" i="12"/>
  <c r="C244" i="12" s="1"/>
  <c r="S240" i="3"/>
  <c r="I239" i="8"/>
  <c r="E239" i="8"/>
  <c r="F238" i="5"/>
  <c r="J239" i="3"/>
  <c r="C240" i="3" s="1"/>
  <c r="H239" i="3"/>
  <c r="S245" i="14" l="1"/>
  <c r="F245" i="14"/>
  <c r="H243" i="13"/>
  <c r="J243" i="13"/>
  <c r="C244" i="13" s="1"/>
  <c r="AA243" i="13"/>
  <c r="AC243" i="13"/>
  <c r="V244" i="13" s="1"/>
  <c r="F244" i="12"/>
  <c r="V240" i="3"/>
  <c r="R240" i="3"/>
  <c r="H239" i="8"/>
  <c r="J239" i="8"/>
  <c r="C240" i="8" s="1"/>
  <c r="I238" i="5"/>
  <c r="E238" i="5"/>
  <c r="F240" i="3"/>
  <c r="I245" i="14" l="1"/>
  <c r="E245" i="14"/>
  <c r="V245" i="14"/>
  <c r="R245" i="14"/>
  <c r="F244" i="13"/>
  <c r="Y244" i="13"/>
  <c r="I244" i="12"/>
  <c r="E244" i="12"/>
  <c r="U240" i="3"/>
  <c r="W240" i="3"/>
  <c r="P241" i="3" s="1"/>
  <c r="F240" i="8"/>
  <c r="H238" i="5"/>
  <c r="J238" i="5"/>
  <c r="C239" i="5" s="1"/>
  <c r="I240" i="3"/>
  <c r="E240" i="3"/>
  <c r="U245" i="14" l="1"/>
  <c r="W245" i="14"/>
  <c r="P246" i="14" s="1"/>
  <c r="H245" i="14"/>
  <c r="J245" i="14"/>
  <c r="C246" i="14" s="1"/>
  <c r="I244" i="13"/>
  <c r="E244" i="13"/>
  <c r="AB244" i="13"/>
  <c r="X244" i="13"/>
  <c r="H244" i="12"/>
  <c r="J244" i="12"/>
  <c r="C245" i="12" s="1"/>
  <c r="S241" i="3"/>
  <c r="I240" i="8"/>
  <c r="E240" i="8"/>
  <c r="F239" i="5"/>
  <c r="J240" i="3"/>
  <c r="C241" i="3" s="1"/>
  <c r="H240" i="3"/>
  <c r="S246" i="14" l="1"/>
  <c r="F246" i="14"/>
  <c r="AA244" i="13"/>
  <c r="AC244" i="13"/>
  <c r="V245" i="13" s="1"/>
  <c r="H244" i="13"/>
  <c r="J244" i="13"/>
  <c r="C245" i="13" s="1"/>
  <c r="F245" i="12"/>
  <c r="R241" i="3"/>
  <c r="V241" i="3"/>
  <c r="H240" i="8"/>
  <c r="J240" i="8"/>
  <c r="C241" i="8" s="1"/>
  <c r="I239" i="5"/>
  <c r="E239" i="5"/>
  <c r="F241" i="3"/>
  <c r="V246" i="14" l="1"/>
  <c r="R246" i="14"/>
  <c r="I246" i="14"/>
  <c r="E246" i="14"/>
  <c r="F245" i="13"/>
  <c r="Y245" i="13"/>
  <c r="I245" i="12"/>
  <c r="E245" i="12"/>
  <c r="U241" i="3"/>
  <c r="W241" i="3"/>
  <c r="P242" i="3" s="1"/>
  <c r="F241" i="8"/>
  <c r="H239" i="5"/>
  <c r="J239" i="5"/>
  <c r="C240" i="5" s="1"/>
  <c r="E241" i="3"/>
  <c r="I241" i="3"/>
  <c r="U246" i="14" l="1"/>
  <c r="W246" i="14"/>
  <c r="P247" i="14" s="1"/>
  <c r="H246" i="14"/>
  <c r="J246" i="14"/>
  <c r="C247" i="14" s="1"/>
  <c r="I245" i="13"/>
  <c r="E245" i="13"/>
  <c r="AB245" i="13"/>
  <c r="X245" i="13"/>
  <c r="H245" i="12"/>
  <c r="J245" i="12"/>
  <c r="C246" i="12" s="1"/>
  <c r="S242" i="3"/>
  <c r="I241" i="8"/>
  <c r="E241" i="8"/>
  <c r="F240" i="5"/>
  <c r="J241" i="3"/>
  <c r="C242" i="3" s="1"/>
  <c r="H241" i="3"/>
  <c r="S247" i="14" l="1"/>
  <c r="F247" i="14"/>
  <c r="AA245" i="13"/>
  <c r="AC245" i="13"/>
  <c r="V246" i="13" s="1"/>
  <c r="H245" i="13"/>
  <c r="J245" i="13"/>
  <c r="C246" i="13" s="1"/>
  <c r="F246" i="12"/>
  <c r="V242" i="3"/>
  <c r="R242" i="3"/>
  <c r="H241" i="8"/>
  <c r="J241" i="8"/>
  <c r="C242" i="8" s="1"/>
  <c r="I240" i="5"/>
  <c r="E240" i="5"/>
  <c r="F242" i="3"/>
  <c r="I247" i="14" l="1"/>
  <c r="E247" i="14"/>
  <c r="V247" i="14"/>
  <c r="R247" i="14"/>
  <c r="Y246" i="13"/>
  <c r="F246" i="13"/>
  <c r="I246" i="12"/>
  <c r="E246" i="12"/>
  <c r="U242" i="3"/>
  <c r="W242" i="3"/>
  <c r="P243" i="3" s="1"/>
  <c r="F242" i="8"/>
  <c r="H240" i="5"/>
  <c r="J240" i="5"/>
  <c r="C241" i="5" s="1"/>
  <c r="E242" i="3"/>
  <c r="I242" i="3"/>
  <c r="U247" i="14" l="1"/>
  <c r="W247" i="14"/>
  <c r="P248" i="14" s="1"/>
  <c r="H247" i="14"/>
  <c r="J247" i="14"/>
  <c r="C248" i="14" s="1"/>
  <c r="AB246" i="13"/>
  <c r="X246" i="13"/>
  <c r="I246" i="13"/>
  <c r="E246" i="13"/>
  <c r="H246" i="12"/>
  <c r="J246" i="12"/>
  <c r="C247" i="12" s="1"/>
  <c r="S243" i="3"/>
  <c r="I242" i="8"/>
  <c r="E242" i="8"/>
  <c r="F241" i="5"/>
  <c r="J242" i="3"/>
  <c r="C243" i="3" s="1"/>
  <c r="H242" i="3"/>
  <c r="F248" i="14" l="1"/>
  <c r="S248" i="14"/>
  <c r="H246" i="13"/>
  <c r="J246" i="13"/>
  <c r="C247" i="13" s="1"/>
  <c r="AA246" i="13"/>
  <c r="AC246" i="13"/>
  <c r="V247" i="13" s="1"/>
  <c r="F247" i="12"/>
  <c r="V243" i="3"/>
  <c r="R243" i="3"/>
  <c r="H242" i="8"/>
  <c r="J242" i="8"/>
  <c r="C243" i="8" s="1"/>
  <c r="I241" i="5"/>
  <c r="E241" i="5"/>
  <c r="F243" i="3"/>
  <c r="V248" i="14" l="1"/>
  <c r="R248" i="14"/>
  <c r="I248" i="14"/>
  <c r="E248" i="14"/>
  <c r="F247" i="13"/>
  <c r="Y247" i="13"/>
  <c r="I247" i="12"/>
  <c r="E247" i="12"/>
  <c r="U243" i="3"/>
  <c r="W243" i="3"/>
  <c r="P244" i="3" s="1"/>
  <c r="F243" i="8"/>
  <c r="H241" i="5"/>
  <c r="J241" i="5"/>
  <c r="C242" i="5" s="1"/>
  <c r="I243" i="3"/>
  <c r="E243" i="3"/>
  <c r="H248" i="14" l="1"/>
  <c r="J248" i="14"/>
  <c r="C249" i="14" s="1"/>
  <c r="U248" i="14"/>
  <c r="W248" i="14"/>
  <c r="P249" i="14" s="1"/>
  <c r="AB247" i="13"/>
  <c r="X247" i="13"/>
  <c r="I247" i="13"/>
  <c r="E247" i="13"/>
  <c r="H247" i="12"/>
  <c r="J247" i="12"/>
  <c r="C248" i="12" s="1"/>
  <c r="S244" i="3"/>
  <c r="I243" i="8"/>
  <c r="E243" i="8"/>
  <c r="F242" i="5"/>
  <c r="J243" i="3"/>
  <c r="C244" i="3" s="1"/>
  <c r="H243" i="3"/>
  <c r="F249" i="14" l="1"/>
  <c r="S249" i="14"/>
  <c r="H247" i="13"/>
  <c r="J247" i="13"/>
  <c r="C248" i="13" s="1"/>
  <c r="AA247" i="13"/>
  <c r="AC247" i="13"/>
  <c r="V248" i="13" s="1"/>
  <c r="F248" i="12"/>
  <c r="V244" i="3"/>
  <c r="R244" i="3"/>
  <c r="H243" i="8"/>
  <c r="J243" i="8"/>
  <c r="C244" i="8" s="1"/>
  <c r="I242" i="5"/>
  <c r="E242" i="5"/>
  <c r="F244" i="3"/>
  <c r="I249" i="14" l="1"/>
  <c r="E249" i="14"/>
  <c r="V249" i="14"/>
  <c r="R249" i="14"/>
  <c r="F248" i="13"/>
  <c r="Y248" i="13"/>
  <c r="I248" i="12"/>
  <c r="E248" i="12"/>
  <c r="U244" i="3"/>
  <c r="W244" i="3"/>
  <c r="P245" i="3" s="1"/>
  <c r="F244" i="8"/>
  <c r="H242" i="5"/>
  <c r="J242" i="5"/>
  <c r="C243" i="5" s="1"/>
  <c r="I244" i="3"/>
  <c r="E244" i="3"/>
  <c r="H249" i="14" l="1"/>
  <c r="J249" i="14"/>
  <c r="C250" i="14" s="1"/>
  <c r="U249" i="14"/>
  <c r="W249" i="14"/>
  <c r="P250" i="14" s="1"/>
  <c r="AB248" i="13"/>
  <c r="X248" i="13"/>
  <c r="I248" i="13"/>
  <c r="E248" i="13"/>
  <c r="H248" i="12"/>
  <c r="J248" i="12"/>
  <c r="C249" i="12" s="1"/>
  <c r="S245" i="3"/>
  <c r="I244" i="8"/>
  <c r="E244" i="8"/>
  <c r="F243" i="5"/>
  <c r="J244" i="3"/>
  <c r="C245" i="3" s="1"/>
  <c r="H244" i="3"/>
  <c r="F250" i="14" l="1"/>
  <c r="S250" i="14"/>
  <c r="H248" i="13"/>
  <c r="J248" i="13"/>
  <c r="C249" i="13" s="1"/>
  <c r="AA248" i="13"/>
  <c r="AC248" i="13"/>
  <c r="V249" i="13" s="1"/>
  <c r="F249" i="12"/>
  <c r="V245" i="3"/>
  <c r="R245" i="3"/>
  <c r="H244" i="8"/>
  <c r="J244" i="8"/>
  <c r="C245" i="8" s="1"/>
  <c r="I243" i="5"/>
  <c r="E243" i="5"/>
  <c r="F245" i="3"/>
  <c r="V250" i="14" l="1"/>
  <c r="R250" i="14"/>
  <c r="I250" i="14"/>
  <c r="E250" i="14"/>
  <c r="Y249" i="13"/>
  <c r="F249" i="13"/>
  <c r="I249" i="12"/>
  <c r="E249" i="12"/>
  <c r="U245" i="3"/>
  <c r="W245" i="3"/>
  <c r="P246" i="3" s="1"/>
  <c r="F245" i="8"/>
  <c r="H243" i="5"/>
  <c r="J243" i="5"/>
  <c r="C244" i="5" s="1"/>
  <c r="I245" i="3"/>
  <c r="E245" i="3"/>
  <c r="H250" i="14" l="1"/>
  <c r="J250" i="14"/>
  <c r="C251" i="14" s="1"/>
  <c r="U250" i="14"/>
  <c r="W250" i="14"/>
  <c r="P251" i="14" s="1"/>
  <c r="I249" i="13"/>
  <c r="E249" i="13"/>
  <c r="AB249" i="13"/>
  <c r="X249" i="13"/>
  <c r="H249" i="12"/>
  <c r="J249" i="12"/>
  <c r="C250" i="12" s="1"/>
  <c r="S246" i="3"/>
  <c r="I245" i="8"/>
  <c r="E245" i="8"/>
  <c r="F244" i="5"/>
  <c r="J245" i="3"/>
  <c r="C246" i="3" s="1"/>
  <c r="H245" i="3"/>
  <c r="S251" i="14" l="1"/>
  <c r="F251" i="14"/>
  <c r="AA249" i="13"/>
  <c r="AC249" i="13"/>
  <c r="V250" i="13" s="1"/>
  <c r="H249" i="13"/>
  <c r="J249" i="13"/>
  <c r="C250" i="13" s="1"/>
  <c r="F250" i="12"/>
  <c r="V246" i="3"/>
  <c r="R246" i="3"/>
  <c r="H245" i="8"/>
  <c r="J245" i="8"/>
  <c r="C246" i="8" s="1"/>
  <c r="I244" i="5"/>
  <c r="E244" i="5"/>
  <c r="F246" i="3"/>
  <c r="I251" i="14" l="1"/>
  <c r="E251" i="14"/>
  <c r="V251" i="14"/>
  <c r="R251" i="14"/>
  <c r="F250" i="13"/>
  <c r="Y250" i="13"/>
  <c r="I250" i="12"/>
  <c r="E250" i="12"/>
  <c r="U246" i="3"/>
  <c r="W246" i="3"/>
  <c r="P247" i="3" s="1"/>
  <c r="F246" i="8"/>
  <c r="H244" i="5"/>
  <c r="J244" i="5"/>
  <c r="C245" i="5" s="1"/>
  <c r="I246" i="3"/>
  <c r="E246" i="3"/>
  <c r="U251" i="14" l="1"/>
  <c r="W251" i="14"/>
  <c r="P252" i="14" s="1"/>
  <c r="H251" i="14"/>
  <c r="J251" i="14"/>
  <c r="C252" i="14" s="1"/>
  <c r="AB250" i="13"/>
  <c r="X250" i="13"/>
  <c r="I250" i="13"/>
  <c r="E250" i="13"/>
  <c r="H250" i="12"/>
  <c r="J250" i="12"/>
  <c r="C251" i="12" s="1"/>
  <c r="S247" i="3"/>
  <c r="I246" i="8"/>
  <c r="E246" i="8"/>
  <c r="F245" i="5"/>
  <c r="J246" i="3"/>
  <c r="C247" i="3" s="1"/>
  <c r="H246" i="3"/>
  <c r="F252" i="14" l="1"/>
  <c r="S252" i="14"/>
  <c r="H250" i="13"/>
  <c r="J250" i="13"/>
  <c r="C251" i="13" s="1"/>
  <c r="AA250" i="13"/>
  <c r="AC250" i="13"/>
  <c r="V251" i="13" s="1"/>
  <c r="F251" i="12"/>
  <c r="R247" i="3"/>
  <c r="V247" i="3"/>
  <c r="H246" i="8"/>
  <c r="J246" i="8"/>
  <c r="C247" i="8" s="1"/>
  <c r="I245" i="5"/>
  <c r="E245" i="5"/>
  <c r="F247" i="3"/>
  <c r="V252" i="14" l="1"/>
  <c r="R252" i="14"/>
  <c r="I252" i="14"/>
  <c r="E252" i="14"/>
  <c r="F251" i="13"/>
  <c r="Y251" i="13"/>
  <c r="I251" i="12"/>
  <c r="E251" i="12"/>
  <c r="U247" i="3"/>
  <c r="W247" i="3"/>
  <c r="P248" i="3" s="1"/>
  <c r="F247" i="8"/>
  <c r="H245" i="5"/>
  <c r="J245" i="5"/>
  <c r="C246" i="5" s="1"/>
  <c r="I247" i="3"/>
  <c r="E247" i="3"/>
  <c r="H252" i="14" l="1"/>
  <c r="J252" i="14"/>
  <c r="C253" i="14" s="1"/>
  <c r="U252" i="14"/>
  <c r="W252" i="14"/>
  <c r="P253" i="14" s="1"/>
  <c r="I251" i="13"/>
  <c r="E251" i="13"/>
  <c r="AB251" i="13"/>
  <c r="X251" i="13"/>
  <c r="H251" i="12"/>
  <c r="J251" i="12"/>
  <c r="C252" i="12" s="1"/>
  <c r="S248" i="3"/>
  <c r="I247" i="8"/>
  <c r="E247" i="8"/>
  <c r="F246" i="5"/>
  <c r="J247" i="3"/>
  <c r="C248" i="3" s="1"/>
  <c r="H247" i="3"/>
  <c r="S253" i="14" l="1"/>
  <c r="F253" i="14"/>
  <c r="AA251" i="13"/>
  <c r="AC251" i="13"/>
  <c r="V252" i="13" s="1"/>
  <c r="H251" i="13"/>
  <c r="J251" i="13"/>
  <c r="C252" i="13" s="1"/>
  <c r="F252" i="12"/>
  <c r="V248" i="3"/>
  <c r="R248" i="3"/>
  <c r="H247" i="8"/>
  <c r="J247" i="8"/>
  <c r="C248" i="8" s="1"/>
  <c r="I246" i="5"/>
  <c r="E246" i="5"/>
  <c r="F248" i="3"/>
  <c r="I253" i="14" l="1"/>
  <c r="E253" i="14"/>
  <c r="V253" i="14"/>
  <c r="R253" i="14"/>
  <c r="F252" i="13"/>
  <c r="Y252" i="13"/>
  <c r="I252" i="12"/>
  <c r="E252" i="12"/>
  <c r="U248" i="3"/>
  <c r="W248" i="3"/>
  <c r="P249" i="3" s="1"/>
  <c r="F248" i="8"/>
  <c r="H246" i="5"/>
  <c r="J246" i="5"/>
  <c r="C247" i="5" s="1"/>
  <c r="E248" i="3"/>
  <c r="I248" i="3"/>
  <c r="U253" i="14" l="1"/>
  <c r="W253" i="14"/>
  <c r="P254" i="14" s="1"/>
  <c r="H253" i="14"/>
  <c r="J253" i="14"/>
  <c r="C254" i="14" s="1"/>
  <c r="I252" i="13"/>
  <c r="E252" i="13"/>
  <c r="AB252" i="13"/>
  <c r="X252" i="13"/>
  <c r="H252" i="12"/>
  <c r="J252" i="12"/>
  <c r="C253" i="12" s="1"/>
  <c r="S249" i="3"/>
  <c r="I248" i="8"/>
  <c r="E248" i="8"/>
  <c r="F247" i="5"/>
  <c r="J248" i="3"/>
  <c r="C249" i="3" s="1"/>
  <c r="H248" i="3"/>
  <c r="F254" i="14" l="1"/>
  <c r="S254" i="14"/>
  <c r="AA252" i="13"/>
  <c r="AC252" i="13"/>
  <c r="V253" i="13" s="1"/>
  <c r="H252" i="13"/>
  <c r="J252" i="13"/>
  <c r="C253" i="13" s="1"/>
  <c r="F253" i="12"/>
  <c r="V249" i="3"/>
  <c r="R249" i="3"/>
  <c r="H248" i="8"/>
  <c r="J248" i="8"/>
  <c r="C249" i="8" s="1"/>
  <c r="I247" i="5"/>
  <c r="E247" i="5"/>
  <c r="F249" i="3"/>
  <c r="I254" i="14" l="1"/>
  <c r="E254" i="14"/>
  <c r="V254" i="14"/>
  <c r="R254" i="14"/>
  <c r="F253" i="13"/>
  <c r="Y253" i="13"/>
  <c r="I253" i="12"/>
  <c r="E253" i="12"/>
  <c r="U249" i="3"/>
  <c r="W249" i="3"/>
  <c r="P250" i="3" s="1"/>
  <c r="F249" i="8"/>
  <c r="H247" i="5"/>
  <c r="J247" i="5"/>
  <c r="C248" i="5" s="1"/>
  <c r="I249" i="3"/>
  <c r="E249" i="3"/>
  <c r="U254" i="14" l="1"/>
  <c r="W254" i="14"/>
  <c r="P255" i="14" s="1"/>
  <c r="H254" i="14"/>
  <c r="J254" i="14"/>
  <c r="C255" i="14" s="1"/>
  <c r="AB253" i="13"/>
  <c r="X253" i="13"/>
  <c r="I253" i="13"/>
  <c r="E253" i="13"/>
  <c r="H253" i="12"/>
  <c r="J253" i="12"/>
  <c r="C254" i="12" s="1"/>
  <c r="S250" i="3"/>
  <c r="I249" i="8"/>
  <c r="E249" i="8"/>
  <c r="F248" i="5"/>
  <c r="J249" i="3"/>
  <c r="C250" i="3" s="1"/>
  <c r="H249" i="3"/>
  <c r="F255" i="14" l="1"/>
  <c r="S255" i="14"/>
  <c r="H253" i="13"/>
  <c r="J253" i="13"/>
  <c r="C254" i="13" s="1"/>
  <c r="AA253" i="13"/>
  <c r="AC253" i="13"/>
  <c r="V254" i="13" s="1"/>
  <c r="F254" i="12"/>
  <c r="V250" i="3"/>
  <c r="R250" i="3"/>
  <c r="H249" i="8"/>
  <c r="J249" i="8"/>
  <c r="C250" i="8" s="1"/>
  <c r="I248" i="5"/>
  <c r="E248" i="5"/>
  <c r="F250" i="3"/>
  <c r="V255" i="14" l="1"/>
  <c r="R255" i="14"/>
  <c r="I255" i="14"/>
  <c r="E255" i="14"/>
  <c r="F254" i="13"/>
  <c r="Y254" i="13"/>
  <c r="I254" i="12"/>
  <c r="E254" i="12"/>
  <c r="U250" i="3"/>
  <c r="W250" i="3"/>
  <c r="P251" i="3" s="1"/>
  <c r="F250" i="8"/>
  <c r="H248" i="5"/>
  <c r="J248" i="5"/>
  <c r="C249" i="5" s="1"/>
  <c r="I250" i="3"/>
  <c r="E250" i="3"/>
  <c r="U255" i="14" l="1"/>
  <c r="W255" i="14"/>
  <c r="P256" i="14" s="1"/>
  <c r="H255" i="14"/>
  <c r="J255" i="14"/>
  <c r="C256" i="14" s="1"/>
  <c r="AB254" i="13"/>
  <c r="X254" i="13"/>
  <c r="I254" i="13"/>
  <c r="E254" i="13"/>
  <c r="H254" i="12"/>
  <c r="J254" i="12"/>
  <c r="C255" i="12" s="1"/>
  <c r="S251" i="3"/>
  <c r="I250" i="8"/>
  <c r="E250" i="8"/>
  <c r="F249" i="5"/>
  <c r="J250" i="3"/>
  <c r="C251" i="3" s="1"/>
  <c r="H250" i="3"/>
  <c r="S256" i="14" l="1"/>
  <c r="F256" i="14"/>
  <c r="H254" i="13"/>
  <c r="J254" i="13"/>
  <c r="C255" i="13" s="1"/>
  <c r="AA254" i="13"/>
  <c r="AC254" i="13"/>
  <c r="V255" i="13" s="1"/>
  <c r="F255" i="12"/>
  <c r="V251" i="3"/>
  <c r="R251" i="3"/>
  <c r="H250" i="8"/>
  <c r="J250" i="8"/>
  <c r="C251" i="8" s="1"/>
  <c r="I249" i="5"/>
  <c r="E249" i="5"/>
  <c r="F251" i="3"/>
  <c r="I256" i="14" l="1"/>
  <c r="E256" i="14"/>
  <c r="V256" i="14"/>
  <c r="R256" i="14"/>
  <c r="Y255" i="13"/>
  <c r="F255" i="13"/>
  <c r="I255" i="12"/>
  <c r="E255" i="12"/>
  <c r="U251" i="3"/>
  <c r="W251" i="3"/>
  <c r="P252" i="3" s="1"/>
  <c r="F251" i="8"/>
  <c r="H249" i="5"/>
  <c r="J249" i="5"/>
  <c r="C250" i="5" s="1"/>
  <c r="I251" i="3"/>
  <c r="E251" i="3"/>
  <c r="U256" i="14" l="1"/>
  <c r="W256" i="14"/>
  <c r="P257" i="14" s="1"/>
  <c r="H256" i="14"/>
  <c r="J256" i="14"/>
  <c r="C257" i="14" s="1"/>
  <c r="AB255" i="13"/>
  <c r="X255" i="13"/>
  <c r="I255" i="13"/>
  <c r="E255" i="13"/>
  <c r="H255" i="12"/>
  <c r="J255" i="12"/>
  <c r="C256" i="12" s="1"/>
  <c r="S252" i="3"/>
  <c r="I251" i="8"/>
  <c r="E251" i="8"/>
  <c r="F250" i="5"/>
  <c r="J251" i="3"/>
  <c r="C252" i="3" s="1"/>
  <c r="H251" i="3"/>
  <c r="S257" i="14" l="1"/>
  <c r="F257" i="14"/>
  <c r="H255" i="13"/>
  <c r="J255" i="13"/>
  <c r="C256" i="13" s="1"/>
  <c r="AA255" i="13"/>
  <c r="AC255" i="13"/>
  <c r="V256" i="13" s="1"/>
  <c r="F256" i="12"/>
  <c r="V252" i="3"/>
  <c r="R252" i="3"/>
  <c r="H251" i="8"/>
  <c r="J251" i="8"/>
  <c r="C252" i="8" s="1"/>
  <c r="I250" i="5"/>
  <c r="E250" i="5"/>
  <c r="F252" i="3"/>
  <c r="I257" i="14" l="1"/>
  <c r="E257" i="14"/>
  <c r="V257" i="14"/>
  <c r="R257" i="14"/>
  <c r="F256" i="13"/>
  <c r="Y256" i="13"/>
  <c r="I256" i="12"/>
  <c r="E256" i="12"/>
  <c r="U252" i="3"/>
  <c r="W252" i="3"/>
  <c r="P253" i="3" s="1"/>
  <c r="F252" i="8"/>
  <c r="H250" i="5"/>
  <c r="J250" i="5"/>
  <c r="C251" i="5" s="1"/>
  <c r="I252" i="3"/>
  <c r="E252" i="3"/>
  <c r="U257" i="14" l="1"/>
  <c r="W257" i="14"/>
  <c r="P258" i="14" s="1"/>
  <c r="H257" i="14"/>
  <c r="J257" i="14"/>
  <c r="C258" i="14" s="1"/>
  <c r="AB256" i="13"/>
  <c r="X256" i="13"/>
  <c r="I256" i="13"/>
  <c r="E256" i="13"/>
  <c r="H256" i="12"/>
  <c r="J256" i="12"/>
  <c r="C257" i="12" s="1"/>
  <c r="S253" i="3"/>
  <c r="I252" i="8"/>
  <c r="E252" i="8"/>
  <c r="F251" i="5"/>
  <c r="J252" i="3"/>
  <c r="C253" i="3" s="1"/>
  <c r="H252" i="3"/>
  <c r="F258" i="14" l="1"/>
  <c r="S258" i="14"/>
  <c r="AA256" i="13"/>
  <c r="AC256" i="13"/>
  <c r="V257" i="13" s="1"/>
  <c r="H256" i="13"/>
  <c r="J256" i="13"/>
  <c r="C257" i="13" s="1"/>
  <c r="F257" i="12"/>
  <c r="R253" i="3"/>
  <c r="V253" i="3"/>
  <c r="H252" i="8"/>
  <c r="J252" i="8"/>
  <c r="C253" i="8" s="1"/>
  <c r="I251" i="5"/>
  <c r="E251" i="5"/>
  <c r="F253" i="3"/>
  <c r="V258" i="14" l="1"/>
  <c r="R258" i="14"/>
  <c r="I258" i="14"/>
  <c r="E258" i="14"/>
  <c r="F257" i="13"/>
  <c r="Y257" i="13"/>
  <c r="I257" i="12"/>
  <c r="E257" i="12"/>
  <c r="U253" i="3"/>
  <c r="W253" i="3"/>
  <c r="P254" i="3" s="1"/>
  <c r="F253" i="8"/>
  <c r="H251" i="5"/>
  <c r="J251" i="5"/>
  <c r="C252" i="5" s="1"/>
  <c r="I253" i="3"/>
  <c r="E253" i="3"/>
  <c r="H258" i="14" l="1"/>
  <c r="J258" i="14"/>
  <c r="C259" i="14" s="1"/>
  <c r="U258" i="14"/>
  <c r="W258" i="14"/>
  <c r="P259" i="14" s="1"/>
  <c r="AB257" i="13"/>
  <c r="X257" i="13"/>
  <c r="I257" i="13"/>
  <c r="E257" i="13"/>
  <c r="H257" i="12"/>
  <c r="J257" i="12"/>
  <c r="C258" i="12" s="1"/>
  <c r="S254" i="3"/>
  <c r="I253" i="8"/>
  <c r="E253" i="8"/>
  <c r="F252" i="5"/>
  <c r="J253" i="3"/>
  <c r="C254" i="3" s="1"/>
  <c r="H253" i="3"/>
  <c r="S259" i="14" l="1"/>
  <c r="F259" i="14"/>
  <c r="H257" i="13"/>
  <c r="J257" i="13"/>
  <c r="C258" i="13" s="1"/>
  <c r="AA257" i="13"/>
  <c r="AC257" i="13"/>
  <c r="V258" i="13" s="1"/>
  <c r="F258" i="12"/>
  <c r="V254" i="3"/>
  <c r="R254" i="3"/>
  <c r="H253" i="8"/>
  <c r="J253" i="8"/>
  <c r="C254" i="8" s="1"/>
  <c r="I252" i="5"/>
  <c r="E252" i="5"/>
  <c r="F254" i="3"/>
  <c r="I259" i="14" l="1"/>
  <c r="E259" i="14"/>
  <c r="V259" i="14"/>
  <c r="R259" i="14"/>
  <c r="F258" i="13"/>
  <c r="Y258" i="13"/>
  <c r="I258" i="12"/>
  <c r="E258" i="12"/>
  <c r="U254" i="3"/>
  <c r="W254" i="3"/>
  <c r="P255" i="3" s="1"/>
  <c r="F254" i="8"/>
  <c r="H252" i="5"/>
  <c r="J252" i="5"/>
  <c r="C253" i="5" s="1"/>
  <c r="E254" i="3"/>
  <c r="I254" i="3"/>
  <c r="H259" i="14" l="1"/>
  <c r="J259" i="14"/>
  <c r="C260" i="14" s="1"/>
  <c r="U259" i="14"/>
  <c r="W259" i="14"/>
  <c r="P260" i="14" s="1"/>
  <c r="AB258" i="13"/>
  <c r="X258" i="13"/>
  <c r="I258" i="13"/>
  <c r="E258" i="13"/>
  <c r="H258" i="12"/>
  <c r="J258" i="12"/>
  <c r="C259" i="12" s="1"/>
  <c r="S255" i="3"/>
  <c r="I254" i="8"/>
  <c r="E254" i="8"/>
  <c r="F253" i="5"/>
  <c r="J254" i="3"/>
  <c r="C255" i="3" s="1"/>
  <c r="H254" i="3"/>
  <c r="S260" i="14" l="1"/>
  <c r="F260" i="14"/>
  <c r="H258" i="13"/>
  <c r="J258" i="13"/>
  <c r="C259" i="13" s="1"/>
  <c r="AA258" i="13"/>
  <c r="AC258" i="13"/>
  <c r="V259" i="13" s="1"/>
  <c r="F259" i="12"/>
  <c r="R255" i="3"/>
  <c r="V255" i="3"/>
  <c r="H254" i="8"/>
  <c r="J254" i="8"/>
  <c r="C255" i="8" s="1"/>
  <c r="I253" i="5"/>
  <c r="E253" i="5"/>
  <c r="F255" i="3"/>
  <c r="V260" i="14" l="1"/>
  <c r="R260" i="14"/>
  <c r="I260" i="14"/>
  <c r="E260" i="14"/>
  <c r="F259" i="13"/>
  <c r="Y259" i="13"/>
  <c r="I259" i="12"/>
  <c r="E259" i="12"/>
  <c r="U255" i="3"/>
  <c r="W255" i="3"/>
  <c r="P256" i="3" s="1"/>
  <c r="F255" i="8"/>
  <c r="H253" i="5"/>
  <c r="J253" i="5"/>
  <c r="C254" i="5" s="1"/>
  <c r="I255" i="3"/>
  <c r="E255" i="3"/>
  <c r="H260" i="14" l="1"/>
  <c r="J260" i="14"/>
  <c r="C261" i="14" s="1"/>
  <c r="U260" i="14"/>
  <c r="W260" i="14"/>
  <c r="P261" i="14" s="1"/>
  <c r="I259" i="13"/>
  <c r="E259" i="13"/>
  <c r="AB259" i="13"/>
  <c r="X259" i="13"/>
  <c r="H259" i="12"/>
  <c r="J259" i="12"/>
  <c r="C260" i="12" s="1"/>
  <c r="S256" i="3"/>
  <c r="I255" i="8"/>
  <c r="E255" i="8"/>
  <c r="F254" i="5"/>
  <c r="J255" i="3"/>
  <c r="C256" i="3" s="1"/>
  <c r="H255" i="3"/>
  <c r="S261" i="14" l="1"/>
  <c r="F261" i="14"/>
  <c r="AA259" i="13"/>
  <c r="AC259" i="13"/>
  <c r="V260" i="13" s="1"/>
  <c r="H259" i="13"/>
  <c r="J259" i="13"/>
  <c r="C260" i="13" s="1"/>
  <c r="F260" i="12"/>
  <c r="V256" i="3"/>
  <c r="R256" i="3"/>
  <c r="H255" i="8"/>
  <c r="J255" i="8"/>
  <c r="C256" i="8" s="1"/>
  <c r="I254" i="5"/>
  <c r="E254" i="5"/>
  <c r="F256" i="3"/>
  <c r="I261" i="14" l="1"/>
  <c r="E261" i="14"/>
  <c r="V261" i="14"/>
  <c r="R261" i="14"/>
  <c r="F260" i="13"/>
  <c r="Y260" i="13"/>
  <c r="I260" i="12"/>
  <c r="E260" i="12"/>
  <c r="U256" i="3"/>
  <c r="W256" i="3"/>
  <c r="P257" i="3" s="1"/>
  <c r="F256" i="8"/>
  <c r="H254" i="5"/>
  <c r="J254" i="5"/>
  <c r="C255" i="5" s="1"/>
  <c r="I256" i="3"/>
  <c r="E256" i="3"/>
  <c r="U261" i="14" l="1"/>
  <c r="W261" i="14"/>
  <c r="P262" i="14" s="1"/>
  <c r="H261" i="14"/>
  <c r="J261" i="14"/>
  <c r="C262" i="14" s="1"/>
  <c r="AB260" i="13"/>
  <c r="X260" i="13"/>
  <c r="I260" i="13"/>
  <c r="E260" i="13"/>
  <c r="H260" i="12"/>
  <c r="J260" i="12"/>
  <c r="C261" i="12" s="1"/>
  <c r="S257" i="3"/>
  <c r="I256" i="8"/>
  <c r="E256" i="8"/>
  <c r="F255" i="5"/>
  <c r="J256" i="3"/>
  <c r="C257" i="3" s="1"/>
  <c r="H256" i="3"/>
  <c r="S262" i="14" l="1"/>
  <c r="F262" i="14"/>
  <c r="H260" i="13"/>
  <c r="J260" i="13"/>
  <c r="C261" i="13" s="1"/>
  <c r="AA260" i="13"/>
  <c r="AC260" i="13"/>
  <c r="V261" i="13" s="1"/>
  <c r="F261" i="12"/>
  <c r="V257" i="3"/>
  <c r="R257" i="3"/>
  <c r="H256" i="8"/>
  <c r="J256" i="8"/>
  <c r="C257" i="8" s="1"/>
  <c r="I255" i="5"/>
  <c r="E255" i="5"/>
  <c r="F257" i="3"/>
  <c r="V262" i="14" l="1"/>
  <c r="R262" i="14"/>
  <c r="I262" i="14"/>
  <c r="E262" i="14"/>
  <c r="Y261" i="13"/>
  <c r="F261" i="13"/>
  <c r="I261" i="12"/>
  <c r="E261" i="12"/>
  <c r="U257" i="3"/>
  <c r="W257" i="3"/>
  <c r="P258" i="3" s="1"/>
  <c r="F257" i="8"/>
  <c r="H255" i="5"/>
  <c r="J255" i="5"/>
  <c r="C256" i="5" s="1"/>
  <c r="E257" i="3"/>
  <c r="I257" i="3"/>
  <c r="H262" i="14" l="1"/>
  <c r="J262" i="14"/>
  <c r="C263" i="14" s="1"/>
  <c r="U262" i="14"/>
  <c r="W262" i="14"/>
  <c r="P263" i="14" s="1"/>
  <c r="I261" i="13"/>
  <c r="E261" i="13"/>
  <c r="AB261" i="13"/>
  <c r="X261" i="13"/>
  <c r="H261" i="12"/>
  <c r="J261" i="12"/>
  <c r="C262" i="12" s="1"/>
  <c r="S258" i="3"/>
  <c r="I257" i="8"/>
  <c r="E257" i="8"/>
  <c r="F256" i="5"/>
  <c r="J257" i="3"/>
  <c r="C258" i="3" s="1"/>
  <c r="H257" i="3"/>
  <c r="S263" i="14" l="1"/>
  <c r="F263" i="14"/>
  <c r="AA261" i="13"/>
  <c r="AC261" i="13"/>
  <c r="V262" i="13" s="1"/>
  <c r="H261" i="13"/>
  <c r="J261" i="13"/>
  <c r="C262" i="13" s="1"/>
  <c r="F262" i="12"/>
  <c r="V258" i="3"/>
  <c r="R258" i="3"/>
  <c r="H257" i="8"/>
  <c r="J257" i="8"/>
  <c r="C258" i="8" s="1"/>
  <c r="I256" i="5"/>
  <c r="E256" i="5"/>
  <c r="F258" i="3"/>
  <c r="I263" i="14" l="1"/>
  <c r="E263" i="14"/>
  <c r="V263" i="14"/>
  <c r="R263" i="14"/>
  <c r="F262" i="13"/>
  <c r="Y262" i="13"/>
  <c r="I262" i="12"/>
  <c r="E262" i="12"/>
  <c r="U258" i="3"/>
  <c r="W258" i="3"/>
  <c r="P259" i="3" s="1"/>
  <c r="F258" i="8"/>
  <c r="H256" i="5"/>
  <c r="J256" i="5"/>
  <c r="C257" i="5" s="1"/>
  <c r="I258" i="3"/>
  <c r="E258" i="3"/>
  <c r="U263" i="14" l="1"/>
  <c r="W263" i="14"/>
  <c r="P264" i="14" s="1"/>
  <c r="H263" i="14"/>
  <c r="J263" i="14"/>
  <c r="C264" i="14" s="1"/>
  <c r="AB262" i="13"/>
  <c r="X262" i="13"/>
  <c r="I262" i="13"/>
  <c r="E262" i="13"/>
  <c r="H262" i="12"/>
  <c r="J262" i="12"/>
  <c r="C263" i="12" s="1"/>
  <c r="S259" i="3"/>
  <c r="I258" i="8"/>
  <c r="E258" i="8"/>
  <c r="F257" i="5"/>
  <c r="J258" i="3"/>
  <c r="C259" i="3" s="1"/>
  <c r="H258" i="3"/>
  <c r="F264" i="14" l="1"/>
  <c r="S264" i="14"/>
  <c r="H262" i="13"/>
  <c r="J262" i="13"/>
  <c r="C263" i="13" s="1"/>
  <c r="AA262" i="13"/>
  <c r="AC262" i="13"/>
  <c r="V263" i="13" s="1"/>
  <c r="F263" i="12"/>
  <c r="R259" i="3"/>
  <c r="V259" i="3"/>
  <c r="H258" i="8"/>
  <c r="J258" i="8"/>
  <c r="C259" i="8" s="1"/>
  <c r="I257" i="5"/>
  <c r="E257" i="5"/>
  <c r="F259" i="3"/>
  <c r="V264" i="14" l="1"/>
  <c r="R264" i="14"/>
  <c r="I264" i="14"/>
  <c r="E264" i="14"/>
  <c r="Y263" i="13"/>
  <c r="F263" i="13"/>
  <c r="I263" i="12"/>
  <c r="E263" i="12"/>
  <c r="U259" i="3"/>
  <c r="W259" i="3"/>
  <c r="P260" i="3" s="1"/>
  <c r="F259" i="8"/>
  <c r="H257" i="5"/>
  <c r="J257" i="5"/>
  <c r="C258" i="5" s="1"/>
  <c r="I259" i="3"/>
  <c r="E259" i="3"/>
  <c r="U264" i="14" l="1"/>
  <c r="W264" i="14"/>
  <c r="P265" i="14" s="1"/>
  <c r="H264" i="14"/>
  <c r="J264" i="14"/>
  <c r="C265" i="14" s="1"/>
  <c r="I263" i="13"/>
  <c r="E263" i="13"/>
  <c r="AB263" i="13"/>
  <c r="X263" i="13"/>
  <c r="H263" i="12"/>
  <c r="J263" i="12"/>
  <c r="C264" i="12" s="1"/>
  <c r="S260" i="3"/>
  <c r="I259" i="8"/>
  <c r="E259" i="8"/>
  <c r="F258" i="5"/>
  <c r="J259" i="3"/>
  <c r="C260" i="3" s="1"/>
  <c r="H259" i="3"/>
  <c r="F265" i="14" l="1"/>
  <c r="S265" i="14"/>
  <c r="H263" i="13"/>
  <c r="J263" i="13"/>
  <c r="C264" i="13" s="1"/>
  <c r="AA263" i="13"/>
  <c r="AC263" i="13"/>
  <c r="V264" i="13" s="1"/>
  <c r="F264" i="12"/>
  <c r="V260" i="3"/>
  <c r="R260" i="3"/>
  <c r="H259" i="8"/>
  <c r="J259" i="8"/>
  <c r="C260" i="8" s="1"/>
  <c r="I258" i="5"/>
  <c r="E258" i="5"/>
  <c r="F260" i="3"/>
  <c r="I265" i="14" l="1"/>
  <c r="E265" i="14"/>
  <c r="V265" i="14"/>
  <c r="R265" i="14"/>
  <c r="Y264" i="13"/>
  <c r="F264" i="13"/>
  <c r="I264" i="12"/>
  <c r="E264" i="12"/>
  <c r="U260" i="3"/>
  <c r="W260" i="3"/>
  <c r="P261" i="3" s="1"/>
  <c r="F260" i="8"/>
  <c r="H258" i="5"/>
  <c r="J258" i="5"/>
  <c r="C259" i="5" s="1"/>
  <c r="E260" i="3"/>
  <c r="I260" i="3"/>
  <c r="U265" i="14" l="1"/>
  <c r="W265" i="14"/>
  <c r="P266" i="14" s="1"/>
  <c r="H265" i="14"/>
  <c r="J265" i="14"/>
  <c r="C266" i="14" s="1"/>
  <c r="AB264" i="13"/>
  <c r="X264" i="13"/>
  <c r="I264" i="13"/>
  <c r="E264" i="13"/>
  <c r="H264" i="12"/>
  <c r="J264" i="12"/>
  <c r="C265" i="12" s="1"/>
  <c r="S261" i="3"/>
  <c r="I260" i="8"/>
  <c r="E260" i="8"/>
  <c r="F259" i="5"/>
  <c r="J260" i="3"/>
  <c r="C261" i="3" s="1"/>
  <c r="H260" i="3"/>
  <c r="F266" i="14" l="1"/>
  <c r="S266" i="14"/>
  <c r="H264" i="13"/>
  <c r="J264" i="13"/>
  <c r="C265" i="13" s="1"/>
  <c r="AA264" i="13"/>
  <c r="AC264" i="13"/>
  <c r="V265" i="13" s="1"/>
  <c r="F265" i="12"/>
  <c r="V261" i="3"/>
  <c r="R261" i="3"/>
  <c r="H260" i="8"/>
  <c r="J260" i="8"/>
  <c r="C261" i="8" s="1"/>
  <c r="I259" i="5"/>
  <c r="E259" i="5"/>
  <c r="F261" i="3"/>
  <c r="I266" i="14" l="1"/>
  <c r="E266" i="14"/>
  <c r="V266" i="14"/>
  <c r="R266" i="14"/>
  <c r="F265" i="13"/>
  <c r="Y265" i="13"/>
  <c r="I265" i="12"/>
  <c r="E265" i="12"/>
  <c r="U261" i="3"/>
  <c r="W261" i="3"/>
  <c r="P262" i="3" s="1"/>
  <c r="F261" i="8"/>
  <c r="H259" i="5"/>
  <c r="J259" i="5"/>
  <c r="C260" i="5" s="1"/>
  <c r="I261" i="3"/>
  <c r="E261" i="3"/>
  <c r="U266" i="14" l="1"/>
  <c r="W266" i="14"/>
  <c r="P267" i="14" s="1"/>
  <c r="H266" i="14"/>
  <c r="J266" i="14"/>
  <c r="C267" i="14" s="1"/>
  <c r="AB265" i="13"/>
  <c r="X265" i="13"/>
  <c r="I265" i="13"/>
  <c r="E265" i="13"/>
  <c r="H265" i="12"/>
  <c r="J265" i="12"/>
  <c r="C266" i="12" s="1"/>
  <c r="S262" i="3"/>
  <c r="I261" i="8"/>
  <c r="E261" i="8"/>
  <c r="F260" i="5"/>
  <c r="J261" i="3"/>
  <c r="C262" i="3" s="1"/>
  <c r="H261" i="3"/>
  <c r="F267" i="14" l="1"/>
  <c r="S267" i="14"/>
  <c r="H265" i="13"/>
  <c r="J265" i="13"/>
  <c r="C266" i="13" s="1"/>
  <c r="AA265" i="13"/>
  <c r="AC265" i="13"/>
  <c r="V266" i="13" s="1"/>
  <c r="F266" i="12"/>
  <c r="V262" i="3"/>
  <c r="R262" i="3"/>
  <c r="H261" i="8"/>
  <c r="J261" i="8"/>
  <c r="C262" i="8" s="1"/>
  <c r="I260" i="5"/>
  <c r="E260" i="5"/>
  <c r="F262" i="3"/>
  <c r="V267" i="14" l="1"/>
  <c r="R267" i="14"/>
  <c r="I267" i="14"/>
  <c r="E267" i="14"/>
  <c r="Y266" i="13"/>
  <c r="F266" i="13"/>
  <c r="I266" i="12"/>
  <c r="E266" i="12"/>
  <c r="U262" i="3"/>
  <c r="W262" i="3"/>
  <c r="P263" i="3" s="1"/>
  <c r="F262" i="8"/>
  <c r="H260" i="5"/>
  <c r="J260" i="5"/>
  <c r="C261" i="5" s="1"/>
  <c r="I262" i="3"/>
  <c r="E262" i="3"/>
  <c r="H267" i="14" l="1"/>
  <c r="J267" i="14"/>
  <c r="C268" i="14" s="1"/>
  <c r="U267" i="14"/>
  <c r="W267" i="14"/>
  <c r="P268" i="14" s="1"/>
  <c r="AB266" i="13"/>
  <c r="X266" i="13"/>
  <c r="I266" i="13"/>
  <c r="E266" i="13"/>
  <c r="H266" i="12"/>
  <c r="J266" i="12"/>
  <c r="C267" i="12" s="1"/>
  <c r="S263" i="3"/>
  <c r="I262" i="8"/>
  <c r="E262" i="8"/>
  <c r="F261" i="5"/>
  <c r="J262" i="3"/>
  <c r="C263" i="3" s="1"/>
  <c r="H262" i="3"/>
  <c r="S268" i="14" l="1"/>
  <c r="F268" i="14"/>
  <c r="H266" i="13"/>
  <c r="J266" i="13"/>
  <c r="C267" i="13" s="1"/>
  <c r="AA266" i="13"/>
  <c r="AC266" i="13"/>
  <c r="V267" i="13" s="1"/>
  <c r="F267" i="12"/>
  <c r="V263" i="3"/>
  <c r="R263" i="3"/>
  <c r="H262" i="8"/>
  <c r="J262" i="8"/>
  <c r="C263" i="8" s="1"/>
  <c r="I261" i="5"/>
  <c r="E261" i="5"/>
  <c r="F263" i="3"/>
  <c r="V268" i="14" l="1"/>
  <c r="R268" i="14"/>
  <c r="I268" i="14"/>
  <c r="E268" i="14"/>
  <c r="Y267" i="13"/>
  <c r="F267" i="13"/>
  <c r="I267" i="12"/>
  <c r="E267" i="12"/>
  <c r="U263" i="3"/>
  <c r="W263" i="3"/>
  <c r="P264" i="3" s="1"/>
  <c r="F263" i="8"/>
  <c r="H261" i="5"/>
  <c r="J261" i="5"/>
  <c r="C262" i="5" s="1"/>
  <c r="I263" i="3"/>
  <c r="E263" i="3"/>
  <c r="U268" i="14" l="1"/>
  <c r="W268" i="14"/>
  <c r="P269" i="14" s="1"/>
  <c r="H268" i="14"/>
  <c r="J268" i="14"/>
  <c r="C269" i="14" s="1"/>
  <c r="I267" i="13"/>
  <c r="E267" i="13"/>
  <c r="AB267" i="13"/>
  <c r="X267" i="13"/>
  <c r="H267" i="12"/>
  <c r="J267" i="12"/>
  <c r="C268" i="12" s="1"/>
  <c r="S264" i="3"/>
  <c r="I263" i="8"/>
  <c r="E263" i="8"/>
  <c r="F262" i="5"/>
  <c r="J263" i="3"/>
  <c r="C264" i="3" s="1"/>
  <c r="H263" i="3"/>
  <c r="F269" i="14" l="1"/>
  <c r="S269" i="14"/>
  <c r="AA267" i="13"/>
  <c r="AC267" i="13"/>
  <c r="V268" i="13" s="1"/>
  <c r="H267" i="13"/>
  <c r="J267" i="13"/>
  <c r="C268" i="13" s="1"/>
  <c r="F268" i="12"/>
  <c r="V264" i="3"/>
  <c r="R264" i="3"/>
  <c r="H263" i="8"/>
  <c r="J263" i="8"/>
  <c r="C264" i="8" s="1"/>
  <c r="I262" i="5"/>
  <c r="E262" i="5"/>
  <c r="F264" i="3"/>
  <c r="V269" i="14" l="1"/>
  <c r="R269" i="14"/>
  <c r="I269" i="14"/>
  <c r="E269" i="14"/>
  <c r="Y268" i="13"/>
  <c r="F268" i="13"/>
  <c r="I268" i="12"/>
  <c r="E268" i="12"/>
  <c r="U264" i="3"/>
  <c r="W264" i="3"/>
  <c r="P265" i="3" s="1"/>
  <c r="F264" i="8"/>
  <c r="H262" i="5"/>
  <c r="J262" i="5"/>
  <c r="C263" i="5" s="1"/>
  <c r="E264" i="3"/>
  <c r="I264" i="3"/>
  <c r="H269" i="14" l="1"/>
  <c r="J269" i="14"/>
  <c r="C270" i="14" s="1"/>
  <c r="U269" i="14"/>
  <c r="W269" i="14"/>
  <c r="P270" i="14" s="1"/>
  <c r="AB268" i="13"/>
  <c r="X268" i="13"/>
  <c r="I268" i="13"/>
  <c r="E268" i="13"/>
  <c r="H268" i="12"/>
  <c r="J268" i="12"/>
  <c r="C269" i="12" s="1"/>
  <c r="S265" i="3"/>
  <c r="I264" i="8"/>
  <c r="E264" i="8"/>
  <c r="F263" i="5"/>
  <c r="J264" i="3"/>
  <c r="C265" i="3" s="1"/>
  <c r="H264" i="3"/>
  <c r="S270" i="14" l="1"/>
  <c r="F270" i="14"/>
  <c r="H268" i="13"/>
  <c r="J268" i="13"/>
  <c r="C269" i="13" s="1"/>
  <c r="AA268" i="13"/>
  <c r="AC268" i="13"/>
  <c r="V269" i="13" s="1"/>
  <c r="F269" i="12"/>
  <c r="V265" i="3"/>
  <c r="R265" i="3"/>
  <c r="H264" i="8"/>
  <c r="J264" i="8"/>
  <c r="C265" i="8" s="1"/>
  <c r="I263" i="5"/>
  <c r="E263" i="5"/>
  <c r="F265" i="3"/>
  <c r="I270" i="14" l="1"/>
  <c r="E270" i="14"/>
  <c r="V270" i="14"/>
  <c r="R270" i="14"/>
  <c r="F269" i="13"/>
  <c r="Y269" i="13"/>
  <c r="I269" i="12"/>
  <c r="E269" i="12"/>
  <c r="U265" i="3"/>
  <c r="W265" i="3"/>
  <c r="P266" i="3" s="1"/>
  <c r="F265" i="8"/>
  <c r="H263" i="5"/>
  <c r="J263" i="5"/>
  <c r="C264" i="5" s="1"/>
  <c r="I265" i="3"/>
  <c r="E265" i="3"/>
  <c r="U270" i="14" l="1"/>
  <c r="W270" i="14"/>
  <c r="P271" i="14" s="1"/>
  <c r="H270" i="14"/>
  <c r="J270" i="14"/>
  <c r="C271" i="14" s="1"/>
  <c r="AB269" i="13"/>
  <c r="X269" i="13"/>
  <c r="I269" i="13"/>
  <c r="E269" i="13"/>
  <c r="H269" i="12"/>
  <c r="J269" i="12"/>
  <c r="C270" i="12" s="1"/>
  <c r="S266" i="3"/>
  <c r="I265" i="8"/>
  <c r="E265" i="8"/>
  <c r="F264" i="5"/>
  <c r="J265" i="3"/>
  <c r="C266" i="3" s="1"/>
  <c r="H265" i="3"/>
  <c r="F271" i="14" l="1"/>
  <c r="S271" i="14"/>
  <c r="H269" i="13"/>
  <c r="J269" i="13"/>
  <c r="C270" i="13" s="1"/>
  <c r="AA269" i="13"/>
  <c r="AC269" i="13"/>
  <c r="V270" i="13" s="1"/>
  <c r="F270" i="12"/>
  <c r="R266" i="3"/>
  <c r="V266" i="3"/>
  <c r="H265" i="8"/>
  <c r="J265" i="8"/>
  <c r="C266" i="8" s="1"/>
  <c r="I264" i="5"/>
  <c r="E264" i="5"/>
  <c r="F266" i="3"/>
  <c r="V271" i="14" l="1"/>
  <c r="R271" i="14"/>
  <c r="I271" i="14"/>
  <c r="E271" i="14"/>
  <c r="F270" i="13"/>
  <c r="Y270" i="13"/>
  <c r="I270" i="12"/>
  <c r="E270" i="12"/>
  <c r="U266" i="3"/>
  <c r="W266" i="3"/>
  <c r="P267" i="3" s="1"/>
  <c r="F266" i="8"/>
  <c r="H264" i="5"/>
  <c r="J264" i="5"/>
  <c r="C265" i="5" s="1"/>
  <c r="E266" i="3"/>
  <c r="I266" i="3"/>
  <c r="H271" i="14" l="1"/>
  <c r="J271" i="14"/>
  <c r="C272" i="14" s="1"/>
  <c r="U271" i="14"/>
  <c r="W271" i="14"/>
  <c r="P272" i="14" s="1"/>
  <c r="I270" i="13"/>
  <c r="E270" i="13"/>
  <c r="AB270" i="13"/>
  <c r="X270" i="13"/>
  <c r="H270" i="12"/>
  <c r="J270" i="12"/>
  <c r="C271" i="12" s="1"/>
  <c r="S267" i="3"/>
  <c r="I266" i="8"/>
  <c r="E266" i="8"/>
  <c r="F265" i="5"/>
  <c r="J266" i="3"/>
  <c r="C267" i="3" s="1"/>
  <c r="H266" i="3"/>
  <c r="F272" i="14" l="1"/>
  <c r="S272" i="14"/>
  <c r="AA270" i="13"/>
  <c r="AC270" i="13"/>
  <c r="V271" i="13" s="1"/>
  <c r="H270" i="13"/>
  <c r="J270" i="13"/>
  <c r="C271" i="13" s="1"/>
  <c r="F271" i="12"/>
  <c r="V267" i="3"/>
  <c r="R267" i="3"/>
  <c r="H266" i="8"/>
  <c r="J266" i="8"/>
  <c r="C267" i="8" s="1"/>
  <c r="I265" i="5"/>
  <c r="E265" i="5"/>
  <c r="F267" i="3"/>
  <c r="V272" i="14" l="1"/>
  <c r="R272" i="14"/>
  <c r="I272" i="14"/>
  <c r="E272" i="14"/>
  <c r="F271" i="13"/>
  <c r="Y271" i="13"/>
  <c r="I271" i="12"/>
  <c r="E271" i="12"/>
  <c r="U267" i="3"/>
  <c r="W267" i="3"/>
  <c r="P268" i="3" s="1"/>
  <c r="F267" i="8"/>
  <c r="H265" i="5"/>
  <c r="J265" i="5"/>
  <c r="C266" i="5" s="1"/>
  <c r="I267" i="3"/>
  <c r="E267" i="3"/>
  <c r="H272" i="14" l="1"/>
  <c r="J272" i="14"/>
  <c r="C273" i="14" s="1"/>
  <c r="U272" i="14"/>
  <c r="W272" i="14"/>
  <c r="P273" i="14" s="1"/>
  <c r="AB271" i="13"/>
  <c r="X271" i="13"/>
  <c r="I271" i="13"/>
  <c r="E271" i="13"/>
  <c r="H271" i="12"/>
  <c r="J271" i="12"/>
  <c r="C272" i="12" s="1"/>
  <c r="S268" i="3"/>
  <c r="I267" i="8"/>
  <c r="E267" i="8"/>
  <c r="F266" i="5"/>
  <c r="J267" i="3"/>
  <c r="C268" i="3" s="1"/>
  <c r="H267" i="3"/>
  <c r="F273" i="14" l="1"/>
  <c r="S273" i="14"/>
  <c r="AA271" i="13"/>
  <c r="AC271" i="13"/>
  <c r="V272" i="13" s="1"/>
  <c r="H271" i="13"/>
  <c r="J271" i="13"/>
  <c r="C272" i="13" s="1"/>
  <c r="F272" i="12"/>
  <c r="V268" i="3"/>
  <c r="R268" i="3"/>
  <c r="H267" i="8"/>
  <c r="J267" i="8"/>
  <c r="C268" i="8" s="1"/>
  <c r="I266" i="5"/>
  <c r="E266" i="5"/>
  <c r="F268" i="3"/>
  <c r="I273" i="14" l="1"/>
  <c r="E273" i="14"/>
  <c r="V273" i="14"/>
  <c r="R273" i="14"/>
  <c r="Y272" i="13"/>
  <c r="F272" i="13"/>
  <c r="I272" i="12"/>
  <c r="E272" i="12"/>
  <c r="U268" i="3"/>
  <c r="W268" i="3"/>
  <c r="P269" i="3" s="1"/>
  <c r="F268" i="8"/>
  <c r="H266" i="5"/>
  <c r="J266" i="5"/>
  <c r="C267" i="5" s="1"/>
  <c r="I268" i="3"/>
  <c r="E268" i="3"/>
  <c r="H273" i="14" l="1"/>
  <c r="J273" i="14"/>
  <c r="C274" i="14" s="1"/>
  <c r="U273" i="14"/>
  <c r="W273" i="14"/>
  <c r="P274" i="14" s="1"/>
  <c r="I272" i="13"/>
  <c r="E272" i="13"/>
  <c r="AB272" i="13"/>
  <c r="X272" i="13"/>
  <c r="H272" i="12"/>
  <c r="J272" i="12"/>
  <c r="C273" i="12" s="1"/>
  <c r="S269" i="3"/>
  <c r="I268" i="8"/>
  <c r="E268" i="8"/>
  <c r="F267" i="5"/>
  <c r="J268" i="3"/>
  <c r="C269" i="3" s="1"/>
  <c r="H268" i="3"/>
  <c r="F274" i="14" l="1"/>
  <c r="S274" i="14"/>
  <c r="AA272" i="13"/>
  <c r="AC272" i="13"/>
  <c r="V273" i="13" s="1"/>
  <c r="H272" i="13"/>
  <c r="J272" i="13"/>
  <c r="C273" i="13" s="1"/>
  <c r="F273" i="12"/>
  <c r="R269" i="3"/>
  <c r="V269" i="3"/>
  <c r="H268" i="8"/>
  <c r="J268" i="8"/>
  <c r="C269" i="8" s="1"/>
  <c r="I267" i="5"/>
  <c r="E267" i="5"/>
  <c r="F269" i="3"/>
  <c r="I274" i="14" l="1"/>
  <c r="E274" i="14"/>
  <c r="V274" i="14"/>
  <c r="R274" i="14"/>
  <c r="F273" i="13"/>
  <c r="Y273" i="13"/>
  <c r="I273" i="12"/>
  <c r="E273" i="12"/>
  <c r="U269" i="3"/>
  <c r="W269" i="3"/>
  <c r="P270" i="3" s="1"/>
  <c r="F269" i="8"/>
  <c r="H267" i="5"/>
  <c r="J267" i="5"/>
  <c r="C268" i="5" s="1"/>
  <c r="E269" i="3"/>
  <c r="I269" i="3"/>
  <c r="H274" i="14" l="1"/>
  <c r="J274" i="14"/>
  <c r="C275" i="14" s="1"/>
  <c r="U274" i="14"/>
  <c r="W274" i="14"/>
  <c r="P275" i="14" s="1"/>
  <c r="AB273" i="13"/>
  <c r="X273" i="13"/>
  <c r="I273" i="13"/>
  <c r="E273" i="13"/>
  <c r="H273" i="12"/>
  <c r="J273" i="12"/>
  <c r="C274" i="12" s="1"/>
  <c r="S270" i="3"/>
  <c r="I269" i="8"/>
  <c r="E269" i="8"/>
  <c r="F268" i="5"/>
  <c r="J269" i="3"/>
  <c r="C270" i="3" s="1"/>
  <c r="H269" i="3"/>
  <c r="F275" i="14" l="1"/>
  <c r="S275" i="14"/>
  <c r="H273" i="13"/>
  <c r="J273" i="13"/>
  <c r="C274" i="13" s="1"/>
  <c r="AA273" i="13"/>
  <c r="AC273" i="13"/>
  <c r="V274" i="13" s="1"/>
  <c r="F274" i="12"/>
  <c r="V270" i="3"/>
  <c r="R270" i="3"/>
  <c r="H269" i="8"/>
  <c r="J269" i="8"/>
  <c r="C270" i="8" s="1"/>
  <c r="I268" i="5"/>
  <c r="E268" i="5"/>
  <c r="F270" i="3"/>
  <c r="I275" i="14" l="1"/>
  <c r="E275" i="14"/>
  <c r="V275" i="14"/>
  <c r="R275" i="14"/>
  <c r="Y274" i="13"/>
  <c r="F274" i="13"/>
  <c r="I274" i="12"/>
  <c r="E274" i="12"/>
  <c r="U270" i="3"/>
  <c r="W270" i="3"/>
  <c r="P271" i="3" s="1"/>
  <c r="F270" i="8"/>
  <c r="H268" i="5"/>
  <c r="J268" i="5"/>
  <c r="C269" i="5" s="1"/>
  <c r="E270" i="3"/>
  <c r="I270" i="3"/>
  <c r="H275" i="14" l="1"/>
  <c r="J275" i="14"/>
  <c r="C276" i="14" s="1"/>
  <c r="U275" i="14"/>
  <c r="W275" i="14"/>
  <c r="P276" i="14" s="1"/>
  <c r="AB274" i="13"/>
  <c r="X274" i="13"/>
  <c r="I274" i="13"/>
  <c r="E274" i="13"/>
  <c r="H274" i="12"/>
  <c r="J274" i="12"/>
  <c r="C275" i="12" s="1"/>
  <c r="S271" i="3"/>
  <c r="I270" i="8"/>
  <c r="E270" i="8"/>
  <c r="F269" i="5"/>
  <c r="J270" i="3"/>
  <c r="C271" i="3" s="1"/>
  <c r="H270" i="3"/>
  <c r="F276" i="14" l="1"/>
  <c r="S276" i="14"/>
  <c r="AA274" i="13"/>
  <c r="AC274" i="13"/>
  <c r="V275" i="13" s="1"/>
  <c r="H274" i="13"/>
  <c r="J274" i="13"/>
  <c r="C275" i="13" s="1"/>
  <c r="F275" i="12"/>
  <c r="V271" i="3"/>
  <c r="R271" i="3"/>
  <c r="H270" i="8"/>
  <c r="J270" i="8"/>
  <c r="C271" i="8" s="1"/>
  <c r="I269" i="5"/>
  <c r="E269" i="5"/>
  <c r="F271" i="3"/>
  <c r="I276" i="14" l="1"/>
  <c r="E276" i="14"/>
  <c r="V276" i="14"/>
  <c r="R276" i="14"/>
  <c r="F275" i="13"/>
  <c r="Y275" i="13"/>
  <c r="I275" i="12"/>
  <c r="E275" i="12"/>
  <c r="U271" i="3"/>
  <c r="W271" i="3"/>
  <c r="P272" i="3" s="1"/>
  <c r="F271" i="8"/>
  <c r="H269" i="5"/>
  <c r="J269" i="5"/>
  <c r="C270" i="5" s="1"/>
  <c r="E271" i="3"/>
  <c r="I271" i="3"/>
  <c r="H276" i="14" l="1"/>
  <c r="J276" i="14"/>
  <c r="C277" i="14" s="1"/>
  <c r="U276" i="14"/>
  <c r="W276" i="14"/>
  <c r="P277" i="14" s="1"/>
  <c r="AB275" i="13"/>
  <c r="X275" i="13"/>
  <c r="I275" i="13"/>
  <c r="E275" i="13"/>
  <c r="H275" i="12"/>
  <c r="J275" i="12"/>
  <c r="C276" i="12" s="1"/>
  <c r="S272" i="3"/>
  <c r="I271" i="8"/>
  <c r="E271" i="8"/>
  <c r="F270" i="5"/>
  <c r="J271" i="3"/>
  <c r="C272" i="3" s="1"/>
  <c r="H271" i="3"/>
  <c r="F277" i="14" l="1"/>
  <c r="S277" i="14"/>
  <c r="H275" i="13"/>
  <c r="J275" i="13"/>
  <c r="AA275" i="13"/>
  <c r="AC275" i="13"/>
  <c r="V276" i="13" s="1"/>
  <c r="F276" i="12"/>
  <c r="V272" i="3"/>
  <c r="R272" i="3"/>
  <c r="H271" i="8"/>
  <c r="J271" i="8"/>
  <c r="C272" i="8" s="1"/>
  <c r="I270" i="5"/>
  <c r="E270" i="5"/>
  <c r="F272" i="3"/>
  <c r="I277" i="14" l="1"/>
  <c r="E277" i="14"/>
  <c r="V277" i="14"/>
  <c r="R277" i="14"/>
  <c r="C276" i="13"/>
  <c r="G2" i="13"/>
  <c r="F276" i="13"/>
  <c r="Y276" i="13"/>
  <c r="I276" i="12"/>
  <c r="E276" i="12"/>
  <c r="U272" i="3"/>
  <c r="W272" i="3"/>
  <c r="P273" i="3" s="1"/>
  <c r="F272" i="8"/>
  <c r="H270" i="5"/>
  <c r="J270" i="5"/>
  <c r="C271" i="5" s="1"/>
  <c r="E272" i="3"/>
  <c r="I272" i="3"/>
  <c r="H277" i="14" l="1"/>
  <c r="J277" i="14"/>
  <c r="C278" i="14" s="1"/>
  <c r="U277" i="14"/>
  <c r="W277" i="14"/>
  <c r="P278" i="14" s="1"/>
  <c r="AB276" i="13"/>
  <c r="X276" i="13"/>
  <c r="I276" i="13"/>
  <c r="E276" i="13"/>
  <c r="H276" i="12"/>
  <c r="J276" i="12"/>
  <c r="C277" i="12" s="1"/>
  <c r="S273" i="3"/>
  <c r="I272" i="8"/>
  <c r="E272" i="8"/>
  <c r="F271" i="5"/>
  <c r="J272" i="3"/>
  <c r="C273" i="3" s="1"/>
  <c r="H272" i="3"/>
  <c r="F278" i="14" l="1"/>
  <c r="S278" i="14"/>
  <c r="AA276" i="13"/>
  <c r="AC276" i="13"/>
  <c r="V277" i="13" s="1"/>
  <c r="H276" i="13"/>
  <c r="J276" i="13"/>
  <c r="C277" i="13" s="1"/>
  <c r="F277" i="12"/>
  <c r="V273" i="3"/>
  <c r="R273" i="3"/>
  <c r="H272" i="8"/>
  <c r="J272" i="8"/>
  <c r="C273" i="8" s="1"/>
  <c r="I271" i="5"/>
  <c r="E271" i="5"/>
  <c r="F273" i="3"/>
  <c r="I278" i="14" l="1"/>
  <c r="E278" i="14"/>
  <c r="V278" i="14"/>
  <c r="R278" i="14"/>
  <c r="F277" i="13"/>
  <c r="Y277" i="13"/>
  <c r="I277" i="12"/>
  <c r="E277" i="12"/>
  <c r="U273" i="3"/>
  <c r="W273" i="3"/>
  <c r="P274" i="3" s="1"/>
  <c r="F273" i="8"/>
  <c r="H271" i="5"/>
  <c r="J271" i="5"/>
  <c r="C272" i="5" s="1"/>
  <c r="E273" i="3"/>
  <c r="I273" i="3"/>
  <c r="H278" i="14" l="1"/>
  <c r="J278" i="14"/>
  <c r="C279" i="14" s="1"/>
  <c r="U278" i="14"/>
  <c r="W278" i="14"/>
  <c r="P279" i="14" s="1"/>
  <c r="AB277" i="13"/>
  <c r="X277" i="13"/>
  <c r="I277" i="13"/>
  <c r="E277" i="13"/>
  <c r="H277" i="12"/>
  <c r="J277" i="12"/>
  <c r="C278" i="12" s="1"/>
  <c r="S274" i="3"/>
  <c r="I273" i="8"/>
  <c r="E273" i="8"/>
  <c r="F272" i="5"/>
  <c r="J273" i="3"/>
  <c r="C274" i="3" s="1"/>
  <c r="H273" i="3"/>
  <c r="F279" i="14" l="1"/>
  <c r="S279" i="14"/>
  <c r="AA277" i="13"/>
  <c r="AC277" i="13"/>
  <c r="V278" i="13" s="1"/>
  <c r="H277" i="13"/>
  <c r="J277" i="13"/>
  <c r="C278" i="13" s="1"/>
  <c r="F278" i="12"/>
  <c r="V274" i="3"/>
  <c r="R274" i="3"/>
  <c r="H273" i="8"/>
  <c r="J273" i="8"/>
  <c r="C274" i="8" s="1"/>
  <c r="I272" i="5"/>
  <c r="E272" i="5"/>
  <c r="F274" i="3"/>
  <c r="I279" i="14" l="1"/>
  <c r="E279" i="14"/>
  <c r="V279" i="14"/>
  <c r="R279" i="14"/>
  <c r="Y278" i="13"/>
  <c r="F278" i="13"/>
  <c r="I278" i="12"/>
  <c r="E278" i="12"/>
  <c r="U274" i="3"/>
  <c r="W274" i="3"/>
  <c r="P275" i="3" s="1"/>
  <c r="F274" i="8"/>
  <c r="H272" i="5"/>
  <c r="J272" i="5"/>
  <c r="C273" i="5" s="1"/>
  <c r="I274" i="3"/>
  <c r="E274" i="3"/>
  <c r="H279" i="14" l="1"/>
  <c r="J279" i="14"/>
  <c r="C280" i="14" s="1"/>
  <c r="U279" i="14"/>
  <c r="W279" i="14"/>
  <c r="P280" i="14" s="1"/>
  <c r="AB278" i="13"/>
  <c r="X278" i="13"/>
  <c r="I278" i="13"/>
  <c r="E278" i="13"/>
  <c r="H278" i="12"/>
  <c r="J278" i="12"/>
  <c r="C279" i="12" s="1"/>
  <c r="S275" i="3"/>
  <c r="I274" i="8"/>
  <c r="E274" i="8"/>
  <c r="F273" i="5"/>
  <c r="J274" i="3"/>
  <c r="C275" i="3" s="1"/>
  <c r="H274" i="3"/>
  <c r="F280" i="14" l="1"/>
  <c r="S280" i="14"/>
  <c r="AA278" i="13"/>
  <c r="AC278" i="13"/>
  <c r="V279" i="13" s="1"/>
  <c r="H278" i="13"/>
  <c r="J278" i="13"/>
  <c r="C279" i="13" s="1"/>
  <c r="F279" i="12"/>
  <c r="R275" i="3"/>
  <c r="V275" i="3"/>
  <c r="H274" i="8"/>
  <c r="J274" i="8"/>
  <c r="C275" i="8" s="1"/>
  <c r="I273" i="5"/>
  <c r="E273" i="5"/>
  <c r="F275" i="3"/>
  <c r="I280" i="14" l="1"/>
  <c r="E280" i="14"/>
  <c r="V280" i="14"/>
  <c r="R280" i="14"/>
  <c r="Y279" i="13"/>
  <c r="F279" i="13"/>
  <c r="I279" i="12"/>
  <c r="E279" i="12"/>
  <c r="U275" i="3"/>
  <c r="W275" i="3"/>
  <c r="P276" i="3" s="1"/>
  <c r="F275" i="8"/>
  <c r="H273" i="5"/>
  <c r="J273" i="5"/>
  <c r="C274" i="5" s="1"/>
  <c r="I275" i="3"/>
  <c r="E275" i="3"/>
  <c r="H280" i="14" l="1"/>
  <c r="J280" i="14"/>
  <c r="C281" i="14" s="1"/>
  <c r="U280" i="14"/>
  <c r="W280" i="14"/>
  <c r="P281" i="14" s="1"/>
  <c r="I279" i="13"/>
  <c r="E279" i="13"/>
  <c r="AB279" i="13"/>
  <c r="X279" i="13"/>
  <c r="H279" i="12"/>
  <c r="J279" i="12"/>
  <c r="C280" i="12" s="1"/>
  <c r="S276" i="3"/>
  <c r="I275" i="8"/>
  <c r="E275" i="8"/>
  <c r="F274" i="5"/>
  <c r="J275" i="3"/>
  <c r="C276" i="3" s="1"/>
  <c r="H275" i="3"/>
  <c r="F281" i="14" l="1"/>
  <c r="S281" i="14"/>
  <c r="H279" i="13"/>
  <c r="J279" i="13"/>
  <c r="C280" i="13" s="1"/>
  <c r="AA279" i="13"/>
  <c r="AC279" i="13"/>
  <c r="V280" i="13" s="1"/>
  <c r="F280" i="12"/>
  <c r="R276" i="3"/>
  <c r="V276" i="3"/>
  <c r="H275" i="8"/>
  <c r="J275" i="8"/>
  <c r="C276" i="8" s="1"/>
  <c r="I274" i="5"/>
  <c r="E274" i="5"/>
  <c r="F276" i="3"/>
  <c r="I281" i="14" l="1"/>
  <c r="E281" i="14"/>
  <c r="V281" i="14"/>
  <c r="R281" i="14"/>
  <c r="F280" i="13"/>
  <c r="Y280" i="13"/>
  <c r="I280" i="12"/>
  <c r="E280" i="12"/>
  <c r="U276" i="3"/>
  <c r="W276" i="3"/>
  <c r="P277" i="3" s="1"/>
  <c r="F276" i="8"/>
  <c r="H274" i="5"/>
  <c r="J274" i="5"/>
  <c r="C275" i="5" s="1"/>
  <c r="I276" i="3"/>
  <c r="E276" i="3"/>
  <c r="H281" i="14" l="1"/>
  <c r="J281" i="14"/>
  <c r="C282" i="14" s="1"/>
  <c r="U281" i="14"/>
  <c r="W281" i="14"/>
  <c r="P282" i="14" s="1"/>
  <c r="I280" i="13"/>
  <c r="E280" i="13"/>
  <c r="AB280" i="13"/>
  <c r="X280" i="13"/>
  <c r="H280" i="12"/>
  <c r="J280" i="12"/>
  <c r="C281" i="12" s="1"/>
  <c r="S277" i="3"/>
  <c r="I276" i="8"/>
  <c r="E276" i="8"/>
  <c r="F275" i="5"/>
  <c r="J276" i="3"/>
  <c r="C277" i="3" s="1"/>
  <c r="H276" i="3"/>
  <c r="F282" i="14" l="1"/>
  <c r="S282" i="14"/>
  <c r="AA280" i="13"/>
  <c r="AC280" i="13"/>
  <c r="V281" i="13" s="1"/>
  <c r="H280" i="13"/>
  <c r="J280" i="13"/>
  <c r="C281" i="13" s="1"/>
  <c r="F281" i="12"/>
  <c r="R277" i="3"/>
  <c r="V277" i="3"/>
  <c r="H276" i="8"/>
  <c r="J276" i="8"/>
  <c r="C277" i="8" s="1"/>
  <c r="I275" i="5"/>
  <c r="E275" i="5"/>
  <c r="F277" i="3"/>
  <c r="I282" i="14" l="1"/>
  <c r="E282" i="14"/>
  <c r="V282" i="14"/>
  <c r="R282" i="14"/>
  <c r="F281" i="13"/>
  <c r="Y281" i="13"/>
  <c r="I281" i="12"/>
  <c r="E281" i="12"/>
  <c r="U277" i="3"/>
  <c r="W277" i="3"/>
  <c r="P278" i="3" s="1"/>
  <c r="F277" i="8"/>
  <c r="H275" i="5"/>
  <c r="J275" i="5"/>
  <c r="C276" i="5" s="1"/>
  <c r="I277" i="3"/>
  <c r="E277" i="3"/>
  <c r="H282" i="14" l="1"/>
  <c r="J282" i="14"/>
  <c r="C283" i="14" s="1"/>
  <c r="U282" i="14"/>
  <c r="W282" i="14"/>
  <c r="P283" i="14" s="1"/>
  <c r="AB281" i="13"/>
  <c r="X281" i="13"/>
  <c r="I281" i="13"/>
  <c r="E281" i="13"/>
  <c r="H281" i="12"/>
  <c r="J281" i="12"/>
  <c r="C282" i="12" s="1"/>
  <c r="S278" i="3"/>
  <c r="I277" i="8"/>
  <c r="E277" i="8"/>
  <c r="F276" i="5"/>
  <c r="J277" i="3"/>
  <c r="C278" i="3" s="1"/>
  <c r="H277" i="3"/>
  <c r="F283" i="14" l="1"/>
  <c r="S283" i="14"/>
  <c r="AA281" i="13"/>
  <c r="AC281" i="13"/>
  <c r="V282" i="13" s="1"/>
  <c r="H281" i="13"/>
  <c r="J281" i="13"/>
  <c r="C282" i="13" s="1"/>
  <c r="F282" i="12"/>
  <c r="V278" i="3"/>
  <c r="R278" i="3"/>
  <c r="H277" i="8"/>
  <c r="J277" i="8"/>
  <c r="C278" i="8" s="1"/>
  <c r="I276" i="5"/>
  <c r="E276" i="5"/>
  <c r="F278" i="3"/>
  <c r="I283" i="14" l="1"/>
  <c r="E283" i="14"/>
  <c r="V283" i="14"/>
  <c r="R283" i="14"/>
  <c r="Y282" i="13"/>
  <c r="F282" i="13"/>
  <c r="I282" i="12"/>
  <c r="E282" i="12"/>
  <c r="U278" i="3"/>
  <c r="W278" i="3"/>
  <c r="P279" i="3" s="1"/>
  <c r="F278" i="8"/>
  <c r="H276" i="5"/>
  <c r="J276" i="5"/>
  <c r="C277" i="5" s="1"/>
  <c r="I278" i="3"/>
  <c r="E278" i="3"/>
  <c r="H283" i="14" l="1"/>
  <c r="J283" i="14"/>
  <c r="C284" i="14" s="1"/>
  <c r="U283" i="14"/>
  <c r="W283" i="14"/>
  <c r="P284" i="14" s="1"/>
  <c r="I282" i="13"/>
  <c r="E282" i="13"/>
  <c r="AB282" i="13"/>
  <c r="X282" i="13"/>
  <c r="H282" i="12"/>
  <c r="J282" i="12"/>
  <c r="C283" i="12" s="1"/>
  <c r="S279" i="3"/>
  <c r="I278" i="8"/>
  <c r="E278" i="8"/>
  <c r="F277" i="5"/>
  <c r="J278" i="3"/>
  <c r="C279" i="3" s="1"/>
  <c r="H278" i="3"/>
  <c r="F284" i="14" l="1"/>
  <c r="S284" i="14"/>
  <c r="AA282" i="13"/>
  <c r="AC282" i="13"/>
  <c r="V283" i="13" s="1"/>
  <c r="H282" i="13"/>
  <c r="J282" i="13"/>
  <c r="C283" i="13" s="1"/>
  <c r="F283" i="12"/>
  <c r="V279" i="3"/>
  <c r="R279" i="3"/>
  <c r="H278" i="8"/>
  <c r="J278" i="8"/>
  <c r="C279" i="8" s="1"/>
  <c r="I277" i="5"/>
  <c r="E277" i="5"/>
  <c r="F279" i="3"/>
  <c r="I284" i="14" l="1"/>
  <c r="E284" i="14"/>
  <c r="V284" i="14"/>
  <c r="R284" i="14"/>
  <c r="F283" i="13"/>
  <c r="Y283" i="13"/>
  <c r="I283" i="12"/>
  <c r="E283" i="12"/>
  <c r="U279" i="3"/>
  <c r="W279" i="3"/>
  <c r="P280" i="3" s="1"/>
  <c r="F279" i="8"/>
  <c r="H277" i="5"/>
  <c r="J277" i="5"/>
  <c r="C278" i="5" s="1"/>
  <c r="I279" i="3"/>
  <c r="E279" i="3"/>
  <c r="H284" i="14" l="1"/>
  <c r="J284" i="14"/>
  <c r="C285" i="14" s="1"/>
  <c r="U284" i="14"/>
  <c r="W284" i="14"/>
  <c r="P285" i="14" s="1"/>
  <c r="AB283" i="13"/>
  <c r="X283" i="13"/>
  <c r="I283" i="13"/>
  <c r="E283" i="13"/>
  <c r="H283" i="12"/>
  <c r="J283" i="12"/>
  <c r="C284" i="12" s="1"/>
  <c r="S280" i="3"/>
  <c r="I279" i="8"/>
  <c r="E279" i="8"/>
  <c r="F278" i="5"/>
  <c r="J279" i="3"/>
  <c r="C280" i="3" s="1"/>
  <c r="H279" i="3"/>
  <c r="F285" i="14" l="1"/>
  <c r="S285" i="14"/>
  <c r="H283" i="13"/>
  <c r="J283" i="13"/>
  <c r="C284" i="13" s="1"/>
  <c r="AA283" i="13"/>
  <c r="AC283" i="13"/>
  <c r="V284" i="13" s="1"/>
  <c r="F284" i="12"/>
  <c r="V280" i="3"/>
  <c r="R280" i="3"/>
  <c r="H279" i="8"/>
  <c r="J279" i="8"/>
  <c r="C280" i="8" s="1"/>
  <c r="I278" i="5"/>
  <c r="E278" i="5"/>
  <c r="F280" i="3"/>
  <c r="I285" i="14" l="1"/>
  <c r="E285" i="14"/>
  <c r="V285" i="14"/>
  <c r="R285" i="14"/>
  <c r="F284" i="13"/>
  <c r="Y284" i="13"/>
  <c r="I284" i="12"/>
  <c r="E284" i="12"/>
  <c r="U280" i="3"/>
  <c r="W280" i="3"/>
  <c r="P281" i="3" s="1"/>
  <c r="F280" i="8"/>
  <c r="H278" i="5"/>
  <c r="J278" i="5"/>
  <c r="C279" i="5" s="1"/>
  <c r="E280" i="3"/>
  <c r="I280" i="3"/>
  <c r="H285" i="14" l="1"/>
  <c r="J285" i="14"/>
  <c r="C286" i="14" s="1"/>
  <c r="U285" i="14"/>
  <c r="W285" i="14"/>
  <c r="P286" i="14" s="1"/>
  <c r="AB284" i="13"/>
  <c r="X284" i="13"/>
  <c r="I284" i="13"/>
  <c r="E284" i="13"/>
  <c r="H284" i="12"/>
  <c r="J284" i="12"/>
  <c r="C285" i="12" s="1"/>
  <c r="S281" i="3"/>
  <c r="I280" i="8"/>
  <c r="E280" i="8"/>
  <c r="F279" i="5"/>
  <c r="J280" i="3"/>
  <c r="C281" i="3" s="1"/>
  <c r="H280" i="3"/>
  <c r="F286" i="14" l="1"/>
  <c r="S286" i="14"/>
  <c r="H284" i="13"/>
  <c r="J284" i="13"/>
  <c r="C285" i="13" s="1"/>
  <c r="AA284" i="13"/>
  <c r="AC284" i="13"/>
  <c r="V285" i="13" s="1"/>
  <c r="F285" i="12"/>
  <c r="V281" i="3"/>
  <c r="R281" i="3"/>
  <c r="H280" i="8"/>
  <c r="J280" i="8"/>
  <c r="C281" i="8" s="1"/>
  <c r="I279" i="5"/>
  <c r="E279" i="5"/>
  <c r="F281" i="3"/>
  <c r="I286" i="14" l="1"/>
  <c r="E286" i="14"/>
  <c r="V286" i="14"/>
  <c r="R286" i="14"/>
  <c r="Y285" i="13"/>
  <c r="F285" i="13"/>
  <c r="I285" i="12"/>
  <c r="E285" i="12"/>
  <c r="U281" i="3"/>
  <c r="W281" i="3"/>
  <c r="P282" i="3" s="1"/>
  <c r="F281" i="8"/>
  <c r="H279" i="5"/>
  <c r="J279" i="5"/>
  <c r="C280" i="5" s="1"/>
  <c r="I281" i="3"/>
  <c r="E281" i="3"/>
  <c r="H286" i="14" l="1"/>
  <c r="J286" i="14"/>
  <c r="C287" i="14" s="1"/>
  <c r="U286" i="14"/>
  <c r="W286" i="14"/>
  <c r="P287" i="14" s="1"/>
  <c r="I285" i="13"/>
  <c r="E285" i="13"/>
  <c r="AB285" i="13"/>
  <c r="X285" i="13"/>
  <c r="H285" i="12"/>
  <c r="J285" i="12"/>
  <c r="C286" i="12" s="1"/>
  <c r="S282" i="3"/>
  <c r="I281" i="8"/>
  <c r="E281" i="8"/>
  <c r="F280" i="5"/>
  <c r="J281" i="3"/>
  <c r="C282" i="3" s="1"/>
  <c r="H281" i="3"/>
  <c r="F287" i="14" l="1"/>
  <c r="S287" i="14"/>
  <c r="AA285" i="13"/>
  <c r="AC285" i="13"/>
  <c r="V286" i="13" s="1"/>
  <c r="H285" i="13"/>
  <c r="J285" i="13"/>
  <c r="C286" i="13" s="1"/>
  <c r="F286" i="12"/>
  <c r="R282" i="3"/>
  <c r="V282" i="3"/>
  <c r="H281" i="8"/>
  <c r="J281" i="8"/>
  <c r="C282" i="8" s="1"/>
  <c r="I280" i="5"/>
  <c r="E280" i="5"/>
  <c r="F282" i="3"/>
  <c r="I287" i="14" l="1"/>
  <c r="E287" i="14"/>
  <c r="V287" i="14"/>
  <c r="R287" i="14"/>
  <c r="F286" i="13"/>
  <c r="Y286" i="13"/>
  <c r="I286" i="12"/>
  <c r="E286" i="12"/>
  <c r="U282" i="3"/>
  <c r="W282" i="3"/>
  <c r="P283" i="3" s="1"/>
  <c r="F282" i="8"/>
  <c r="H280" i="5"/>
  <c r="J280" i="5"/>
  <c r="C281" i="5" s="1"/>
  <c r="I282" i="3"/>
  <c r="E282" i="3"/>
  <c r="H287" i="14" l="1"/>
  <c r="J287" i="14"/>
  <c r="C288" i="14" s="1"/>
  <c r="U287" i="14"/>
  <c r="W287" i="14"/>
  <c r="P288" i="14" s="1"/>
  <c r="I286" i="13"/>
  <c r="E286" i="13"/>
  <c r="AB286" i="13"/>
  <c r="X286" i="13"/>
  <c r="H286" i="12"/>
  <c r="J286" i="12"/>
  <c r="C287" i="12" s="1"/>
  <c r="S283" i="3"/>
  <c r="I282" i="8"/>
  <c r="E282" i="8"/>
  <c r="F281" i="5"/>
  <c r="J282" i="3"/>
  <c r="C283" i="3" s="1"/>
  <c r="H282" i="3"/>
  <c r="F288" i="14" l="1"/>
  <c r="S288" i="14"/>
  <c r="AA286" i="13"/>
  <c r="AC286" i="13"/>
  <c r="V287" i="13" s="1"/>
  <c r="H286" i="13"/>
  <c r="J286" i="13"/>
  <c r="C287" i="13" s="1"/>
  <c r="F287" i="12"/>
  <c r="V283" i="3"/>
  <c r="R283" i="3"/>
  <c r="H282" i="8"/>
  <c r="J282" i="8"/>
  <c r="C283" i="8" s="1"/>
  <c r="I281" i="5"/>
  <c r="E281" i="5"/>
  <c r="F283" i="3"/>
  <c r="I288" i="14" l="1"/>
  <c r="E288" i="14"/>
  <c r="V288" i="14"/>
  <c r="R288" i="14"/>
  <c r="F287" i="13"/>
  <c r="Y287" i="13"/>
  <c r="I287" i="12"/>
  <c r="E287" i="12"/>
  <c r="U283" i="3"/>
  <c r="W283" i="3"/>
  <c r="P284" i="3" s="1"/>
  <c r="F283" i="8"/>
  <c r="H281" i="5"/>
  <c r="J281" i="5"/>
  <c r="C282" i="5" s="1"/>
  <c r="E283" i="3"/>
  <c r="I283" i="3"/>
  <c r="H288" i="14" l="1"/>
  <c r="J288" i="14"/>
  <c r="C289" i="14" s="1"/>
  <c r="U288" i="14"/>
  <c r="W288" i="14"/>
  <c r="P289" i="14" s="1"/>
  <c r="I287" i="13"/>
  <c r="E287" i="13"/>
  <c r="AB287" i="13"/>
  <c r="X287" i="13"/>
  <c r="H287" i="12"/>
  <c r="J287" i="12"/>
  <c r="C288" i="12" s="1"/>
  <c r="S284" i="3"/>
  <c r="I283" i="8"/>
  <c r="E283" i="8"/>
  <c r="F282" i="5"/>
  <c r="J283" i="3"/>
  <c r="C284" i="3" s="1"/>
  <c r="H283" i="3"/>
  <c r="F289" i="14" l="1"/>
  <c r="S289" i="14"/>
  <c r="AA287" i="13"/>
  <c r="AC287" i="13"/>
  <c r="V288" i="13" s="1"/>
  <c r="H287" i="13"/>
  <c r="J287" i="13"/>
  <c r="C288" i="13" s="1"/>
  <c r="F288" i="12"/>
  <c r="R284" i="3"/>
  <c r="V284" i="3"/>
  <c r="H283" i="8"/>
  <c r="J283" i="8"/>
  <c r="C284" i="8" s="1"/>
  <c r="I282" i="5"/>
  <c r="E282" i="5"/>
  <c r="F284" i="3"/>
  <c r="I289" i="14" l="1"/>
  <c r="E289" i="14"/>
  <c r="V289" i="14"/>
  <c r="R289" i="14"/>
  <c r="F288" i="13"/>
  <c r="Y288" i="13"/>
  <c r="I288" i="12"/>
  <c r="E288" i="12"/>
  <c r="U284" i="3"/>
  <c r="W284" i="3"/>
  <c r="P285" i="3" s="1"/>
  <c r="F284" i="8"/>
  <c r="H282" i="5"/>
  <c r="J282" i="5"/>
  <c r="C283" i="5" s="1"/>
  <c r="E284" i="3"/>
  <c r="I284" i="3"/>
  <c r="U289" i="14" l="1"/>
  <c r="W289" i="14"/>
  <c r="P290" i="14" s="1"/>
  <c r="H289" i="14"/>
  <c r="J289" i="14"/>
  <c r="C290" i="14" s="1"/>
  <c r="AB288" i="13"/>
  <c r="X288" i="13"/>
  <c r="I288" i="13"/>
  <c r="E288" i="13"/>
  <c r="H288" i="12"/>
  <c r="J288" i="12"/>
  <c r="C289" i="12" s="1"/>
  <c r="S285" i="3"/>
  <c r="I284" i="8"/>
  <c r="E284" i="8"/>
  <c r="F283" i="5"/>
  <c r="J284" i="3"/>
  <c r="C285" i="3" s="1"/>
  <c r="H284" i="3"/>
  <c r="F290" i="14" l="1"/>
  <c r="S290" i="14"/>
  <c r="H288" i="13"/>
  <c r="J288" i="13"/>
  <c r="C289" i="13" s="1"/>
  <c r="AA288" i="13"/>
  <c r="AC288" i="13"/>
  <c r="V289" i="13" s="1"/>
  <c r="F289" i="12"/>
  <c r="V285" i="3"/>
  <c r="R285" i="3"/>
  <c r="H284" i="8"/>
  <c r="J284" i="8"/>
  <c r="C285" i="8" s="1"/>
  <c r="I283" i="5"/>
  <c r="E283" i="5"/>
  <c r="F285" i="3"/>
  <c r="V290" i="14" l="1"/>
  <c r="R290" i="14"/>
  <c r="I290" i="14"/>
  <c r="E290" i="14"/>
  <c r="Y289" i="13"/>
  <c r="F289" i="13"/>
  <c r="I289" i="12"/>
  <c r="E289" i="12"/>
  <c r="U285" i="3"/>
  <c r="W285" i="3"/>
  <c r="P286" i="3" s="1"/>
  <c r="F285" i="8"/>
  <c r="H283" i="5"/>
  <c r="J283" i="5"/>
  <c r="C284" i="5" s="1"/>
  <c r="I285" i="3"/>
  <c r="E285" i="3"/>
  <c r="H290" i="14" l="1"/>
  <c r="J290" i="14"/>
  <c r="C291" i="14" s="1"/>
  <c r="U290" i="14"/>
  <c r="W290" i="14"/>
  <c r="P291" i="14" s="1"/>
  <c r="I289" i="13"/>
  <c r="E289" i="13"/>
  <c r="AB289" i="13"/>
  <c r="X289" i="13"/>
  <c r="H289" i="12"/>
  <c r="J289" i="12"/>
  <c r="C290" i="12" s="1"/>
  <c r="S286" i="3"/>
  <c r="I285" i="8"/>
  <c r="E285" i="8"/>
  <c r="F284" i="5"/>
  <c r="J285" i="3"/>
  <c r="C286" i="3" s="1"/>
  <c r="H285" i="3"/>
  <c r="S291" i="14" l="1"/>
  <c r="F291" i="14"/>
  <c r="AA289" i="13"/>
  <c r="AC289" i="13"/>
  <c r="V290" i="13" s="1"/>
  <c r="H289" i="13"/>
  <c r="J289" i="13"/>
  <c r="C290" i="13" s="1"/>
  <c r="F290" i="12"/>
  <c r="V286" i="3"/>
  <c r="R286" i="3"/>
  <c r="H285" i="8"/>
  <c r="J285" i="8"/>
  <c r="C286" i="8" s="1"/>
  <c r="I284" i="5"/>
  <c r="E284" i="5"/>
  <c r="F286" i="3"/>
  <c r="I291" i="14" l="1"/>
  <c r="E291" i="14"/>
  <c r="V291" i="14"/>
  <c r="R291" i="14"/>
  <c r="F290" i="13"/>
  <c r="Y290" i="13"/>
  <c r="I290" i="12"/>
  <c r="E290" i="12"/>
  <c r="U286" i="3"/>
  <c r="W286" i="3"/>
  <c r="P287" i="3" s="1"/>
  <c r="F286" i="8"/>
  <c r="H284" i="5"/>
  <c r="J284" i="5"/>
  <c r="C285" i="5" s="1"/>
  <c r="I286" i="3"/>
  <c r="E286" i="3"/>
  <c r="U291" i="14" l="1"/>
  <c r="W291" i="14"/>
  <c r="P292" i="14" s="1"/>
  <c r="H291" i="14"/>
  <c r="J291" i="14"/>
  <c r="C292" i="14" s="1"/>
  <c r="AB290" i="13"/>
  <c r="X290" i="13"/>
  <c r="I290" i="13"/>
  <c r="E290" i="13"/>
  <c r="H290" i="12"/>
  <c r="J290" i="12"/>
  <c r="C291" i="12" s="1"/>
  <c r="S287" i="3"/>
  <c r="I286" i="8"/>
  <c r="E286" i="8"/>
  <c r="F285" i="5"/>
  <c r="J286" i="3"/>
  <c r="C287" i="3" s="1"/>
  <c r="H286" i="3"/>
  <c r="F292" i="14" l="1"/>
  <c r="S292" i="14"/>
  <c r="AA290" i="13"/>
  <c r="AC290" i="13"/>
  <c r="V291" i="13" s="1"/>
  <c r="H290" i="13"/>
  <c r="J290" i="13"/>
  <c r="C291" i="13" s="1"/>
  <c r="F291" i="12"/>
  <c r="V287" i="3"/>
  <c r="R287" i="3"/>
  <c r="H286" i="8"/>
  <c r="J286" i="8"/>
  <c r="C287" i="8" s="1"/>
  <c r="I285" i="5"/>
  <c r="E285" i="5"/>
  <c r="F287" i="3"/>
  <c r="V292" i="14" l="1"/>
  <c r="R292" i="14"/>
  <c r="I292" i="14"/>
  <c r="E292" i="14"/>
  <c r="F291" i="13"/>
  <c r="Y291" i="13"/>
  <c r="I291" i="12"/>
  <c r="E291" i="12"/>
  <c r="U287" i="3"/>
  <c r="W287" i="3"/>
  <c r="P288" i="3" s="1"/>
  <c r="F287" i="8"/>
  <c r="H285" i="5"/>
  <c r="J285" i="5"/>
  <c r="C286" i="5" s="1"/>
  <c r="E287" i="3"/>
  <c r="I287" i="3"/>
  <c r="H292" i="14" l="1"/>
  <c r="J292" i="14"/>
  <c r="C293" i="14" s="1"/>
  <c r="U292" i="14"/>
  <c r="W292" i="14"/>
  <c r="P293" i="14" s="1"/>
  <c r="AB291" i="13"/>
  <c r="X291" i="13"/>
  <c r="I291" i="13"/>
  <c r="E291" i="13"/>
  <c r="H291" i="12"/>
  <c r="J291" i="12"/>
  <c r="C292" i="12" s="1"/>
  <c r="S288" i="3"/>
  <c r="I287" i="8"/>
  <c r="E287" i="8"/>
  <c r="F286" i="5"/>
  <c r="J287" i="3"/>
  <c r="C288" i="3" s="1"/>
  <c r="H287" i="3"/>
  <c r="S293" i="14" l="1"/>
  <c r="F293" i="14"/>
  <c r="AA291" i="13"/>
  <c r="AC291" i="13"/>
  <c r="V292" i="13" s="1"/>
  <c r="H291" i="13"/>
  <c r="J291" i="13"/>
  <c r="C292" i="13" s="1"/>
  <c r="F292" i="12"/>
  <c r="R288" i="3"/>
  <c r="V288" i="3"/>
  <c r="H287" i="8"/>
  <c r="J287" i="8"/>
  <c r="C288" i="8" s="1"/>
  <c r="I286" i="5"/>
  <c r="E286" i="5"/>
  <c r="F288" i="3"/>
  <c r="V293" i="14" l="1"/>
  <c r="R293" i="14"/>
  <c r="I293" i="14"/>
  <c r="E293" i="14"/>
  <c r="Y292" i="13"/>
  <c r="F292" i="13"/>
  <c r="I292" i="12"/>
  <c r="E292" i="12"/>
  <c r="U288" i="3"/>
  <c r="W288" i="3"/>
  <c r="P289" i="3" s="1"/>
  <c r="F288" i="8"/>
  <c r="H286" i="5"/>
  <c r="J286" i="5"/>
  <c r="C287" i="5" s="1"/>
  <c r="I288" i="3"/>
  <c r="E288" i="3"/>
  <c r="U293" i="14" l="1"/>
  <c r="W293" i="14"/>
  <c r="P294" i="14" s="1"/>
  <c r="H293" i="14"/>
  <c r="J293" i="14"/>
  <c r="C294" i="14" s="1"/>
  <c r="AB292" i="13"/>
  <c r="X292" i="13"/>
  <c r="I292" i="13"/>
  <c r="E292" i="13"/>
  <c r="H292" i="12"/>
  <c r="J292" i="12"/>
  <c r="C293" i="12" s="1"/>
  <c r="S289" i="3"/>
  <c r="I288" i="8"/>
  <c r="E288" i="8"/>
  <c r="F287" i="5"/>
  <c r="J288" i="3"/>
  <c r="C289" i="3" s="1"/>
  <c r="H288" i="3"/>
  <c r="F294" i="14" l="1"/>
  <c r="S294" i="14"/>
  <c r="H292" i="13"/>
  <c r="J292" i="13"/>
  <c r="C293" i="13" s="1"/>
  <c r="AA292" i="13"/>
  <c r="AC292" i="13"/>
  <c r="V293" i="13" s="1"/>
  <c r="F293" i="12"/>
  <c r="V289" i="3"/>
  <c r="R289" i="3"/>
  <c r="H288" i="8"/>
  <c r="J288" i="8"/>
  <c r="C289" i="8" s="1"/>
  <c r="I287" i="5"/>
  <c r="E287" i="5"/>
  <c r="F289" i="3"/>
  <c r="V294" i="14" l="1"/>
  <c r="R294" i="14"/>
  <c r="I294" i="14"/>
  <c r="E294" i="14"/>
  <c r="F293" i="13"/>
  <c r="Y293" i="13"/>
  <c r="I293" i="12"/>
  <c r="E293" i="12"/>
  <c r="U289" i="3"/>
  <c r="W289" i="3"/>
  <c r="P290" i="3" s="1"/>
  <c r="F289" i="8"/>
  <c r="H287" i="5"/>
  <c r="J287" i="5"/>
  <c r="C288" i="5" s="1"/>
  <c r="I289" i="3"/>
  <c r="E289" i="3"/>
  <c r="H294" i="14" l="1"/>
  <c r="J294" i="14"/>
  <c r="C295" i="14" s="1"/>
  <c r="U294" i="14"/>
  <c r="W294" i="14"/>
  <c r="P295" i="14" s="1"/>
  <c r="AB293" i="13"/>
  <c r="X293" i="13"/>
  <c r="I293" i="13"/>
  <c r="E293" i="13"/>
  <c r="H293" i="12"/>
  <c r="J293" i="12"/>
  <c r="C294" i="12" s="1"/>
  <c r="S290" i="3"/>
  <c r="I289" i="8"/>
  <c r="E289" i="8"/>
  <c r="F288" i="5"/>
  <c r="J289" i="3"/>
  <c r="C290" i="3" s="1"/>
  <c r="H289" i="3"/>
  <c r="F295" i="14" l="1"/>
  <c r="S295" i="14"/>
  <c r="H293" i="13"/>
  <c r="J293" i="13"/>
  <c r="C294" i="13" s="1"/>
  <c r="AA293" i="13"/>
  <c r="AC293" i="13"/>
  <c r="V294" i="13" s="1"/>
  <c r="F294" i="12"/>
  <c r="V290" i="3"/>
  <c r="R290" i="3"/>
  <c r="H289" i="8"/>
  <c r="J289" i="8"/>
  <c r="C290" i="8" s="1"/>
  <c r="I288" i="5"/>
  <c r="E288" i="5"/>
  <c r="F290" i="3"/>
  <c r="V295" i="14" l="1"/>
  <c r="R295" i="14"/>
  <c r="I295" i="14"/>
  <c r="E295" i="14"/>
  <c r="Y294" i="13"/>
  <c r="F294" i="13"/>
  <c r="I294" i="12"/>
  <c r="E294" i="12"/>
  <c r="U290" i="3"/>
  <c r="W290" i="3"/>
  <c r="P291" i="3" s="1"/>
  <c r="F290" i="8"/>
  <c r="H288" i="5"/>
  <c r="J288" i="5"/>
  <c r="C289" i="5" s="1"/>
  <c r="I290" i="3"/>
  <c r="E290" i="3"/>
  <c r="H295" i="14" l="1"/>
  <c r="J295" i="14"/>
  <c r="C296" i="14" s="1"/>
  <c r="U295" i="14"/>
  <c r="W295" i="14"/>
  <c r="P296" i="14" s="1"/>
  <c r="I294" i="13"/>
  <c r="E294" i="13"/>
  <c r="AB294" i="13"/>
  <c r="X294" i="13"/>
  <c r="H294" i="12"/>
  <c r="J294" i="12"/>
  <c r="C295" i="12" s="1"/>
  <c r="S291" i="3"/>
  <c r="I290" i="8"/>
  <c r="E290" i="8"/>
  <c r="F289" i="5"/>
  <c r="J290" i="3"/>
  <c r="C291" i="3" s="1"/>
  <c r="H290" i="3"/>
  <c r="F296" i="14" l="1"/>
  <c r="S296" i="14"/>
  <c r="AA294" i="13"/>
  <c r="AC294" i="13"/>
  <c r="V295" i="13" s="1"/>
  <c r="H294" i="13"/>
  <c r="J294" i="13"/>
  <c r="C295" i="13" s="1"/>
  <c r="F295" i="12"/>
  <c r="V291" i="3"/>
  <c r="R291" i="3"/>
  <c r="H290" i="8"/>
  <c r="J290" i="8"/>
  <c r="C291" i="8" s="1"/>
  <c r="I289" i="5"/>
  <c r="E289" i="5"/>
  <c r="F291" i="3"/>
  <c r="V296" i="14" l="1"/>
  <c r="R296" i="14"/>
  <c r="I296" i="14"/>
  <c r="E296" i="14"/>
  <c r="Y295" i="13"/>
  <c r="F295" i="13"/>
  <c r="I295" i="12"/>
  <c r="E295" i="12"/>
  <c r="U291" i="3"/>
  <c r="W291" i="3"/>
  <c r="P292" i="3" s="1"/>
  <c r="F291" i="8"/>
  <c r="H289" i="5"/>
  <c r="J289" i="5"/>
  <c r="C290" i="5" s="1"/>
  <c r="I291" i="3"/>
  <c r="E291" i="3"/>
  <c r="H296" i="14" l="1"/>
  <c r="J296" i="14"/>
  <c r="C297" i="14" s="1"/>
  <c r="U296" i="14"/>
  <c r="W296" i="14"/>
  <c r="P297" i="14" s="1"/>
  <c r="I295" i="13"/>
  <c r="E295" i="13"/>
  <c r="AB295" i="13"/>
  <c r="X295" i="13"/>
  <c r="H295" i="12"/>
  <c r="J295" i="12"/>
  <c r="C296" i="12" s="1"/>
  <c r="S292" i="3"/>
  <c r="I291" i="8"/>
  <c r="E291" i="8"/>
  <c r="F290" i="5"/>
  <c r="J291" i="3"/>
  <c r="C292" i="3" s="1"/>
  <c r="H291" i="3"/>
  <c r="S297" i="14" l="1"/>
  <c r="F297" i="14"/>
  <c r="AA295" i="13"/>
  <c r="AC295" i="13"/>
  <c r="V296" i="13" s="1"/>
  <c r="H295" i="13"/>
  <c r="J295" i="13"/>
  <c r="C296" i="13" s="1"/>
  <c r="F296" i="12"/>
  <c r="V292" i="3"/>
  <c r="R292" i="3"/>
  <c r="H291" i="8"/>
  <c r="J291" i="8"/>
  <c r="C292" i="8" s="1"/>
  <c r="I290" i="5"/>
  <c r="E290" i="5"/>
  <c r="F292" i="3"/>
  <c r="I297" i="14" l="1"/>
  <c r="E297" i="14"/>
  <c r="V297" i="14"/>
  <c r="R297" i="14"/>
  <c r="F296" i="13"/>
  <c r="Y296" i="13"/>
  <c r="I296" i="12"/>
  <c r="E296" i="12"/>
  <c r="U292" i="3"/>
  <c r="W292" i="3"/>
  <c r="P293" i="3" s="1"/>
  <c r="F292" i="8"/>
  <c r="H290" i="5"/>
  <c r="J290" i="5"/>
  <c r="C291" i="5" s="1"/>
  <c r="E292" i="3"/>
  <c r="I292" i="3"/>
  <c r="U297" i="14" l="1"/>
  <c r="W297" i="14"/>
  <c r="P298" i="14" s="1"/>
  <c r="H297" i="14"/>
  <c r="J297" i="14"/>
  <c r="C298" i="14" s="1"/>
  <c r="AB296" i="13"/>
  <c r="X296" i="13"/>
  <c r="I296" i="13"/>
  <c r="E296" i="13"/>
  <c r="H296" i="12"/>
  <c r="J296" i="12"/>
  <c r="C297" i="12" s="1"/>
  <c r="S293" i="3"/>
  <c r="I292" i="8"/>
  <c r="E292" i="8"/>
  <c r="F291" i="5"/>
  <c r="J292" i="3"/>
  <c r="C293" i="3" s="1"/>
  <c r="H292" i="3"/>
  <c r="F298" i="14" l="1"/>
  <c r="S298" i="14"/>
  <c r="H296" i="13"/>
  <c r="J296" i="13"/>
  <c r="C297" i="13" s="1"/>
  <c r="AA296" i="13"/>
  <c r="AC296" i="13"/>
  <c r="V297" i="13" s="1"/>
  <c r="F297" i="12"/>
  <c r="V293" i="3"/>
  <c r="R293" i="3"/>
  <c r="H292" i="8"/>
  <c r="J292" i="8"/>
  <c r="C293" i="8" s="1"/>
  <c r="I291" i="5"/>
  <c r="E291" i="5"/>
  <c r="F293" i="3"/>
  <c r="I298" i="14" l="1"/>
  <c r="E298" i="14"/>
  <c r="V298" i="14"/>
  <c r="R298" i="14"/>
  <c r="Y297" i="13"/>
  <c r="F297" i="13"/>
  <c r="I297" i="12"/>
  <c r="E297" i="12"/>
  <c r="U293" i="3"/>
  <c r="W293" i="3"/>
  <c r="P294" i="3" s="1"/>
  <c r="F293" i="8"/>
  <c r="H291" i="5"/>
  <c r="J291" i="5"/>
  <c r="C292" i="5" s="1"/>
  <c r="E293" i="3"/>
  <c r="I293" i="3"/>
  <c r="H298" i="14" l="1"/>
  <c r="J298" i="14"/>
  <c r="C299" i="14" s="1"/>
  <c r="U298" i="14"/>
  <c r="W298" i="14"/>
  <c r="P299" i="14" s="1"/>
  <c r="AB297" i="13"/>
  <c r="X297" i="13"/>
  <c r="I297" i="13"/>
  <c r="E297" i="13"/>
  <c r="H297" i="12"/>
  <c r="J297" i="12"/>
  <c r="C298" i="12" s="1"/>
  <c r="S294" i="3"/>
  <c r="I293" i="8"/>
  <c r="E293" i="8"/>
  <c r="F292" i="5"/>
  <c r="J293" i="3"/>
  <c r="C294" i="3" s="1"/>
  <c r="H293" i="3"/>
  <c r="S299" i="14" l="1"/>
  <c r="F299" i="14"/>
  <c r="AA297" i="13"/>
  <c r="AC297" i="13"/>
  <c r="V298" i="13" s="1"/>
  <c r="H297" i="13"/>
  <c r="J297" i="13"/>
  <c r="C298" i="13" s="1"/>
  <c r="F298" i="12"/>
  <c r="V294" i="3"/>
  <c r="R294" i="3"/>
  <c r="H293" i="8"/>
  <c r="J293" i="8"/>
  <c r="C294" i="8" s="1"/>
  <c r="I292" i="5"/>
  <c r="E292" i="5"/>
  <c r="F294" i="3"/>
  <c r="I299" i="14" l="1"/>
  <c r="E299" i="14"/>
  <c r="V299" i="14"/>
  <c r="R299" i="14"/>
  <c r="F298" i="13"/>
  <c r="Y298" i="13"/>
  <c r="I298" i="12"/>
  <c r="E298" i="12"/>
  <c r="U294" i="3"/>
  <c r="W294" i="3"/>
  <c r="P295" i="3" s="1"/>
  <c r="F294" i="8"/>
  <c r="H292" i="5"/>
  <c r="J292" i="5"/>
  <c r="C293" i="5" s="1"/>
  <c r="I294" i="3"/>
  <c r="E294" i="3"/>
  <c r="U299" i="14" l="1"/>
  <c r="W299" i="14"/>
  <c r="P300" i="14" s="1"/>
  <c r="H299" i="14"/>
  <c r="J299" i="14"/>
  <c r="C300" i="14" s="1"/>
  <c r="AB298" i="13"/>
  <c r="X298" i="13"/>
  <c r="I298" i="13"/>
  <c r="E298" i="13"/>
  <c r="H298" i="12"/>
  <c r="J298" i="12"/>
  <c r="C299" i="12" s="1"/>
  <c r="S295" i="3"/>
  <c r="I294" i="8"/>
  <c r="E294" i="8"/>
  <c r="F293" i="5"/>
  <c r="J294" i="3"/>
  <c r="C295" i="3" s="1"/>
  <c r="H294" i="3"/>
  <c r="F300" i="14" l="1"/>
  <c r="S300" i="14"/>
  <c r="AA298" i="13"/>
  <c r="AC298" i="13"/>
  <c r="V299" i="13" s="1"/>
  <c r="H298" i="13"/>
  <c r="J298" i="13"/>
  <c r="C299" i="13" s="1"/>
  <c r="F299" i="12"/>
  <c r="V295" i="3"/>
  <c r="R295" i="3"/>
  <c r="H294" i="8"/>
  <c r="J294" i="8"/>
  <c r="C295" i="8" s="1"/>
  <c r="I293" i="5"/>
  <c r="E293" i="5"/>
  <c r="F295" i="3"/>
  <c r="V300" i="14" l="1"/>
  <c r="R300" i="14"/>
  <c r="I300" i="14"/>
  <c r="E300" i="14"/>
  <c r="Y299" i="13"/>
  <c r="F299" i="13"/>
  <c r="I299" i="12"/>
  <c r="E299" i="12"/>
  <c r="U295" i="3"/>
  <c r="W295" i="3"/>
  <c r="P296" i="3" s="1"/>
  <c r="F295" i="8"/>
  <c r="H293" i="5"/>
  <c r="J293" i="5"/>
  <c r="C294" i="5" s="1"/>
  <c r="I295" i="3"/>
  <c r="E295" i="3"/>
  <c r="U300" i="14" l="1"/>
  <c r="W300" i="14"/>
  <c r="P301" i="14" s="1"/>
  <c r="H300" i="14"/>
  <c r="J300" i="14"/>
  <c r="C301" i="14" s="1"/>
  <c r="I299" i="13"/>
  <c r="E299" i="13"/>
  <c r="AB299" i="13"/>
  <c r="X299" i="13"/>
  <c r="H299" i="12"/>
  <c r="J299" i="12"/>
  <c r="C300" i="12" s="1"/>
  <c r="S296" i="3"/>
  <c r="I295" i="8"/>
  <c r="E295" i="8"/>
  <c r="F294" i="5"/>
  <c r="J295" i="3"/>
  <c r="C296" i="3" s="1"/>
  <c r="H295" i="3"/>
  <c r="S301" i="14" l="1"/>
  <c r="F301" i="14"/>
  <c r="AA299" i="13"/>
  <c r="AC299" i="13"/>
  <c r="V300" i="13" s="1"/>
  <c r="H299" i="13"/>
  <c r="J299" i="13"/>
  <c r="C300" i="13" s="1"/>
  <c r="F300" i="12"/>
  <c r="R296" i="3"/>
  <c r="V296" i="3"/>
  <c r="H295" i="8"/>
  <c r="J295" i="8"/>
  <c r="C296" i="8" s="1"/>
  <c r="I294" i="5"/>
  <c r="E294" i="5"/>
  <c r="F296" i="3"/>
  <c r="I301" i="14" l="1"/>
  <c r="E301" i="14"/>
  <c r="V301" i="14"/>
  <c r="R301" i="14"/>
  <c r="Y300" i="13"/>
  <c r="F300" i="13"/>
  <c r="I300" i="12"/>
  <c r="E300" i="12"/>
  <c r="U296" i="3"/>
  <c r="W296" i="3"/>
  <c r="P297" i="3" s="1"/>
  <c r="F296" i="8"/>
  <c r="H294" i="5"/>
  <c r="J294" i="5"/>
  <c r="C295" i="5" s="1"/>
  <c r="E296" i="3"/>
  <c r="I296" i="3"/>
  <c r="U301" i="14" l="1"/>
  <c r="W301" i="14"/>
  <c r="P302" i="14" s="1"/>
  <c r="H301" i="14"/>
  <c r="J301" i="14"/>
  <c r="C302" i="14" s="1"/>
  <c r="I300" i="13"/>
  <c r="E300" i="13"/>
  <c r="AB300" i="13"/>
  <c r="X300" i="13"/>
  <c r="H300" i="12"/>
  <c r="J300" i="12"/>
  <c r="C301" i="12" s="1"/>
  <c r="S297" i="3"/>
  <c r="I296" i="8"/>
  <c r="E296" i="8"/>
  <c r="F295" i="5"/>
  <c r="J296" i="3"/>
  <c r="C297" i="3" s="1"/>
  <c r="H296" i="3"/>
  <c r="F302" i="14" l="1"/>
  <c r="S302" i="14"/>
  <c r="H300" i="13"/>
  <c r="J300" i="13"/>
  <c r="C301" i="13" s="1"/>
  <c r="AA300" i="13"/>
  <c r="AC300" i="13"/>
  <c r="V301" i="13" s="1"/>
  <c r="F301" i="12"/>
  <c r="R297" i="3"/>
  <c r="V297" i="3"/>
  <c r="H296" i="8"/>
  <c r="J296" i="8"/>
  <c r="C297" i="8" s="1"/>
  <c r="I295" i="5"/>
  <c r="E295" i="5"/>
  <c r="F297" i="3"/>
  <c r="V302" i="14" l="1"/>
  <c r="R302" i="14"/>
  <c r="I302" i="14"/>
  <c r="E302" i="14"/>
  <c r="Y301" i="13"/>
  <c r="F301" i="13"/>
  <c r="I301" i="12"/>
  <c r="E301" i="12"/>
  <c r="U297" i="3"/>
  <c r="W297" i="3"/>
  <c r="P298" i="3" s="1"/>
  <c r="F297" i="8"/>
  <c r="H295" i="5"/>
  <c r="J295" i="5"/>
  <c r="C296" i="5" s="1"/>
  <c r="I297" i="3"/>
  <c r="E297" i="3"/>
  <c r="H302" i="14" l="1"/>
  <c r="J302" i="14"/>
  <c r="C303" i="14" s="1"/>
  <c r="U302" i="14"/>
  <c r="W302" i="14"/>
  <c r="P303" i="14" s="1"/>
  <c r="I301" i="13"/>
  <c r="E301" i="13"/>
  <c r="AB301" i="13"/>
  <c r="X301" i="13"/>
  <c r="H301" i="12"/>
  <c r="J301" i="12"/>
  <c r="C302" i="12" s="1"/>
  <c r="S298" i="3"/>
  <c r="I297" i="8"/>
  <c r="E297" i="8"/>
  <c r="F296" i="5"/>
  <c r="J297" i="3"/>
  <c r="C298" i="3" s="1"/>
  <c r="H297" i="3"/>
  <c r="S303" i="14" l="1"/>
  <c r="F303" i="14"/>
  <c r="AA301" i="13"/>
  <c r="AC301" i="13"/>
  <c r="V302" i="13" s="1"/>
  <c r="H301" i="13"/>
  <c r="J301" i="13"/>
  <c r="C302" i="13" s="1"/>
  <c r="F302" i="12"/>
  <c r="V298" i="3"/>
  <c r="R298" i="3"/>
  <c r="H297" i="8"/>
  <c r="J297" i="8"/>
  <c r="C298" i="8" s="1"/>
  <c r="I296" i="5"/>
  <c r="E296" i="5"/>
  <c r="F298" i="3"/>
  <c r="V303" i="14" l="1"/>
  <c r="R303" i="14"/>
  <c r="I303" i="14"/>
  <c r="E303" i="14"/>
  <c r="F302" i="13"/>
  <c r="Y302" i="13"/>
  <c r="I302" i="12"/>
  <c r="E302" i="12"/>
  <c r="U298" i="3"/>
  <c r="W298" i="3"/>
  <c r="P299" i="3" s="1"/>
  <c r="F298" i="8"/>
  <c r="H296" i="5"/>
  <c r="J296" i="5"/>
  <c r="C297" i="5" s="1"/>
  <c r="I298" i="3"/>
  <c r="E298" i="3"/>
  <c r="H303" i="14" l="1"/>
  <c r="J303" i="14"/>
  <c r="C304" i="14" s="1"/>
  <c r="U303" i="14"/>
  <c r="W303" i="14"/>
  <c r="P304" i="14" s="1"/>
  <c r="AB302" i="13"/>
  <c r="X302" i="13"/>
  <c r="I302" i="13"/>
  <c r="E302" i="13"/>
  <c r="H302" i="12"/>
  <c r="J302" i="12"/>
  <c r="C303" i="12" s="1"/>
  <c r="S299" i="3"/>
  <c r="I298" i="8"/>
  <c r="E298" i="8"/>
  <c r="F297" i="5"/>
  <c r="J298" i="3"/>
  <c r="C299" i="3" s="1"/>
  <c r="H298" i="3"/>
  <c r="S304" i="14" l="1"/>
  <c r="F304" i="14"/>
  <c r="H302" i="13"/>
  <c r="J302" i="13"/>
  <c r="C303" i="13" s="1"/>
  <c r="AA302" i="13"/>
  <c r="AC302" i="13"/>
  <c r="V303" i="13" s="1"/>
  <c r="F303" i="12"/>
  <c r="V299" i="3"/>
  <c r="R299" i="3"/>
  <c r="H298" i="8"/>
  <c r="J298" i="8"/>
  <c r="C299" i="8" s="1"/>
  <c r="I297" i="5"/>
  <c r="E297" i="5"/>
  <c r="F299" i="3"/>
  <c r="I304" i="14" l="1"/>
  <c r="E304" i="14"/>
  <c r="V304" i="14"/>
  <c r="R304" i="14"/>
  <c r="Y303" i="13"/>
  <c r="F303" i="13"/>
  <c r="I303" i="12"/>
  <c r="E303" i="12"/>
  <c r="U299" i="3"/>
  <c r="W299" i="3"/>
  <c r="P300" i="3" s="1"/>
  <c r="F299" i="8"/>
  <c r="H297" i="5"/>
  <c r="J297" i="5"/>
  <c r="C298" i="5" s="1"/>
  <c r="I299" i="3"/>
  <c r="E299" i="3"/>
  <c r="U304" i="14" l="1"/>
  <c r="W304" i="14"/>
  <c r="P305" i="14" s="1"/>
  <c r="H304" i="14"/>
  <c r="J304" i="14"/>
  <c r="C305" i="14" s="1"/>
  <c r="AB303" i="13"/>
  <c r="X303" i="13"/>
  <c r="I303" i="13"/>
  <c r="E303" i="13"/>
  <c r="H303" i="12"/>
  <c r="J303" i="12"/>
  <c r="C304" i="12" s="1"/>
  <c r="S300" i="3"/>
  <c r="I299" i="8"/>
  <c r="E299" i="8"/>
  <c r="F298" i="5"/>
  <c r="J299" i="3"/>
  <c r="C300" i="3" s="1"/>
  <c r="H299" i="3"/>
  <c r="F305" i="14" l="1"/>
  <c r="S305" i="14"/>
  <c r="AA303" i="13"/>
  <c r="AC303" i="13"/>
  <c r="V304" i="13" s="1"/>
  <c r="H303" i="13"/>
  <c r="J303" i="13"/>
  <c r="C304" i="13" s="1"/>
  <c r="F304" i="12"/>
  <c r="R300" i="3"/>
  <c r="V300" i="3"/>
  <c r="H299" i="8"/>
  <c r="J299" i="8"/>
  <c r="C300" i="8" s="1"/>
  <c r="I298" i="5"/>
  <c r="E298" i="5"/>
  <c r="F300" i="3"/>
  <c r="V305" i="14" l="1"/>
  <c r="R305" i="14"/>
  <c r="I305" i="14"/>
  <c r="E305" i="14"/>
  <c r="F304" i="13"/>
  <c r="Y304" i="13"/>
  <c r="I304" i="12"/>
  <c r="E304" i="12"/>
  <c r="U300" i="3"/>
  <c r="W300" i="3"/>
  <c r="P301" i="3" s="1"/>
  <c r="F300" i="8"/>
  <c r="H298" i="5"/>
  <c r="J298" i="5"/>
  <c r="C299" i="5" s="1"/>
  <c r="E300" i="3"/>
  <c r="I300" i="3"/>
  <c r="H305" i="14" l="1"/>
  <c r="J305" i="14"/>
  <c r="C306" i="14" s="1"/>
  <c r="U305" i="14"/>
  <c r="W305" i="14"/>
  <c r="P306" i="14" s="1"/>
  <c r="AB304" i="13"/>
  <c r="X304" i="13"/>
  <c r="I304" i="13"/>
  <c r="E304" i="13"/>
  <c r="H304" i="12"/>
  <c r="J304" i="12"/>
  <c r="C305" i="12" s="1"/>
  <c r="S301" i="3"/>
  <c r="I300" i="8"/>
  <c r="E300" i="8"/>
  <c r="F299" i="5"/>
  <c r="J300" i="3"/>
  <c r="C301" i="3" s="1"/>
  <c r="H300" i="3"/>
  <c r="S306" i="14" l="1"/>
  <c r="F306" i="14"/>
  <c r="AA304" i="13"/>
  <c r="AC304" i="13"/>
  <c r="V305" i="13" s="1"/>
  <c r="H304" i="13"/>
  <c r="J304" i="13"/>
  <c r="C305" i="13" s="1"/>
  <c r="F305" i="12"/>
  <c r="V301" i="3"/>
  <c r="R301" i="3"/>
  <c r="H300" i="8"/>
  <c r="J300" i="8"/>
  <c r="C301" i="8" s="1"/>
  <c r="I299" i="5"/>
  <c r="E299" i="5"/>
  <c r="F301" i="3"/>
  <c r="V306" i="14" l="1"/>
  <c r="R306" i="14"/>
  <c r="I306" i="14"/>
  <c r="E306" i="14"/>
  <c r="F305" i="13"/>
  <c r="Y305" i="13"/>
  <c r="I305" i="12"/>
  <c r="E305" i="12"/>
  <c r="U301" i="3"/>
  <c r="W301" i="3"/>
  <c r="P302" i="3" s="1"/>
  <c r="F301" i="8"/>
  <c r="H299" i="5"/>
  <c r="J299" i="5"/>
  <c r="C300" i="5" s="1"/>
  <c r="I301" i="3"/>
  <c r="E301" i="3"/>
  <c r="H306" i="14" l="1"/>
  <c r="J306" i="14"/>
  <c r="C307" i="14" s="1"/>
  <c r="U306" i="14"/>
  <c r="W306" i="14"/>
  <c r="P307" i="14" s="1"/>
  <c r="AB305" i="13"/>
  <c r="X305" i="13"/>
  <c r="I305" i="13"/>
  <c r="E305" i="13"/>
  <c r="H305" i="12"/>
  <c r="J305" i="12"/>
  <c r="C306" i="12" s="1"/>
  <c r="S302" i="3"/>
  <c r="I301" i="8"/>
  <c r="E301" i="8"/>
  <c r="F300" i="5"/>
  <c r="J301" i="3"/>
  <c r="C302" i="3" s="1"/>
  <c r="H301" i="3"/>
  <c r="F307" i="14" l="1"/>
  <c r="S307" i="14"/>
  <c r="H305" i="13"/>
  <c r="J305" i="13"/>
  <c r="C306" i="13" s="1"/>
  <c r="AA305" i="13"/>
  <c r="AC305" i="13"/>
  <c r="V306" i="13" s="1"/>
  <c r="F306" i="12"/>
  <c r="R302" i="3"/>
  <c r="V302" i="3"/>
  <c r="H301" i="8"/>
  <c r="J301" i="8"/>
  <c r="C302" i="8" s="1"/>
  <c r="I300" i="5"/>
  <c r="E300" i="5"/>
  <c r="F302" i="3"/>
  <c r="V307" i="14" l="1"/>
  <c r="R307" i="14"/>
  <c r="I307" i="14"/>
  <c r="E307" i="14"/>
  <c r="Y306" i="13"/>
  <c r="F306" i="13"/>
  <c r="I306" i="12"/>
  <c r="E306" i="12"/>
  <c r="U302" i="3"/>
  <c r="W302" i="3"/>
  <c r="P303" i="3" s="1"/>
  <c r="F302" i="8"/>
  <c r="H300" i="5"/>
  <c r="J300" i="5"/>
  <c r="C301" i="5" s="1"/>
  <c r="I302" i="3"/>
  <c r="E302" i="3"/>
  <c r="H307" i="14" l="1"/>
  <c r="J307" i="14"/>
  <c r="C308" i="14" s="1"/>
  <c r="U307" i="14"/>
  <c r="W307" i="14"/>
  <c r="P308" i="14" s="1"/>
  <c r="I306" i="13"/>
  <c r="E306" i="13"/>
  <c r="AB306" i="13"/>
  <c r="X306" i="13"/>
  <c r="H306" i="12"/>
  <c r="J306" i="12"/>
  <c r="C307" i="12" s="1"/>
  <c r="S303" i="3"/>
  <c r="I302" i="8"/>
  <c r="E302" i="8"/>
  <c r="F301" i="5"/>
  <c r="J302" i="3"/>
  <c r="C303" i="3" s="1"/>
  <c r="H302" i="3"/>
  <c r="F308" i="14" l="1"/>
  <c r="S308" i="14"/>
  <c r="AA306" i="13"/>
  <c r="AC306" i="13"/>
  <c r="V307" i="13" s="1"/>
  <c r="H306" i="13"/>
  <c r="J306" i="13"/>
  <c r="C307" i="13" s="1"/>
  <c r="F307" i="12"/>
  <c r="V303" i="3"/>
  <c r="R303" i="3"/>
  <c r="H302" i="8"/>
  <c r="J302" i="8"/>
  <c r="C303" i="8" s="1"/>
  <c r="I301" i="5"/>
  <c r="E301" i="5"/>
  <c r="F303" i="3"/>
  <c r="V308" i="14" l="1"/>
  <c r="R308" i="14"/>
  <c r="I308" i="14"/>
  <c r="E308" i="14"/>
  <c r="F307" i="13"/>
  <c r="Y307" i="13"/>
  <c r="I307" i="12"/>
  <c r="E307" i="12"/>
  <c r="U303" i="3"/>
  <c r="W303" i="3"/>
  <c r="P304" i="3" s="1"/>
  <c r="F303" i="8"/>
  <c r="H301" i="5"/>
  <c r="J301" i="5"/>
  <c r="C302" i="5" s="1"/>
  <c r="I303" i="3"/>
  <c r="E303" i="3"/>
  <c r="H308" i="14" l="1"/>
  <c r="J308" i="14"/>
  <c r="C309" i="14" s="1"/>
  <c r="U308" i="14"/>
  <c r="W308" i="14"/>
  <c r="P309" i="14" s="1"/>
  <c r="AB307" i="13"/>
  <c r="X307" i="13"/>
  <c r="I307" i="13"/>
  <c r="E307" i="13"/>
  <c r="H307" i="12"/>
  <c r="J307" i="12"/>
  <c r="C308" i="12" s="1"/>
  <c r="S304" i="3"/>
  <c r="I303" i="8"/>
  <c r="E303" i="8"/>
  <c r="F302" i="5"/>
  <c r="J303" i="3"/>
  <c r="C304" i="3" s="1"/>
  <c r="H303" i="3"/>
  <c r="F309" i="14" l="1"/>
  <c r="S309" i="14"/>
  <c r="H307" i="13"/>
  <c r="J307" i="13"/>
  <c r="C308" i="13" s="1"/>
  <c r="AA307" i="13"/>
  <c r="AC307" i="13"/>
  <c r="V308" i="13" s="1"/>
  <c r="F308" i="12"/>
  <c r="V304" i="3"/>
  <c r="R304" i="3"/>
  <c r="H303" i="8"/>
  <c r="J303" i="8"/>
  <c r="C304" i="8" s="1"/>
  <c r="I302" i="5"/>
  <c r="E302" i="5"/>
  <c r="F304" i="3"/>
  <c r="V309" i="14" l="1"/>
  <c r="R309" i="14"/>
  <c r="I309" i="14"/>
  <c r="E309" i="14"/>
  <c r="Y308" i="13"/>
  <c r="F308" i="13"/>
  <c r="I308" i="12"/>
  <c r="E308" i="12"/>
  <c r="U304" i="3"/>
  <c r="W304" i="3"/>
  <c r="P305" i="3" s="1"/>
  <c r="F304" i="8"/>
  <c r="H302" i="5"/>
  <c r="J302" i="5"/>
  <c r="C303" i="5" s="1"/>
  <c r="I304" i="3"/>
  <c r="E304" i="3"/>
  <c r="H309" i="14" l="1"/>
  <c r="J309" i="14"/>
  <c r="C310" i="14" s="1"/>
  <c r="U309" i="14"/>
  <c r="W309" i="14"/>
  <c r="P310" i="14" s="1"/>
  <c r="I308" i="13"/>
  <c r="E308" i="13"/>
  <c r="AB308" i="13"/>
  <c r="X308" i="13"/>
  <c r="H308" i="12"/>
  <c r="J308" i="12"/>
  <c r="C309" i="12" s="1"/>
  <c r="S305" i="3"/>
  <c r="I304" i="8"/>
  <c r="E304" i="8"/>
  <c r="F303" i="5"/>
  <c r="J304" i="3"/>
  <c r="C305" i="3" s="1"/>
  <c r="H304" i="3"/>
  <c r="F310" i="14" l="1"/>
  <c r="S310" i="14"/>
  <c r="AA308" i="13"/>
  <c r="AC308" i="13"/>
  <c r="V309" i="13" s="1"/>
  <c r="H308" i="13"/>
  <c r="J308" i="13"/>
  <c r="C309" i="13" s="1"/>
  <c r="F309" i="12"/>
  <c r="V305" i="3"/>
  <c r="R305" i="3"/>
  <c r="H304" i="8"/>
  <c r="J304" i="8"/>
  <c r="C305" i="8" s="1"/>
  <c r="I303" i="5"/>
  <c r="E303" i="5"/>
  <c r="F305" i="3"/>
  <c r="V310" i="14" l="1"/>
  <c r="R310" i="14"/>
  <c r="I310" i="14"/>
  <c r="E310" i="14"/>
  <c r="F309" i="13"/>
  <c r="Y309" i="13"/>
  <c r="I309" i="12"/>
  <c r="E309" i="12"/>
  <c r="U305" i="3"/>
  <c r="W305" i="3"/>
  <c r="P306" i="3" s="1"/>
  <c r="F305" i="8"/>
  <c r="H303" i="5"/>
  <c r="J303" i="5"/>
  <c r="C304" i="5" s="1"/>
  <c r="E305" i="3"/>
  <c r="I305" i="3"/>
  <c r="H310" i="14" l="1"/>
  <c r="J310" i="14"/>
  <c r="C311" i="14" s="1"/>
  <c r="U310" i="14"/>
  <c r="W310" i="14"/>
  <c r="P311" i="14" s="1"/>
  <c r="AB309" i="13"/>
  <c r="X309" i="13"/>
  <c r="I309" i="13"/>
  <c r="E309" i="13"/>
  <c r="H309" i="12"/>
  <c r="J309" i="12"/>
  <c r="C310" i="12" s="1"/>
  <c r="S306" i="3"/>
  <c r="I305" i="8"/>
  <c r="E305" i="8"/>
  <c r="F304" i="5"/>
  <c r="J305" i="3"/>
  <c r="C306" i="3" s="1"/>
  <c r="H305" i="3"/>
  <c r="S311" i="14" l="1"/>
  <c r="F311" i="14"/>
  <c r="H309" i="13"/>
  <c r="J309" i="13"/>
  <c r="C310" i="13" s="1"/>
  <c r="AA309" i="13"/>
  <c r="AC309" i="13"/>
  <c r="V310" i="13" s="1"/>
  <c r="F310" i="12"/>
  <c r="R306" i="3"/>
  <c r="V306" i="3"/>
  <c r="H305" i="8"/>
  <c r="J305" i="8"/>
  <c r="C306" i="8" s="1"/>
  <c r="I304" i="5"/>
  <c r="E304" i="5"/>
  <c r="F306" i="3"/>
  <c r="V311" i="14" l="1"/>
  <c r="R311" i="14"/>
  <c r="I311" i="14"/>
  <c r="E311" i="14"/>
  <c r="F310" i="13"/>
  <c r="Y310" i="13"/>
  <c r="I310" i="12"/>
  <c r="E310" i="12"/>
  <c r="U306" i="3"/>
  <c r="W306" i="3"/>
  <c r="P307" i="3" s="1"/>
  <c r="F306" i="8"/>
  <c r="H304" i="5"/>
  <c r="J304" i="5"/>
  <c r="C305" i="5" s="1"/>
  <c r="I306" i="3"/>
  <c r="E306" i="3"/>
  <c r="H311" i="14" l="1"/>
  <c r="J311" i="14"/>
  <c r="C312" i="14" s="1"/>
  <c r="U311" i="14"/>
  <c r="W311" i="14"/>
  <c r="P312" i="14" s="1"/>
  <c r="I310" i="13"/>
  <c r="E310" i="13"/>
  <c r="AB310" i="13"/>
  <c r="X310" i="13"/>
  <c r="H310" i="12"/>
  <c r="J310" i="12"/>
  <c r="C311" i="12" s="1"/>
  <c r="S307" i="3"/>
  <c r="I306" i="8"/>
  <c r="E306" i="8"/>
  <c r="F305" i="5"/>
  <c r="J306" i="3"/>
  <c r="C307" i="3" s="1"/>
  <c r="H306" i="3"/>
  <c r="S312" i="14" l="1"/>
  <c r="F312" i="14"/>
  <c r="AA310" i="13"/>
  <c r="AC310" i="13"/>
  <c r="V311" i="13" s="1"/>
  <c r="H310" i="13"/>
  <c r="J310" i="13"/>
  <c r="C311" i="13" s="1"/>
  <c r="F311" i="12"/>
  <c r="R307" i="3"/>
  <c r="V307" i="3"/>
  <c r="H306" i="8"/>
  <c r="J306" i="8"/>
  <c r="C307" i="8" s="1"/>
  <c r="I305" i="5"/>
  <c r="E305" i="5"/>
  <c r="F307" i="3"/>
  <c r="I312" i="14" l="1"/>
  <c r="E312" i="14"/>
  <c r="V312" i="14"/>
  <c r="R312" i="14"/>
  <c r="F311" i="13"/>
  <c r="Y311" i="13"/>
  <c r="I311" i="12"/>
  <c r="E311" i="12"/>
  <c r="U307" i="3"/>
  <c r="W307" i="3"/>
  <c r="P308" i="3" s="1"/>
  <c r="F307" i="8"/>
  <c r="H305" i="5"/>
  <c r="J305" i="5"/>
  <c r="C306" i="5" s="1"/>
  <c r="I307" i="3"/>
  <c r="E307" i="3"/>
  <c r="U312" i="14" l="1"/>
  <c r="W312" i="14"/>
  <c r="P313" i="14" s="1"/>
  <c r="H312" i="14"/>
  <c r="J312" i="14"/>
  <c r="C313" i="14" s="1"/>
  <c r="AB311" i="13"/>
  <c r="X311" i="13"/>
  <c r="I311" i="13"/>
  <c r="E311" i="13"/>
  <c r="H311" i="12"/>
  <c r="J311" i="12"/>
  <c r="C312" i="12" s="1"/>
  <c r="S308" i="3"/>
  <c r="I307" i="8"/>
  <c r="E307" i="8"/>
  <c r="F306" i="5"/>
  <c r="J307" i="3"/>
  <c r="C308" i="3" s="1"/>
  <c r="H307" i="3"/>
  <c r="F313" i="14" l="1"/>
  <c r="S313" i="14"/>
  <c r="H311" i="13"/>
  <c r="J311" i="13"/>
  <c r="C312" i="13" s="1"/>
  <c r="AA311" i="13"/>
  <c r="AC311" i="13"/>
  <c r="V312" i="13" s="1"/>
  <c r="F312" i="12"/>
  <c r="R308" i="3"/>
  <c r="V308" i="3"/>
  <c r="H307" i="8"/>
  <c r="J307" i="8"/>
  <c r="C308" i="8" s="1"/>
  <c r="I306" i="5"/>
  <c r="E306" i="5"/>
  <c r="F308" i="3"/>
  <c r="V313" i="14" l="1"/>
  <c r="R313" i="14"/>
  <c r="I313" i="14"/>
  <c r="E313" i="14"/>
  <c r="Y312" i="13"/>
  <c r="F312" i="13"/>
  <c r="I312" i="12"/>
  <c r="E312" i="12"/>
  <c r="U308" i="3"/>
  <c r="W308" i="3"/>
  <c r="P309" i="3" s="1"/>
  <c r="F308" i="8"/>
  <c r="H306" i="5"/>
  <c r="J306" i="5"/>
  <c r="C307" i="5" s="1"/>
  <c r="E308" i="3"/>
  <c r="I308" i="3"/>
  <c r="H313" i="14" l="1"/>
  <c r="J313" i="14"/>
  <c r="C314" i="14" s="1"/>
  <c r="U313" i="14"/>
  <c r="W313" i="14"/>
  <c r="P314" i="14" s="1"/>
  <c r="I312" i="13"/>
  <c r="E312" i="13"/>
  <c r="AB312" i="13"/>
  <c r="X312" i="13"/>
  <c r="H312" i="12"/>
  <c r="J312" i="12"/>
  <c r="C313" i="12" s="1"/>
  <c r="S309" i="3"/>
  <c r="I308" i="8"/>
  <c r="E308" i="8"/>
  <c r="F307" i="5"/>
  <c r="J308" i="3"/>
  <c r="C309" i="3" s="1"/>
  <c r="H308" i="3"/>
  <c r="S314" i="14" l="1"/>
  <c r="F314" i="14"/>
  <c r="H312" i="13"/>
  <c r="J312" i="13"/>
  <c r="C313" i="13" s="1"/>
  <c r="AA312" i="13"/>
  <c r="AC312" i="13"/>
  <c r="V313" i="13" s="1"/>
  <c r="F313" i="12"/>
  <c r="V309" i="3"/>
  <c r="R309" i="3"/>
  <c r="H308" i="8"/>
  <c r="J308" i="8"/>
  <c r="C309" i="8" s="1"/>
  <c r="I307" i="5"/>
  <c r="E307" i="5"/>
  <c r="F309" i="3"/>
  <c r="V314" i="14" l="1"/>
  <c r="R314" i="14"/>
  <c r="I314" i="14"/>
  <c r="E314" i="14"/>
  <c r="F313" i="13"/>
  <c r="Y313" i="13"/>
  <c r="I313" i="12"/>
  <c r="E313" i="12"/>
  <c r="U309" i="3"/>
  <c r="W309" i="3"/>
  <c r="P310" i="3" s="1"/>
  <c r="F309" i="8"/>
  <c r="H307" i="5"/>
  <c r="J307" i="5"/>
  <c r="C308" i="5" s="1"/>
  <c r="I309" i="3"/>
  <c r="E309" i="3"/>
  <c r="H314" i="14" l="1"/>
  <c r="J314" i="14"/>
  <c r="C315" i="14" s="1"/>
  <c r="U314" i="14"/>
  <c r="W314" i="14"/>
  <c r="P315" i="14" s="1"/>
  <c r="AB313" i="13"/>
  <c r="X313" i="13"/>
  <c r="I313" i="13"/>
  <c r="E313" i="13"/>
  <c r="H313" i="12"/>
  <c r="J313" i="12"/>
  <c r="C314" i="12" s="1"/>
  <c r="S310" i="3"/>
  <c r="I309" i="8"/>
  <c r="E309" i="8"/>
  <c r="F308" i="5"/>
  <c r="J309" i="3"/>
  <c r="C310" i="3" s="1"/>
  <c r="H309" i="3"/>
  <c r="S315" i="14" l="1"/>
  <c r="F315" i="14"/>
  <c r="H313" i="13"/>
  <c r="J313" i="13"/>
  <c r="C314" i="13" s="1"/>
  <c r="AA313" i="13"/>
  <c r="AC313" i="13"/>
  <c r="V314" i="13" s="1"/>
  <c r="F314" i="12"/>
  <c r="V310" i="3"/>
  <c r="R310" i="3"/>
  <c r="H309" i="8"/>
  <c r="J309" i="8"/>
  <c r="C310" i="8" s="1"/>
  <c r="I308" i="5"/>
  <c r="E308" i="5"/>
  <c r="F310" i="3"/>
  <c r="I315" i="14" l="1"/>
  <c r="E315" i="14"/>
  <c r="V315" i="14"/>
  <c r="R315" i="14"/>
  <c r="F314" i="13"/>
  <c r="Y314" i="13"/>
  <c r="I314" i="12"/>
  <c r="E314" i="12"/>
  <c r="U310" i="3"/>
  <c r="W310" i="3"/>
  <c r="P311" i="3" s="1"/>
  <c r="F310" i="8"/>
  <c r="H308" i="5"/>
  <c r="J308" i="5"/>
  <c r="C309" i="5" s="1"/>
  <c r="I310" i="3"/>
  <c r="E310" i="3"/>
  <c r="H315" i="14" l="1"/>
  <c r="J315" i="14"/>
  <c r="C316" i="14" s="1"/>
  <c r="U315" i="14"/>
  <c r="W315" i="14"/>
  <c r="P316" i="14" s="1"/>
  <c r="I314" i="13"/>
  <c r="E314" i="13"/>
  <c r="AB314" i="13"/>
  <c r="X314" i="13"/>
  <c r="H314" i="12"/>
  <c r="J314" i="12"/>
  <c r="C315" i="12" s="1"/>
  <c r="S311" i="3"/>
  <c r="I310" i="8"/>
  <c r="E310" i="8"/>
  <c r="F309" i="5"/>
  <c r="J310" i="3"/>
  <c r="C311" i="3" s="1"/>
  <c r="H310" i="3"/>
  <c r="F316" i="14" l="1"/>
  <c r="S316" i="14"/>
  <c r="H314" i="13"/>
  <c r="J314" i="13"/>
  <c r="C315" i="13" s="1"/>
  <c r="AA314" i="13"/>
  <c r="AC314" i="13"/>
  <c r="V315" i="13" s="1"/>
  <c r="F315" i="12"/>
  <c r="V311" i="3"/>
  <c r="R311" i="3"/>
  <c r="H310" i="8"/>
  <c r="J310" i="8"/>
  <c r="C311" i="8" s="1"/>
  <c r="I309" i="5"/>
  <c r="E309" i="5"/>
  <c r="F311" i="3"/>
  <c r="V316" i="14" l="1"/>
  <c r="R316" i="14"/>
  <c r="I316" i="14"/>
  <c r="E316" i="14"/>
  <c r="Y315" i="13"/>
  <c r="F315" i="13"/>
  <c r="I315" i="12"/>
  <c r="E315" i="12"/>
  <c r="U311" i="3"/>
  <c r="W311" i="3"/>
  <c r="P312" i="3" s="1"/>
  <c r="F311" i="8"/>
  <c r="H309" i="5"/>
  <c r="J309" i="5"/>
  <c r="C310" i="5" s="1"/>
  <c r="I311" i="3"/>
  <c r="E311" i="3"/>
  <c r="H316" i="14" l="1"/>
  <c r="J316" i="14"/>
  <c r="C317" i="14" s="1"/>
  <c r="U316" i="14"/>
  <c r="W316" i="14"/>
  <c r="P317" i="14" s="1"/>
  <c r="I315" i="13"/>
  <c r="E315" i="13"/>
  <c r="AB315" i="13"/>
  <c r="X315" i="13"/>
  <c r="H315" i="12"/>
  <c r="J315" i="12"/>
  <c r="C316" i="12" s="1"/>
  <c r="S312" i="3"/>
  <c r="I311" i="8"/>
  <c r="E311" i="8"/>
  <c r="F310" i="5"/>
  <c r="J311" i="3"/>
  <c r="C312" i="3" s="1"/>
  <c r="H311" i="3"/>
  <c r="S317" i="14" l="1"/>
  <c r="F317" i="14"/>
  <c r="AA315" i="13"/>
  <c r="AC315" i="13"/>
  <c r="V316" i="13" s="1"/>
  <c r="H315" i="13"/>
  <c r="J315" i="13"/>
  <c r="C316" i="13" s="1"/>
  <c r="F316" i="12"/>
  <c r="V312" i="3"/>
  <c r="R312" i="3"/>
  <c r="H311" i="8"/>
  <c r="J311" i="8"/>
  <c r="C312" i="8" s="1"/>
  <c r="I310" i="5"/>
  <c r="E310" i="5"/>
  <c r="F312" i="3"/>
  <c r="V317" i="14" l="1"/>
  <c r="R317" i="14"/>
  <c r="I317" i="14"/>
  <c r="E317" i="14"/>
  <c r="F316" i="13"/>
  <c r="Y316" i="13"/>
  <c r="I316" i="12"/>
  <c r="E316" i="12"/>
  <c r="U312" i="3"/>
  <c r="W312" i="3"/>
  <c r="P313" i="3" s="1"/>
  <c r="F312" i="8"/>
  <c r="H310" i="5"/>
  <c r="J310" i="5"/>
  <c r="C311" i="5" s="1"/>
  <c r="I312" i="3"/>
  <c r="E312" i="3"/>
  <c r="H317" i="14" l="1"/>
  <c r="J317" i="14"/>
  <c r="C318" i="14" s="1"/>
  <c r="U317" i="14"/>
  <c r="W317" i="14"/>
  <c r="P318" i="14" s="1"/>
  <c r="AB316" i="13"/>
  <c r="X316" i="13"/>
  <c r="I316" i="13"/>
  <c r="E316" i="13"/>
  <c r="H316" i="12"/>
  <c r="J316" i="12"/>
  <c r="C317" i="12" s="1"/>
  <c r="S313" i="3"/>
  <c r="I312" i="8"/>
  <c r="E312" i="8"/>
  <c r="F311" i="5"/>
  <c r="J312" i="3"/>
  <c r="C313" i="3" s="1"/>
  <c r="H312" i="3"/>
  <c r="F318" i="14" l="1"/>
  <c r="S318" i="14"/>
  <c r="H316" i="13"/>
  <c r="J316" i="13"/>
  <c r="C317" i="13" s="1"/>
  <c r="AA316" i="13"/>
  <c r="AC316" i="13"/>
  <c r="V317" i="13" s="1"/>
  <c r="F317" i="12"/>
  <c r="V313" i="3"/>
  <c r="R313" i="3"/>
  <c r="H312" i="8"/>
  <c r="J312" i="8"/>
  <c r="C313" i="8" s="1"/>
  <c r="I311" i="5"/>
  <c r="E311" i="5"/>
  <c r="F313" i="3"/>
  <c r="V318" i="14" l="1"/>
  <c r="R318" i="14"/>
  <c r="I318" i="14"/>
  <c r="E318" i="14"/>
  <c r="Y317" i="13"/>
  <c r="F317" i="13"/>
  <c r="I317" i="12"/>
  <c r="E317" i="12"/>
  <c r="U313" i="3"/>
  <c r="W313" i="3"/>
  <c r="P314" i="3" s="1"/>
  <c r="F313" i="8"/>
  <c r="H311" i="5"/>
  <c r="J311" i="5"/>
  <c r="C312" i="5" s="1"/>
  <c r="I313" i="3"/>
  <c r="E313" i="3"/>
  <c r="U318" i="14" l="1"/>
  <c r="W318" i="14"/>
  <c r="P319" i="14" s="1"/>
  <c r="H318" i="14"/>
  <c r="J318" i="14"/>
  <c r="C319" i="14" s="1"/>
  <c r="I317" i="13"/>
  <c r="E317" i="13"/>
  <c r="AB317" i="13"/>
  <c r="X317" i="13"/>
  <c r="H317" i="12"/>
  <c r="J317" i="12"/>
  <c r="C318" i="12" s="1"/>
  <c r="S314" i="3"/>
  <c r="I313" i="8"/>
  <c r="E313" i="8"/>
  <c r="F312" i="5"/>
  <c r="J313" i="3"/>
  <c r="C314" i="3" s="1"/>
  <c r="H313" i="3"/>
  <c r="F319" i="14" l="1"/>
  <c r="S319" i="14"/>
  <c r="AA317" i="13"/>
  <c r="AC317" i="13"/>
  <c r="V318" i="13" s="1"/>
  <c r="H317" i="13"/>
  <c r="J317" i="13"/>
  <c r="C318" i="13" s="1"/>
  <c r="F318" i="12"/>
  <c r="R314" i="3"/>
  <c r="V314" i="3"/>
  <c r="H313" i="8"/>
  <c r="J313" i="8"/>
  <c r="C314" i="8" s="1"/>
  <c r="I312" i="5"/>
  <c r="E312" i="5"/>
  <c r="F314" i="3"/>
  <c r="I319" i="14" l="1"/>
  <c r="E319" i="14"/>
  <c r="V319" i="14"/>
  <c r="R319" i="14"/>
  <c r="F318" i="13"/>
  <c r="Y318" i="13"/>
  <c r="I318" i="12"/>
  <c r="E318" i="12"/>
  <c r="U314" i="3"/>
  <c r="W314" i="3"/>
  <c r="P315" i="3" s="1"/>
  <c r="F314" i="8"/>
  <c r="H312" i="5"/>
  <c r="J312" i="5"/>
  <c r="C313" i="5" s="1"/>
  <c r="I314" i="3"/>
  <c r="E314" i="3"/>
  <c r="H319" i="14" l="1"/>
  <c r="J319" i="14"/>
  <c r="C320" i="14" s="1"/>
  <c r="U319" i="14"/>
  <c r="W319" i="14"/>
  <c r="P320" i="14" s="1"/>
  <c r="AB318" i="13"/>
  <c r="X318" i="13"/>
  <c r="I318" i="13"/>
  <c r="E318" i="13"/>
  <c r="H318" i="12"/>
  <c r="J318" i="12"/>
  <c r="C319" i="12" s="1"/>
  <c r="S315" i="3"/>
  <c r="I314" i="8"/>
  <c r="E314" i="8"/>
  <c r="F313" i="5"/>
  <c r="J314" i="3"/>
  <c r="C315" i="3" s="1"/>
  <c r="H314" i="3"/>
  <c r="F320" i="14" l="1"/>
  <c r="S320" i="14"/>
  <c r="H318" i="13"/>
  <c r="J318" i="13"/>
  <c r="C319" i="13" s="1"/>
  <c r="AA318" i="13"/>
  <c r="AC318" i="13"/>
  <c r="V319" i="13" s="1"/>
  <c r="F319" i="12"/>
  <c r="V315" i="3"/>
  <c r="R315" i="3"/>
  <c r="H314" i="8"/>
  <c r="J314" i="8"/>
  <c r="C315" i="8" s="1"/>
  <c r="I313" i="5"/>
  <c r="E313" i="5"/>
  <c r="F315" i="3"/>
  <c r="I320" i="14" l="1"/>
  <c r="E320" i="14"/>
  <c r="V320" i="14"/>
  <c r="R320" i="14"/>
  <c r="Y319" i="13"/>
  <c r="F319" i="13"/>
  <c r="I319" i="12"/>
  <c r="E319" i="12"/>
  <c r="U315" i="3"/>
  <c r="W315" i="3"/>
  <c r="P316" i="3" s="1"/>
  <c r="F315" i="8"/>
  <c r="H313" i="5"/>
  <c r="J313" i="5"/>
  <c r="C314" i="5" s="1"/>
  <c r="E315" i="3"/>
  <c r="I315" i="3"/>
  <c r="U320" i="14" l="1"/>
  <c r="W320" i="14"/>
  <c r="P321" i="14" s="1"/>
  <c r="H320" i="14"/>
  <c r="J320" i="14"/>
  <c r="C321" i="14" s="1"/>
  <c r="I319" i="13"/>
  <c r="E319" i="13"/>
  <c r="AB319" i="13"/>
  <c r="X319" i="13"/>
  <c r="H319" i="12"/>
  <c r="J319" i="12"/>
  <c r="C320" i="12" s="1"/>
  <c r="S316" i="3"/>
  <c r="I315" i="8"/>
  <c r="E315" i="8"/>
  <c r="F314" i="5"/>
  <c r="J315" i="3"/>
  <c r="C316" i="3" s="1"/>
  <c r="H315" i="3"/>
  <c r="F321" i="14" l="1"/>
  <c r="S321" i="14"/>
  <c r="AA319" i="13"/>
  <c r="AC319" i="13"/>
  <c r="V320" i="13" s="1"/>
  <c r="H319" i="13"/>
  <c r="J319" i="13"/>
  <c r="C320" i="13" s="1"/>
  <c r="F320" i="12"/>
  <c r="V316" i="3"/>
  <c r="R316" i="3"/>
  <c r="H315" i="8"/>
  <c r="J315" i="8"/>
  <c r="C316" i="8" s="1"/>
  <c r="I314" i="5"/>
  <c r="E314" i="5"/>
  <c r="F316" i="3"/>
  <c r="I321" i="14" l="1"/>
  <c r="E321" i="14"/>
  <c r="V321" i="14"/>
  <c r="R321" i="14"/>
  <c r="F320" i="13"/>
  <c r="Y320" i="13"/>
  <c r="I320" i="12"/>
  <c r="E320" i="12"/>
  <c r="U316" i="3"/>
  <c r="W316" i="3"/>
  <c r="P317" i="3" s="1"/>
  <c r="F316" i="8"/>
  <c r="H314" i="5"/>
  <c r="J314" i="5"/>
  <c r="C315" i="5" s="1"/>
  <c r="E316" i="3"/>
  <c r="I316" i="3"/>
  <c r="H321" i="14" l="1"/>
  <c r="J321" i="14"/>
  <c r="C322" i="14" s="1"/>
  <c r="U321" i="14"/>
  <c r="W321" i="14"/>
  <c r="P322" i="14" s="1"/>
  <c r="AB320" i="13"/>
  <c r="X320" i="13"/>
  <c r="I320" i="13"/>
  <c r="E320" i="13"/>
  <c r="H320" i="12"/>
  <c r="J320" i="12"/>
  <c r="C321" i="12" s="1"/>
  <c r="S317" i="3"/>
  <c r="I316" i="8"/>
  <c r="E316" i="8"/>
  <c r="F315" i="5"/>
  <c r="J316" i="3"/>
  <c r="C317" i="3" s="1"/>
  <c r="H316" i="3"/>
  <c r="S322" i="14" l="1"/>
  <c r="F322" i="14"/>
  <c r="H320" i="13"/>
  <c r="J320" i="13"/>
  <c r="C321" i="13" s="1"/>
  <c r="AA320" i="13"/>
  <c r="AC320" i="13"/>
  <c r="V321" i="13" s="1"/>
  <c r="F321" i="12"/>
  <c r="V317" i="3"/>
  <c r="R317" i="3"/>
  <c r="H316" i="8"/>
  <c r="J316" i="8"/>
  <c r="C317" i="8" s="1"/>
  <c r="I315" i="5"/>
  <c r="E315" i="5"/>
  <c r="F317" i="3"/>
  <c r="I322" i="14" l="1"/>
  <c r="E322" i="14"/>
  <c r="V322" i="14"/>
  <c r="R322" i="14"/>
  <c r="Y321" i="13"/>
  <c r="F321" i="13"/>
  <c r="I321" i="12"/>
  <c r="E321" i="12"/>
  <c r="U317" i="3"/>
  <c r="W317" i="3"/>
  <c r="P318" i="3" s="1"/>
  <c r="F317" i="8"/>
  <c r="H315" i="5"/>
  <c r="J315" i="5"/>
  <c r="C316" i="5" s="1"/>
  <c r="I317" i="3"/>
  <c r="E317" i="3"/>
  <c r="U322" i="14" l="1"/>
  <c r="W322" i="14"/>
  <c r="P323" i="14" s="1"/>
  <c r="H322" i="14"/>
  <c r="J322" i="14"/>
  <c r="C323" i="14" s="1"/>
  <c r="I321" i="13"/>
  <c r="E321" i="13"/>
  <c r="AB321" i="13"/>
  <c r="X321" i="13"/>
  <c r="H321" i="12"/>
  <c r="J321" i="12"/>
  <c r="C322" i="12" s="1"/>
  <c r="S318" i="3"/>
  <c r="I317" i="8"/>
  <c r="E317" i="8"/>
  <c r="F316" i="5"/>
  <c r="J317" i="3"/>
  <c r="C318" i="3" s="1"/>
  <c r="H317" i="3"/>
  <c r="F323" i="14" l="1"/>
  <c r="S323" i="14"/>
  <c r="AA321" i="13"/>
  <c r="AC321" i="13"/>
  <c r="V322" i="13" s="1"/>
  <c r="H321" i="13"/>
  <c r="J321" i="13"/>
  <c r="C322" i="13" s="1"/>
  <c r="F322" i="12"/>
  <c r="V318" i="3"/>
  <c r="R318" i="3"/>
  <c r="H317" i="8"/>
  <c r="J317" i="8"/>
  <c r="C318" i="8" s="1"/>
  <c r="I316" i="5"/>
  <c r="E316" i="5"/>
  <c r="F318" i="3"/>
  <c r="V323" i="14" l="1"/>
  <c r="R323" i="14"/>
  <c r="I323" i="14"/>
  <c r="E323" i="14"/>
  <c r="F322" i="13"/>
  <c r="Y322" i="13"/>
  <c r="I322" i="12"/>
  <c r="E322" i="12"/>
  <c r="U318" i="3"/>
  <c r="W318" i="3"/>
  <c r="P319" i="3" s="1"/>
  <c r="F318" i="8"/>
  <c r="H316" i="5"/>
  <c r="J316" i="5"/>
  <c r="C317" i="5" s="1"/>
  <c r="I318" i="3"/>
  <c r="E318" i="3"/>
  <c r="H323" i="14" l="1"/>
  <c r="J323" i="14"/>
  <c r="C324" i="14" s="1"/>
  <c r="U323" i="14"/>
  <c r="W323" i="14"/>
  <c r="P324" i="14" s="1"/>
  <c r="AB322" i="13"/>
  <c r="X322" i="13"/>
  <c r="I322" i="13"/>
  <c r="E322" i="13"/>
  <c r="H322" i="12"/>
  <c r="J322" i="12"/>
  <c r="C323" i="12" s="1"/>
  <c r="S319" i="3"/>
  <c r="I318" i="8"/>
  <c r="E318" i="8"/>
  <c r="F317" i="5"/>
  <c r="J318" i="3"/>
  <c r="C319" i="3" s="1"/>
  <c r="H318" i="3"/>
  <c r="S324" i="14" l="1"/>
  <c r="F324" i="14"/>
  <c r="H322" i="13"/>
  <c r="J322" i="13"/>
  <c r="C323" i="13" s="1"/>
  <c r="AA322" i="13"/>
  <c r="AC322" i="13"/>
  <c r="V323" i="13" s="1"/>
  <c r="F323" i="12"/>
  <c r="R319" i="3"/>
  <c r="V319" i="3"/>
  <c r="H318" i="8"/>
  <c r="J318" i="8"/>
  <c r="C319" i="8" s="1"/>
  <c r="I317" i="5"/>
  <c r="E317" i="5"/>
  <c r="F319" i="3"/>
  <c r="I324" i="14" l="1"/>
  <c r="E324" i="14"/>
  <c r="V324" i="14"/>
  <c r="R324" i="14"/>
  <c r="Y323" i="13"/>
  <c r="F323" i="13"/>
  <c r="I323" i="12"/>
  <c r="E323" i="12"/>
  <c r="U319" i="3"/>
  <c r="W319" i="3"/>
  <c r="P320" i="3" s="1"/>
  <c r="F319" i="8"/>
  <c r="H317" i="5"/>
  <c r="J317" i="5"/>
  <c r="C318" i="5" s="1"/>
  <c r="I319" i="3"/>
  <c r="E319" i="3"/>
  <c r="U324" i="14" l="1"/>
  <c r="W324" i="14"/>
  <c r="P325" i="14" s="1"/>
  <c r="H324" i="14"/>
  <c r="J324" i="14"/>
  <c r="C325" i="14" s="1"/>
  <c r="I323" i="13"/>
  <c r="E323" i="13"/>
  <c r="AB323" i="13"/>
  <c r="X323" i="13"/>
  <c r="H323" i="12"/>
  <c r="J323" i="12"/>
  <c r="C324" i="12" s="1"/>
  <c r="S320" i="3"/>
  <c r="I319" i="8"/>
  <c r="E319" i="8"/>
  <c r="F318" i="5"/>
  <c r="J319" i="3"/>
  <c r="C320" i="3" s="1"/>
  <c r="H319" i="3"/>
  <c r="S325" i="14" l="1"/>
  <c r="F325" i="14"/>
  <c r="AA323" i="13"/>
  <c r="AC323" i="13"/>
  <c r="V324" i="13" s="1"/>
  <c r="H323" i="13"/>
  <c r="J323" i="13"/>
  <c r="C324" i="13" s="1"/>
  <c r="F324" i="12"/>
  <c r="R320" i="3"/>
  <c r="V320" i="3"/>
  <c r="H319" i="8"/>
  <c r="J319" i="8"/>
  <c r="C320" i="8" s="1"/>
  <c r="I318" i="5"/>
  <c r="E318" i="5"/>
  <c r="F320" i="3"/>
  <c r="I325" i="14" l="1"/>
  <c r="E325" i="14"/>
  <c r="V325" i="14"/>
  <c r="R325" i="14"/>
  <c r="F324" i="13"/>
  <c r="Y324" i="13"/>
  <c r="I324" i="12"/>
  <c r="E324" i="12"/>
  <c r="U320" i="3"/>
  <c r="W320" i="3"/>
  <c r="P321" i="3" s="1"/>
  <c r="F320" i="8"/>
  <c r="H318" i="5"/>
  <c r="J318" i="5"/>
  <c r="C319" i="5" s="1"/>
  <c r="E320" i="3"/>
  <c r="I320" i="3"/>
  <c r="U325" i="14" l="1"/>
  <c r="W325" i="14"/>
  <c r="P326" i="14" s="1"/>
  <c r="H325" i="14"/>
  <c r="J325" i="14"/>
  <c r="C326" i="14" s="1"/>
  <c r="AB324" i="13"/>
  <c r="X324" i="13"/>
  <c r="I324" i="13"/>
  <c r="E324" i="13"/>
  <c r="H324" i="12"/>
  <c r="J324" i="12"/>
  <c r="C325" i="12" s="1"/>
  <c r="S321" i="3"/>
  <c r="I320" i="8"/>
  <c r="E320" i="8"/>
  <c r="F319" i="5"/>
  <c r="J320" i="3"/>
  <c r="C321" i="3" s="1"/>
  <c r="H320" i="3"/>
  <c r="F326" i="14" l="1"/>
  <c r="S326" i="14"/>
  <c r="H324" i="13"/>
  <c r="J324" i="13"/>
  <c r="C325" i="13" s="1"/>
  <c r="AA324" i="13"/>
  <c r="AC324" i="13"/>
  <c r="V325" i="13" s="1"/>
  <c r="F325" i="12"/>
  <c r="V321" i="3"/>
  <c r="R321" i="3"/>
  <c r="H320" i="8"/>
  <c r="J320" i="8"/>
  <c r="C321" i="8" s="1"/>
  <c r="I319" i="5"/>
  <c r="E319" i="5"/>
  <c r="F321" i="3"/>
  <c r="I326" i="14" l="1"/>
  <c r="E326" i="14"/>
  <c r="V326" i="14"/>
  <c r="R326" i="14"/>
  <c r="Y325" i="13"/>
  <c r="F325" i="13"/>
  <c r="I325" i="12"/>
  <c r="E325" i="12"/>
  <c r="U321" i="3"/>
  <c r="W321" i="3"/>
  <c r="P322" i="3" s="1"/>
  <c r="F321" i="8"/>
  <c r="H319" i="5"/>
  <c r="J319" i="5"/>
  <c r="C320" i="5" s="1"/>
  <c r="E321" i="3"/>
  <c r="I321" i="3"/>
  <c r="U326" i="14" l="1"/>
  <c r="W326" i="14"/>
  <c r="P327" i="14" s="1"/>
  <c r="H326" i="14"/>
  <c r="J326" i="14"/>
  <c r="C327" i="14" s="1"/>
  <c r="I325" i="13"/>
  <c r="E325" i="13"/>
  <c r="AB325" i="13"/>
  <c r="X325" i="13"/>
  <c r="H325" i="12"/>
  <c r="J325" i="12"/>
  <c r="C326" i="12" s="1"/>
  <c r="S322" i="3"/>
  <c r="I321" i="8"/>
  <c r="E321" i="8"/>
  <c r="F320" i="5"/>
  <c r="J321" i="3"/>
  <c r="C322" i="3" s="1"/>
  <c r="H321" i="3"/>
  <c r="F327" i="14" l="1"/>
  <c r="S327" i="14"/>
  <c r="AA325" i="13"/>
  <c r="AC325" i="13"/>
  <c r="V326" i="13" s="1"/>
  <c r="H325" i="13"/>
  <c r="J325" i="13"/>
  <c r="C326" i="13" s="1"/>
  <c r="F326" i="12"/>
  <c r="V322" i="3"/>
  <c r="R322" i="3"/>
  <c r="H321" i="8"/>
  <c r="J321" i="8"/>
  <c r="C322" i="8" s="1"/>
  <c r="I320" i="5"/>
  <c r="E320" i="5"/>
  <c r="F322" i="3"/>
  <c r="V327" i="14" l="1"/>
  <c r="R327" i="14"/>
  <c r="I327" i="14"/>
  <c r="E327" i="14"/>
  <c r="F326" i="13"/>
  <c r="Y326" i="13"/>
  <c r="I326" i="12"/>
  <c r="E326" i="12"/>
  <c r="U322" i="3"/>
  <c r="W322" i="3"/>
  <c r="P323" i="3" s="1"/>
  <c r="F322" i="8"/>
  <c r="H320" i="5"/>
  <c r="J320" i="5"/>
  <c r="C321" i="5" s="1"/>
  <c r="I322" i="3"/>
  <c r="E322" i="3"/>
  <c r="H327" i="14" l="1"/>
  <c r="J327" i="14"/>
  <c r="C328" i="14" s="1"/>
  <c r="U327" i="14"/>
  <c r="W327" i="14"/>
  <c r="P328" i="14" s="1"/>
  <c r="AB326" i="13"/>
  <c r="X326" i="13"/>
  <c r="I326" i="13"/>
  <c r="E326" i="13"/>
  <c r="H326" i="12"/>
  <c r="J326" i="12"/>
  <c r="C327" i="12" s="1"/>
  <c r="S323" i="3"/>
  <c r="I322" i="8"/>
  <c r="E322" i="8"/>
  <c r="F321" i="5"/>
  <c r="J322" i="3"/>
  <c r="C323" i="3" s="1"/>
  <c r="H322" i="3"/>
  <c r="S328" i="14" l="1"/>
  <c r="F328" i="14"/>
  <c r="AA326" i="13"/>
  <c r="AC326" i="13"/>
  <c r="V327" i="13" s="1"/>
  <c r="H326" i="13"/>
  <c r="J326" i="13"/>
  <c r="C327" i="13" s="1"/>
  <c r="F327" i="12"/>
  <c r="V323" i="3"/>
  <c r="R323" i="3"/>
  <c r="H322" i="8"/>
  <c r="J322" i="8"/>
  <c r="C323" i="8" s="1"/>
  <c r="I321" i="5"/>
  <c r="E321" i="5"/>
  <c r="F323" i="3"/>
  <c r="I328" i="14" l="1"/>
  <c r="E328" i="14"/>
  <c r="V328" i="14"/>
  <c r="R328" i="14"/>
  <c r="F327" i="13"/>
  <c r="Y327" i="13"/>
  <c r="I327" i="12"/>
  <c r="E327" i="12"/>
  <c r="U323" i="3"/>
  <c r="W323" i="3"/>
  <c r="P324" i="3" s="1"/>
  <c r="F323" i="8"/>
  <c r="H321" i="5"/>
  <c r="J321" i="5"/>
  <c r="C322" i="5" s="1"/>
  <c r="I323" i="3"/>
  <c r="E323" i="3"/>
  <c r="U328" i="14" l="1"/>
  <c r="W328" i="14"/>
  <c r="P329" i="14" s="1"/>
  <c r="H328" i="14"/>
  <c r="J328" i="14"/>
  <c r="C329" i="14" s="1"/>
  <c r="I327" i="13"/>
  <c r="E327" i="13"/>
  <c r="AB327" i="13"/>
  <c r="X327" i="13"/>
  <c r="H327" i="12"/>
  <c r="J327" i="12"/>
  <c r="C328" i="12" s="1"/>
  <c r="S324" i="3"/>
  <c r="I323" i="8"/>
  <c r="E323" i="8"/>
  <c r="F322" i="5"/>
  <c r="J323" i="3"/>
  <c r="C324" i="3" s="1"/>
  <c r="H323" i="3"/>
  <c r="F329" i="14" l="1"/>
  <c r="S329" i="14"/>
  <c r="H327" i="13"/>
  <c r="J327" i="13"/>
  <c r="C328" i="13" s="1"/>
  <c r="AA327" i="13"/>
  <c r="AC327" i="13"/>
  <c r="V328" i="13" s="1"/>
  <c r="F328" i="12"/>
  <c r="V324" i="3"/>
  <c r="R324" i="3"/>
  <c r="H323" i="8"/>
  <c r="J323" i="8"/>
  <c r="C324" i="8" s="1"/>
  <c r="I322" i="5"/>
  <c r="E322" i="5"/>
  <c r="F324" i="3"/>
  <c r="V329" i="14" l="1"/>
  <c r="R329" i="14"/>
  <c r="I329" i="14"/>
  <c r="E329" i="14"/>
  <c r="F328" i="13"/>
  <c r="Y328" i="13"/>
  <c r="I328" i="12"/>
  <c r="E328" i="12"/>
  <c r="U324" i="3"/>
  <c r="W324" i="3"/>
  <c r="P325" i="3" s="1"/>
  <c r="F324" i="8"/>
  <c r="H322" i="5"/>
  <c r="J322" i="5"/>
  <c r="C323" i="5" s="1"/>
  <c r="I324" i="3"/>
  <c r="E324" i="3"/>
  <c r="U329" i="14" l="1"/>
  <c r="W329" i="14"/>
  <c r="P330" i="14" s="1"/>
  <c r="H329" i="14"/>
  <c r="J329" i="14"/>
  <c r="C330" i="14" s="1"/>
  <c r="I328" i="13"/>
  <c r="E328" i="13"/>
  <c r="AB328" i="13"/>
  <c r="X328" i="13"/>
  <c r="H328" i="12"/>
  <c r="J328" i="12"/>
  <c r="C329" i="12" s="1"/>
  <c r="S325" i="3"/>
  <c r="I324" i="8"/>
  <c r="E324" i="8"/>
  <c r="F323" i="5"/>
  <c r="J324" i="3"/>
  <c r="C325" i="3" s="1"/>
  <c r="H324" i="3"/>
  <c r="F330" i="14" l="1"/>
  <c r="S330" i="14"/>
  <c r="AA328" i="13"/>
  <c r="AC328" i="13"/>
  <c r="V329" i="13" s="1"/>
  <c r="H328" i="13"/>
  <c r="J328" i="13"/>
  <c r="C329" i="13" s="1"/>
  <c r="F329" i="12"/>
  <c r="V325" i="3"/>
  <c r="R325" i="3"/>
  <c r="H324" i="8"/>
  <c r="J324" i="8"/>
  <c r="C325" i="8" s="1"/>
  <c r="I323" i="5"/>
  <c r="E323" i="5"/>
  <c r="F325" i="3"/>
  <c r="V330" i="14" l="1"/>
  <c r="R330" i="14"/>
  <c r="I330" i="14"/>
  <c r="E330" i="14"/>
  <c r="Y329" i="13"/>
  <c r="F329" i="13"/>
  <c r="I329" i="12"/>
  <c r="E329" i="12"/>
  <c r="U325" i="3"/>
  <c r="W325" i="3"/>
  <c r="P326" i="3" s="1"/>
  <c r="F325" i="8"/>
  <c r="H323" i="5"/>
  <c r="J323" i="5"/>
  <c r="C324" i="5" s="1"/>
  <c r="E325" i="3"/>
  <c r="I325" i="3"/>
  <c r="U330" i="14" l="1"/>
  <c r="W330" i="14"/>
  <c r="P331" i="14" s="1"/>
  <c r="H330" i="14"/>
  <c r="J330" i="14"/>
  <c r="C331" i="14" s="1"/>
  <c r="AB329" i="13"/>
  <c r="X329" i="13"/>
  <c r="I329" i="13"/>
  <c r="E329" i="13"/>
  <c r="H329" i="12"/>
  <c r="J329" i="12"/>
  <c r="C330" i="12" s="1"/>
  <c r="S326" i="3"/>
  <c r="I325" i="8"/>
  <c r="E325" i="8"/>
  <c r="F324" i="5"/>
  <c r="J325" i="3"/>
  <c r="C326" i="3" s="1"/>
  <c r="H325" i="3"/>
  <c r="F331" i="14" l="1"/>
  <c r="S331" i="14"/>
  <c r="AA329" i="13"/>
  <c r="AC329" i="13"/>
  <c r="V330" i="13" s="1"/>
  <c r="H329" i="13"/>
  <c r="J329" i="13"/>
  <c r="C330" i="13" s="1"/>
  <c r="F330" i="12"/>
  <c r="R326" i="3"/>
  <c r="V326" i="3"/>
  <c r="H325" i="8"/>
  <c r="J325" i="8"/>
  <c r="C326" i="8" s="1"/>
  <c r="I324" i="5"/>
  <c r="E324" i="5"/>
  <c r="F326" i="3"/>
  <c r="V331" i="14" l="1"/>
  <c r="R331" i="14"/>
  <c r="I331" i="14"/>
  <c r="E331" i="14"/>
  <c r="F330" i="13"/>
  <c r="Y330" i="13"/>
  <c r="I330" i="12"/>
  <c r="E330" i="12"/>
  <c r="U326" i="3"/>
  <c r="W326" i="3"/>
  <c r="P327" i="3" s="1"/>
  <c r="F326" i="8"/>
  <c r="H324" i="5"/>
  <c r="J324" i="5"/>
  <c r="C325" i="5" s="1"/>
  <c r="I326" i="3"/>
  <c r="E326" i="3"/>
  <c r="H331" i="14" l="1"/>
  <c r="J331" i="14"/>
  <c r="C332" i="14" s="1"/>
  <c r="U331" i="14"/>
  <c r="W331" i="14"/>
  <c r="P332" i="14" s="1"/>
  <c r="AB330" i="13"/>
  <c r="X330" i="13"/>
  <c r="I330" i="13"/>
  <c r="E330" i="13"/>
  <c r="H330" i="12"/>
  <c r="J330" i="12"/>
  <c r="C331" i="12" s="1"/>
  <c r="S327" i="3"/>
  <c r="I326" i="8"/>
  <c r="E326" i="8"/>
  <c r="F325" i="5"/>
  <c r="J326" i="3"/>
  <c r="C327" i="3" s="1"/>
  <c r="H326" i="3"/>
  <c r="S332" i="14" l="1"/>
  <c r="F332" i="14"/>
  <c r="AA330" i="13"/>
  <c r="AC330" i="13"/>
  <c r="V331" i="13" s="1"/>
  <c r="H330" i="13"/>
  <c r="J330" i="13"/>
  <c r="C331" i="13" s="1"/>
  <c r="F331" i="12"/>
  <c r="V327" i="3"/>
  <c r="R327" i="3"/>
  <c r="H326" i="8"/>
  <c r="J326" i="8"/>
  <c r="C327" i="8" s="1"/>
  <c r="I325" i="5"/>
  <c r="E325" i="5"/>
  <c r="F327" i="3"/>
  <c r="I332" i="14" l="1"/>
  <c r="E332" i="14"/>
  <c r="V332" i="14"/>
  <c r="R332" i="14"/>
  <c r="F331" i="13"/>
  <c r="Y331" i="13"/>
  <c r="I331" i="12"/>
  <c r="E331" i="12"/>
  <c r="U327" i="3"/>
  <c r="W327" i="3"/>
  <c r="P328" i="3" s="1"/>
  <c r="F327" i="8"/>
  <c r="H325" i="5"/>
  <c r="J325" i="5"/>
  <c r="C326" i="5" s="1"/>
  <c r="I327" i="3"/>
  <c r="E327" i="3"/>
  <c r="U332" i="14" l="1"/>
  <c r="W332" i="14"/>
  <c r="P333" i="14" s="1"/>
  <c r="H332" i="14"/>
  <c r="J332" i="14"/>
  <c r="C333" i="14" s="1"/>
  <c r="I331" i="13"/>
  <c r="E331" i="13"/>
  <c r="AB331" i="13"/>
  <c r="X331" i="13"/>
  <c r="H331" i="12"/>
  <c r="J331" i="12"/>
  <c r="C332" i="12" s="1"/>
  <c r="S328" i="3"/>
  <c r="I327" i="8"/>
  <c r="E327" i="8"/>
  <c r="F326" i="5"/>
  <c r="J327" i="3"/>
  <c r="C328" i="3" s="1"/>
  <c r="H327" i="3"/>
  <c r="F333" i="14" l="1"/>
  <c r="S333" i="14"/>
  <c r="H331" i="13"/>
  <c r="J331" i="13"/>
  <c r="C332" i="13" s="1"/>
  <c r="AA331" i="13"/>
  <c r="AC331" i="13"/>
  <c r="V332" i="13" s="1"/>
  <c r="F332" i="12"/>
  <c r="R328" i="3"/>
  <c r="V328" i="3"/>
  <c r="H327" i="8"/>
  <c r="J327" i="8"/>
  <c r="C328" i="8" s="1"/>
  <c r="I326" i="5"/>
  <c r="E326" i="5"/>
  <c r="F328" i="3"/>
  <c r="V333" i="14" l="1"/>
  <c r="R333" i="14"/>
  <c r="I333" i="14"/>
  <c r="E333" i="14"/>
  <c r="Y332" i="13"/>
  <c r="F332" i="13"/>
  <c r="I332" i="12"/>
  <c r="E332" i="12"/>
  <c r="U328" i="3"/>
  <c r="W328" i="3"/>
  <c r="P329" i="3" s="1"/>
  <c r="F328" i="8"/>
  <c r="H326" i="5"/>
  <c r="J326" i="5"/>
  <c r="C327" i="5" s="1"/>
  <c r="E328" i="3"/>
  <c r="I328" i="3"/>
  <c r="H333" i="14" l="1"/>
  <c r="J333" i="14"/>
  <c r="C334" i="14" s="1"/>
  <c r="U333" i="14"/>
  <c r="W333" i="14"/>
  <c r="P334" i="14" s="1"/>
  <c r="I332" i="13"/>
  <c r="E332" i="13"/>
  <c r="AB332" i="13"/>
  <c r="X332" i="13"/>
  <c r="H332" i="12"/>
  <c r="J332" i="12"/>
  <c r="C333" i="12" s="1"/>
  <c r="S329" i="3"/>
  <c r="I328" i="8"/>
  <c r="E328" i="8"/>
  <c r="F327" i="5"/>
  <c r="J328" i="3"/>
  <c r="C329" i="3" s="1"/>
  <c r="H328" i="3"/>
  <c r="S334" i="14" l="1"/>
  <c r="F334" i="14"/>
  <c r="AA332" i="13"/>
  <c r="AC332" i="13"/>
  <c r="V333" i="13" s="1"/>
  <c r="H332" i="13"/>
  <c r="J332" i="13"/>
  <c r="C333" i="13" s="1"/>
  <c r="F333" i="12"/>
  <c r="V329" i="3"/>
  <c r="R329" i="3"/>
  <c r="H328" i="8"/>
  <c r="J328" i="8"/>
  <c r="C329" i="8" s="1"/>
  <c r="I327" i="5"/>
  <c r="E327" i="5"/>
  <c r="F329" i="3"/>
  <c r="I334" i="14" l="1"/>
  <c r="E334" i="14"/>
  <c r="V334" i="14"/>
  <c r="R334" i="14"/>
  <c r="F333" i="13"/>
  <c r="Y333" i="13"/>
  <c r="I333" i="12"/>
  <c r="E333" i="12"/>
  <c r="U329" i="3"/>
  <c r="W329" i="3"/>
  <c r="P330" i="3" s="1"/>
  <c r="F329" i="8"/>
  <c r="H327" i="5"/>
  <c r="J327" i="5"/>
  <c r="C328" i="5" s="1"/>
  <c r="I329" i="3"/>
  <c r="E329" i="3"/>
  <c r="H334" i="14" l="1"/>
  <c r="J334" i="14"/>
  <c r="C335" i="14" s="1"/>
  <c r="U334" i="14"/>
  <c r="W334" i="14"/>
  <c r="P335" i="14" s="1"/>
  <c r="I333" i="13"/>
  <c r="E333" i="13"/>
  <c r="AB333" i="13"/>
  <c r="X333" i="13"/>
  <c r="H333" i="12"/>
  <c r="J333" i="12"/>
  <c r="C334" i="12" s="1"/>
  <c r="S330" i="3"/>
  <c r="I329" i="8"/>
  <c r="E329" i="8"/>
  <c r="F328" i="5"/>
  <c r="J329" i="3"/>
  <c r="C330" i="3" s="1"/>
  <c r="H329" i="3"/>
  <c r="S335" i="14" l="1"/>
  <c r="F335" i="14"/>
  <c r="AA333" i="13"/>
  <c r="AC333" i="13"/>
  <c r="V334" i="13" s="1"/>
  <c r="H333" i="13"/>
  <c r="J333" i="13"/>
  <c r="C334" i="13" s="1"/>
  <c r="F334" i="12"/>
  <c r="V330" i="3"/>
  <c r="R330" i="3"/>
  <c r="H329" i="8"/>
  <c r="J329" i="8"/>
  <c r="C330" i="8" s="1"/>
  <c r="I328" i="5"/>
  <c r="E328" i="5"/>
  <c r="F330" i="3"/>
  <c r="I335" i="14" l="1"/>
  <c r="E335" i="14"/>
  <c r="V335" i="14"/>
  <c r="R335" i="14"/>
  <c r="Y334" i="13"/>
  <c r="F334" i="13"/>
  <c r="I334" i="12"/>
  <c r="E334" i="12"/>
  <c r="U330" i="3"/>
  <c r="W330" i="3"/>
  <c r="P331" i="3" s="1"/>
  <c r="F330" i="8"/>
  <c r="H328" i="5"/>
  <c r="J328" i="5"/>
  <c r="C329" i="5" s="1"/>
  <c r="I330" i="3"/>
  <c r="E330" i="3"/>
  <c r="U335" i="14" l="1"/>
  <c r="W335" i="14"/>
  <c r="P336" i="14" s="1"/>
  <c r="H335" i="14"/>
  <c r="J335" i="14"/>
  <c r="C336" i="14" s="1"/>
  <c r="AB334" i="13"/>
  <c r="X334" i="13"/>
  <c r="I334" i="13"/>
  <c r="E334" i="13"/>
  <c r="H334" i="12"/>
  <c r="J334" i="12"/>
  <c r="C335" i="12" s="1"/>
  <c r="S331" i="3"/>
  <c r="I330" i="8"/>
  <c r="E330" i="8"/>
  <c r="F329" i="5"/>
  <c r="J330" i="3"/>
  <c r="C331" i="3" s="1"/>
  <c r="H330" i="3"/>
  <c r="S336" i="14" l="1"/>
  <c r="F336" i="14"/>
  <c r="AA334" i="13"/>
  <c r="AC334" i="13"/>
  <c r="V335" i="13" s="1"/>
  <c r="H334" i="13"/>
  <c r="J334" i="13"/>
  <c r="C335" i="13" s="1"/>
  <c r="F335" i="12"/>
  <c r="V331" i="3"/>
  <c r="R331" i="3"/>
  <c r="H330" i="8"/>
  <c r="J330" i="8"/>
  <c r="C331" i="8" s="1"/>
  <c r="I329" i="5"/>
  <c r="E329" i="5"/>
  <c r="F331" i="3"/>
  <c r="V336" i="14" l="1"/>
  <c r="R336" i="14"/>
  <c r="I336" i="14"/>
  <c r="E336" i="14"/>
  <c r="F335" i="13"/>
  <c r="Y335" i="13"/>
  <c r="I335" i="12"/>
  <c r="E335" i="12"/>
  <c r="U331" i="3"/>
  <c r="W331" i="3"/>
  <c r="P332" i="3" s="1"/>
  <c r="F331" i="8"/>
  <c r="H329" i="5"/>
  <c r="J329" i="5"/>
  <c r="C330" i="5" s="1"/>
  <c r="E331" i="3"/>
  <c r="I331" i="3"/>
  <c r="U336" i="14" l="1"/>
  <c r="W336" i="14"/>
  <c r="P337" i="14" s="1"/>
  <c r="H336" i="14"/>
  <c r="J336" i="14"/>
  <c r="C337" i="14" s="1"/>
  <c r="AB335" i="13"/>
  <c r="X335" i="13"/>
  <c r="I335" i="13"/>
  <c r="E335" i="13"/>
  <c r="H335" i="12"/>
  <c r="J335" i="12"/>
  <c r="C336" i="12" s="1"/>
  <c r="S332" i="3"/>
  <c r="I331" i="8"/>
  <c r="E331" i="8"/>
  <c r="F330" i="5"/>
  <c r="J331" i="3"/>
  <c r="C332" i="3" s="1"/>
  <c r="H331" i="3"/>
  <c r="F337" i="14" l="1"/>
  <c r="S337" i="14"/>
  <c r="H335" i="13"/>
  <c r="J335" i="13"/>
  <c r="C336" i="13" s="1"/>
  <c r="AA335" i="13"/>
  <c r="AC335" i="13"/>
  <c r="V336" i="13" s="1"/>
  <c r="F336" i="12"/>
  <c r="V332" i="3"/>
  <c r="R332" i="3"/>
  <c r="H331" i="8"/>
  <c r="J331" i="8"/>
  <c r="C332" i="8" s="1"/>
  <c r="I330" i="5"/>
  <c r="E330" i="5"/>
  <c r="F332" i="3"/>
  <c r="V337" i="14" l="1"/>
  <c r="R337" i="14"/>
  <c r="I337" i="14"/>
  <c r="E337" i="14"/>
  <c r="Y336" i="13"/>
  <c r="F336" i="13"/>
  <c r="I336" i="12"/>
  <c r="E336" i="12"/>
  <c r="U332" i="3"/>
  <c r="W332" i="3"/>
  <c r="P333" i="3" s="1"/>
  <c r="F332" i="8"/>
  <c r="H330" i="5"/>
  <c r="J330" i="5"/>
  <c r="C331" i="5" s="1"/>
  <c r="I332" i="3"/>
  <c r="E332" i="3"/>
  <c r="H337" i="14" l="1"/>
  <c r="J337" i="14"/>
  <c r="C338" i="14" s="1"/>
  <c r="U337" i="14"/>
  <c r="W337" i="14"/>
  <c r="P338" i="14" s="1"/>
  <c r="AB336" i="13"/>
  <c r="X336" i="13"/>
  <c r="I336" i="13"/>
  <c r="E336" i="13"/>
  <c r="H336" i="12"/>
  <c r="J336" i="12"/>
  <c r="C337" i="12" s="1"/>
  <c r="S333" i="3"/>
  <c r="I332" i="8"/>
  <c r="E332" i="8"/>
  <c r="F331" i="5"/>
  <c r="J332" i="3"/>
  <c r="C333" i="3" s="1"/>
  <c r="H332" i="3"/>
  <c r="S338" i="14" l="1"/>
  <c r="F338" i="14"/>
  <c r="AA336" i="13"/>
  <c r="AC336" i="13"/>
  <c r="V337" i="13" s="1"/>
  <c r="H336" i="13"/>
  <c r="J336" i="13"/>
  <c r="C337" i="13" s="1"/>
  <c r="F337" i="12"/>
  <c r="V333" i="3"/>
  <c r="R333" i="3"/>
  <c r="H332" i="8"/>
  <c r="J332" i="8"/>
  <c r="C333" i="8" s="1"/>
  <c r="I331" i="5"/>
  <c r="E331" i="5"/>
  <c r="F333" i="3"/>
  <c r="I338" i="14" l="1"/>
  <c r="E338" i="14"/>
  <c r="V338" i="14"/>
  <c r="R338" i="14"/>
  <c r="F337" i="13"/>
  <c r="Y337" i="13"/>
  <c r="I337" i="12"/>
  <c r="E337" i="12"/>
  <c r="U333" i="3"/>
  <c r="W333" i="3"/>
  <c r="P334" i="3" s="1"/>
  <c r="F333" i="8"/>
  <c r="H331" i="5"/>
  <c r="J331" i="5"/>
  <c r="C332" i="5" s="1"/>
  <c r="E333" i="3"/>
  <c r="I333" i="3"/>
  <c r="U338" i="14" l="1"/>
  <c r="W338" i="14"/>
  <c r="P339" i="14" s="1"/>
  <c r="H338" i="14"/>
  <c r="J338" i="14"/>
  <c r="C339" i="14" s="1"/>
  <c r="I337" i="13"/>
  <c r="E337" i="13"/>
  <c r="AB337" i="13"/>
  <c r="X337" i="13"/>
  <c r="H337" i="12"/>
  <c r="J337" i="12"/>
  <c r="C338" i="12" s="1"/>
  <c r="S334" i="3"/>
  <c r="I333" i="8"/>
  <c r="E333" i="8"/>
  <c r="F332" i="5"/>
  <c r="J333" i="3"/>
  <c r="C334" i="3" s="1"/>
  <c r="H333" i="3"/>
  <c r="S339" i="14" l="1"/>
  <c r="F339" i="14"/>
  <c r="AA337" i="13"/>
  <c r="AC337" i="13"/>
  <c r="V338" i="13" s="1"/>
  <c r="H337" i="13"/>
  <c r="J337" i="13"/>
  <c r="C338" i="13" s="1"/>
  <c r="F338" i="12"/>
  <c r="V334" i="3"/>
  <c r="R334" i="3"/>
  <c r="H333" i="8"/>
  <c r="J333" i="8"/>
  <c r="C334" i="8" s="1"/>
  <c r="I332" i="5"/>
  <c r="E332" i="5"/>
  <c r="F334" i="3"/>
  <c r="V339" i="14" l="1"/>
  <c r="R339" i="14"/>
  <c r="I339" i="14"/>
  <c r="E339" i="14"/>
  <c r="F338" i="13"/>
  <c r="Y338" i="13"/>
  <c r="I338" i="12"/>
  <c r="E338" i="12"/>
  <c r="U334" i="3"/>
  <c r="W334" i="3"/>
  <c r="P335" i="3" s="1"/>
  <c r="F334" i="8"/>
  <c r="H332" i="5"/>
  <c r="J332" i="5"/>
  <c r="C333" i="5" s="1"/>
  <c r="I334" i="3"/>
  <c r="E334" i="3"/>
  <c r="U339" i="14" l="1"/>
  <c r="W339" i="14"/>
  <c r="P340" i="14" s="1"/>
  <c r="H339" i="14"/>
  <c r="J339" i="14"/>
  <c r="C340" i="14" s="1"/>
  <c r="AB338" i="13"/>
  <c r="X338" i="13"/>
  <c r="I338" i="13"/>
  <c r="E338" i="13"/>
  <c r="H338" i="12"/>
  <c r="J338" i="12"/>
  <c r="C339" i="12" s="1"/>
  <c r="S335" i="3"/>
  <c r="I334" i="8"/>
  <c r="E334" i="8"/>
  <c r="F333" i="5"/>
  <c r="J334" i="3"/>
  <c r="C335" i="3" s="1"/>
  <c r="H334" i="3"/>
  <c r="F340" i="14" l="1"/>
  <c r="S340" i="14"/>
  <c r="H338" i="13"/>
  <c r="J338" i="13"/>
  <c r="C339" i="13" s="1"/>
  <c r="AA338" i="13"/>
  <c r="AC338" i="13"/>
  <c r="V339" i="13" s="1"/>
  <c r="F339" i="12"/>
  <c r="V335" i="3"/>
  <c r="R335" i="3"/>
  <c r="H334" i="8"/>
  <c r="J334" i="8"/>
  <c r="C335" i="8" s="1"/>
  <c r="I333" i="5"/>
  <c r="E333" i="5"/>
  <c r="F335" i="3"/>
  <c r="I340" i="14" l="1"/>
  <c r="E340" i="14"/>
  <c r="V340" i="14"/>
  <c r="R340" i="14"/>
  <c r="Y339" i="13"/>
  <c r="F339" i="13"/>
  <c r="I339" i="12"/>
  <c r="E339" i="12"/>
  <c r="U335" i="3"/>
  <c r="W335" i="3"/>
  <c r="P336" i="3" s="1"/>
  <c r="F335" i="8"/>
  <c r="H333" i="5"/>
  <c r="J333" i="5"/>
  <c r="C334" i="5" s="1"/>
  <c r="I335" i="3"/>
  <c r="E335" i="3"/>
  <c r="U340" i="14" l="1"/>
  <c r="W340" i="14"/>
  <c r="P341" i="14" s="1"/>
  <c r="H340" i="14"/>
  <c r="J340" i="14"/>
  <c r="C341" i="14" s="1"/>
  <c r="I339" i="13"/>
  <c r="E339" i="13"/>
  <c r="AB339" i="13"/>
  <c r="X339" i="13"/>
  <c r="H339" i="12"/>
  <c r="J339" i="12"/>
  <c r="C340" i="12" s="1"/>
  <c r="S336" i="3"/>
  <c r="I335" i="8"/>
  <c r="E335" i="8"/>
  <c r="F334" i="5"/>
  <c r="J335" i="3"/>
  <c r="C336" i="3" s="1"/>
  <c r="H335" i="3"/>
  <c r="F341" i="14" l="1"/>
  <c r="S341" i="14"/>
  <c r="AA339" i="13"/>
  <c r="AC339" i="13"/>
  <c r="V340" i="13" s="1"/>
  <c r="H339" i="13"/>
  <c r="J339" i="13"/>
  <c r="C340" i="13" s="1"/>
  <c r="F340" i="12"/>
  <c r="V336" i="3"/>
  <c r="R336" i="3"/>
  <c r="H335" i="8"/>
  <c r="J335" i="8"/>
  <c r="C336" i="8" s="1"/>
  <c r="I334" i="5"/>
  <c r="E334" i="5"/>
  <c r="F336" i="3"/>
  <c r="V341" i="14" l="1"/>
  <c r="R341" i="14"/>
  <c r="I341" i="14"/>
  <c r="E341" i="14"/>
  <c r="F340" i="13"/>
  <c r="Y340" i="13"/>
  <c r="I340" i="12"/>
  <c r="E340" i="12"/>
  <c r="U336" i="3"/>
  <c r="W336" i="3"/>
  <c r="P337" i="3" s="1"/>
  <c r="F336" i="8"/>
  <c r="H334" i="5"/>
  <c r="J334" i="5"/>
  <c r="C335" i="5" s="1"/>
  <c r="E336" i="3"/>
  <c r="I336" i="3"/>
  <c r="H341" i="14" l="1"/>
  <c r="J341" i="14"/>
  <c r="C342" i="14" s="1"/>
  <c r="U341" i="14"/>
  <c r="W341" i="14"/>
  <c r="P342" i="14" s="1"/>
  <c r="AB340" i="13"/>
  <c r="X340" i="13"/>
  <c r="I340" i="13"/>
  <c r="E340" i="13"/>
  <c r="H340" i="12"/>
  <c r="J340" i="12"/>
  <c r="C341" i="12" s="1"/>
  <c r="S337" i="3"/>
  <c r="I336" i="8"/>
  <c r="E336" i="8"/>
  <c r="F335" i="5"/>
  <c r="J336" i="3"/>
  <c r="C337" i="3" s="1"/>
  <c r="H336" i="3"/>
  <c r="S342" i="14" l="1"/>
  <c r="F342" i="14"/>
  <c r="H340" i="13"/>
  <c r="J340" i="13"/>
  <c r="C341" i="13" s="1"/>
  <c r="AA340" i="13"/>
  <c r="AC340" i="13"/>
  <c r="V341" i="13" s="1"/>
  <c r="F341" i="12"/>
  <c r="V337" i="3"/>
  <c r="R337" i="3"/>
  <c r="H336" i="8"/>
  <c r="J336" i="8"/>
  <c r="C337" i="8" s="1"/>
  <c r="I335" i="5"/>
  <c r="E335" i="5"/>
  <c r="F337" i="3"/>
  <c r="I342" i="14" l="1"/>
  <c r="E342" i="14"/>
  <c r="V342" i="14"/>
  <c r="R342" i="14"/>
  <c r="Y341" i="13"/>
  <c r="F341" i="13"/>
  <c r="I341" i="12"/>
  <c r="E341" i="12"/>
  <c r="U337" i="3"/>
  <c r="W337" i="3"/>
  <c r="P338" i="3" s="1"/>
  <c r="F337" i="8"/>
  <c r="H335" i="5"/>
  <c r="J335" i="5"/>
  <c r="C336" i="5" s="1"/>
  <c r="I337" i="3"/>
  <c r="E337" i="3"/>
  <c r="U342" i="14" l="1"/>
  <c r="W342" i="14"/>
  <c r="P343" i="14" s="1"/>
  <c r="H342" i="14"/>
  <c r="J342" i="14"/>
  <c r="C343" i="14" s="1"/>
  <c r="I341" i="13"/>
  <c r="E341" i="13"/>
  <c r="AB341" i="13"/>
  <c r="X341" i="13"/>
  <c r="H341" i="12"/>
  <c r="J341" i="12"/>
  <c r="C342" i="12" s="1"/>
  <c r="S338" i="3"/>
  <c r="I337" i="8"/>
  <c r="E337" i="8"/>
  <c r="F336" i="5"/>
  <c r="J337" i="3"/>
  <c r="C338" i="3" s="1"/>
  <c r="H337" i="3"/>
  <c r="F343" i="14" l="1"/>
  <c r="S343" i="14"/>
  <c r="H341" i="13"/>
  <c r="J341" i="13"/>
  <c r="C342" i="13" s="1"/>
  <c r="AA341" i="13"/>
  <c r="AC341" i="13"/>
  <c r="V342" i="13" s="1"/>
  <c r="F342" i="12"/>
  <c r="V338" i="3"/>
  <c r="R338" i="3"/>
  <c r="H337" i="8"/>
  <c r="J337" i="8"/>
  <c r="C338" i="8" s="1"/>
  <c r="I336" i="5"/>
  <c r="E336" i="5"/>
  <c r="F338" i="3"/>
  <c r="I343" i="14" l="1"/>
  <c r="E343" i="14"/>
  <c r="V343" i="14"/>
  <c r="R343" i="14"/>
  <c r="F342" i="13"/>
  <c r="Y342" i="13"/>
  <c r="I342" i="12"/>
  <c r="E342" i="12"/>
  <c r="U338" i="3"/>
  <c r="W338" i="3"/>
  <c r="P339" i="3" s="1"/>
  <c r="F338" i="8"/>
  <c r="H336" i="5"/>
  <c r="J336" i="5"/>
  <c r="C337" i="5" s="1"/>
  <c r="I338" i="3"/>
  <c r="E338" i="3"/>
  <c r="U343" i="14" l="1"/>
  <c r="W343" i="14"/>
  <c r="P344" i="14" s="1"/>
  <c r="H343" i="14"/>
  <c r="J343" i="14"/>
  <c r="C344" i="14" s="1"/>
  <c r="I342" i="13"/>
  <c r="E342" i="13"/>
  <c r="AB342" i="13"/>
  <c r="X342" i="13"/>
  <c r="H342" i="12"/>
  <c r="J342" i="12"/>
  <c r="C343" i="12" s="1"/>
  <c r="S339" i="3"/>
  <c r="I338" i="8"/>
  <c r="E338" i="8"/>
  <c r="F337" i="5"/>
  <c r="J338" i="3"/>
  <c r="C339" i="3" s="1"/>
  <c r="H338" i="3"/>
  <c r="S344" i="14" l="1"/>
  <c r="F344" i="14"/>
  <c r="H342" i="13"/>
  <c r="J342" i="13"/>
  <c r="C343" i="13" s="1"/>
  <c r="AA342" i="13"/>
  <c r="AC342" i="13"/>
  <c r="V343" i="13" s="1"/>
  <c r="F343" i="12"/>
  <c r="V339" i="3"/>
  <c r="R339" i="3"/>
  <c r="H338" i="8"/>
  <c r="J338" i="8"/>
  <c r="C339" i="8" s="1"/>
  <c r="I337" i="5"/>
  <c r="E337" i="5"/>
  <c r="F339" i="3"/>
  <c r="I344" i="14" l="1"/>
  <c r="E344" i="14"/>
  <c r="V344" i="14"/>
  <c r="R344" i="14"/>
  <c r="Y343" i="13"/>
  <c r="F343" i="13"/>
  <c r="I343" i="12"/>
  <c r="E343" i="12"/>
  <c r="U339" i="3"/>
  <c r="W339" i="3"/>
  <c r="P340" i="3" s="1"/>
  <c r="F339" i="8"/>
  <c r="H337" i="5"/>
  <c r="J337" i="5"/>
  <c r="C338" i="5" s="1"/>
  <c r="E339" i="3"/>
  <c r="I339" i="3"/>
  <c r="U344" i="14" l="1"/>
  <c r="W344" i="14"/>
  <c r="P345" i="14" s="1"/>
  <c r="H344" i="14"/>
  <c r="J344" i="14"/>
  <c r="C345" i="14" s="1"/>
  <c r="I343" i="13"/>
  <c r="E343" i="13"/>
  <c r="AB343" i="13"/>
  <c r="X343" i="13"/>
  <c r="H343" i="12"/>
  <c r="J343" i="12"/>
  <c r="C344" i="12" s="1"/>
  <c r="S340" i="3"/>
  <c r="I339" i="8"/>
  <c r="E339" i="8"/>
  <c r="F338" i="5"/>
  <c r="J339" i="3"/>
  <c r="C340" i="3" s="1"/>
  <c r="H339" i="3"/>
  <c r="F345" i="14" l="1"/>
  <c r="S345" i="14"/>
  <c r="H343" i="13"/>
  <c r="J343" i="13"/>
  <c r="C344" i="13" s="1"/>
  <c r="AA343" i="13"/>
  <c r="AC343" i="13"/>
  <c r="V344" i="13" s="1"/>
  <c r="F344" i="12"/>
  <c r="V340" i="3"/>
  <c r="R340" i="3"/>
  <c r="H339" i="8"/>
  <c r="J339" i="8"/>
  <c r="C340" i="8" s="1"/>
  <c r="I338" i="5"/>
  <c r="E338" i="5"/>
  <c r="F340" i="3"/>
  <c r="V345" i="14" l="1"/>
  <c r="R345" i="14"/>
  <c r="I345" i="14"/>
  <c r="E345" i="14"/>
  <c r="F344" i="13"/>
  <c r="Y344" i="13"/>
  <c r="I344" i="12"/>
  <c r="E344" i="12"/>
  <c r="U340" i="3"/>
  <c r="W340" i="3"/>
  <c r="P341" i="3" s="1"/>
  <c r="F340" i="8"/>
  <c r="H338" i="5"/>
  <c r="J338" i="5"/>
  <c r="C339" i="5" s="1"/>
  <c r="I340" i="3"/>
  <c r="E340" i="3"/>
  <c r="H345" i="14" l="1"/>
  <c r="J345" i="14"/>
  <c r="C346" i="14" s="1"/>
  <c r="U345" i="14"/>
  <c r="W345" i="14"/>
  <c r="P346" i="14" s="1"/>
  <c r="AB344" i="13"/>
  <c r="X344" i="13"/>
  <c r="I344" i="13"/>
  <c r="E344" i="13"/>
  <c r="H344" i="12"/>
  <c r="J344" i="12"/>
  <c r="C345" i="12" s="1"/>
  <c r="S341" i="3"/>
  <c r="I340" i="8"/>
  <c r="E340" i="8"/>
  <c r="F339" i="5"/>
  <c r="J340" i="3"/>
  <c r="C341" i="3" s="1"/>
  <c r="H340" i="3"/>
  <c r="S346" i="14" l="1"/>
  <c r="F346" i="14"/>
  <c r="H344" i="13"/>
  <c r="J344" i="13"/>
  <c r="C345" i="13" s="1"/>
  <c r="AA344" i="13"/>
  <c r="AC344" i="13"/>
  <c r="V345" i="13" s="1"/>
  <c r="F345" i="12"/>
  <c r="R341" i="3"/>
  <c r="V341" i="3"/>
  <c r="H340" i="8"/>
  <c r="J340" i="8"/>
  <c r="C341" i="8" s="1"/>
  <c r="I339" i="5"/>
  <c r="E339" i="5"/>
  <c r="F341" i="3"/>
  <c r="I346" i="14" l="1"/>
  <c r="E346" i="14"/>
  <c r="V346" i="14"/>
  <c r="R346" i="14"/>
  <c r="Y345" i="13"/>
  <c r="F345" i="13"/>
  <c r="I345" i="12"/>
  <c r="E345" i="12"/>
  <c r="U341" i="3"/>
  <c r="W341" i="3"/>
  <c r="P342" i="3" s="1"/>
  <c r="F341" i="8"/>
  <c r="H339" i="5"/>
  <c r="J339" i="5"/>
  <c r="C340" i="5" s="1"/>
  <c r="I341" i="3"/>
  <c r="E341" i="3"/>
  <c r="H346" i="14" l="1"/>
  <c r="J346" i="14"/>
  <c r="C347" i="14" s="1"/>
  <c r="U346" i="14"/>
  <c r="W346" i="14"/>
  <c r="P347" i="14" s="1"/>
  <c r="I345" i="13"/>
  <c r="E345" i="13"/>
  <c r="AB345" i="13"/>
  <c r="X345" i="13"/>
  <c r="H345" i="12"/>
  <c r="J345" i="12"/>
  <c r="C346" i="12" s="1"/>
  <c r="S342" i="3"/>
  <c r="I341" i="8"/>
  <c r="E341" i="8"/>
  <c r="F340" i="5"/>
  <c r="J341" i="3"/>
  <c r="C342" i="3" s="1"/>
  <c r="H341" i="3"/>
  <c r="S347" i="14" l="1"/>
  <c r="F347" i="14"/>
  <c r="AA345" i="13"/>
  <c r="AC345" i="13"/>
  <c r="V346" i="13" s="1"/>
  <c r="H345" i="13"/>
  <c r="J345" i="13"/>
  <c r="C346" i="13" s="1"/>
  <c r="F346" i="12"/>
  <c r="R342" i="3"/>
  <c r="V342" i="3"/>
  <c r="H341" i="8"/>
  <c r="J341" i="8"/>
  <c r="C342" i="8" s="1"/>
  <c r="I340" i="5"/>
  <c r="E340" i="5"/>
  <c r="F342" i="3"/>
  <c r="I347" i="14" l="1"/>
  <c r="E347" i="14"/>
  <c r="V347" i="14"/>
  <c r="R347" i="14"/>
  <c r="Y346" i="13"/>
  <c r="F346" i="13"/>
  <c r="I346" i="12"/>
  <c r="E346" i="12"/>
  <c r="U342" i="3"/>
  <c r="W342" i="3"/>
  <c r="P343" i="3" s="1"/>
  <c r="F342" i="8"/>
  <c r="H340" i="5"/>
  <c r="J340" i="5"/>
  <c r="C341" i="5" s="1"/>
  <c r="E342" i="3"/>
  <c r="I342" i="3"/>
  <c r="U347" i="14" l="1"/>
  <c r="W347" i="14"/>
  <c r="P348" i="14" s="1"/>
  <c r="H347" i="14"/>
  <c r="J347" i="14"/>
  <c r="C348" i="14" s="1"/>
  <c r="I346" i="13"/>
  <c r="E346" i="13"/>
  <c r="AB346" i="13"/>
  <c r="X346" i="13"/>
  <c r="H346" i="12"/>
  <c r="J346" i="12"/>
  <c r="C347" i="12" s="1"/>
  <c r="S343" i="3"/>
  <c r="I342" i="8"/>
  <c r="E342" i="8"/>
  <c r="F341" i="5"/>
  <c r="J342" i="3"/>
  <c r="C343" i="3" s="1"/>
  <c r="H342" i="3"/>
  <c r="S348" i="14" l="1"/>
  <c r="F348" i="14"/>
  <c r="AA346" i="13"/>
  <c r="AC346" i="13"/>
  <c r="V347" i="13" s="1"/>
  <c r="H346" i="13"/>
  <c r="J346" i="13"/>
  <c r="C347" i="13" s="1"/>
  <c r="F347" i="12"/>
  <c r="V343" i="3"/>
  <c r="R343" i="3"/>
  <c r="H342" i="8"/>
  <c r="J342" i="8"/>
  <c r="C343" i="8" s="1"/>
  <c r="I341" i="5"/>
  <c r="E341" i="5"/>
  <c r="F343" i="3"/>
  <c r="V348" i="14" l="1"/>
  <c r="R348" i="14"/>
  <c r="I348" i="14"/>
  <c r="E348" i="14"/>
  <c r="F347" i="13"/>
  <c r="Y347" i="13"/>
  <c r="I347" i="12"/>
  <c r="E347" i="12"/>
  <c r="U343" i="3"/>
  <c r="W343" i="3"/>
  <c r="P344" i="3" s="1"/>
  <c r="F343" i="8"/>
  <c r="H341" i="5"/>
  <c r="J341" i="5"/>
  <c r="C342" i="5" s="1"/>
  <c r="E343" i="3"/>
  <c r="I343" i="3"/>
  <c r="U348" i="14" l="1"/>
  <c r="W348" i="14"/>
  <c r="P349" i="14" s="1"/>
  <c r="H348" i="14"/>
  <c r="J348" i="14"/>
  <c r="C349" i="14" s="1"/>
  <c r="I347" i="13"/>
  <c r="E347" i="13"/>
  <c r="AB347" i="13"/>
  <c r="X347" i="13"/>
  <c r="H347" i="12"/>
  <c r="J347" i="12"/>
  <c r="C348" i="12" s="1"/>
  <c r="S344" i="3"/>
  <c r="I343" i="8"/>
  <c r="E343" i="8"/>
  <c r="F342" i="5"/>
  <c r="J343" i="3"/>
  <c r="C344" i="3" s="1"/>
  <c r="H343" i="3"/>
  <c r="F349" i="14" l="1"/>
  <c r="S349" i="14"/>
  <c r="AA347" i="13"/>
  <c r="AC347" i="13"/>
  <c r="V348" i="13" s="1"/>
  <c r="H347" i="13"/>
  <c r="J347" i="13"/>
  <c r="C348" i="13" s="1"/>
  <c r="F348" i="12"/>
  <c r="V344" i="3"/>
  <c r="R344" i="3"/>
  <c r="H343" i="8"/>
  <c r="J343" i="8"/>
  <c r="C344" i="8" s="1"/>
  <c r="I342" i="5"/>
  <c r="E342" i="5"/>
  <c r="F344" i="3"/>
  <c r="I349" i="14" l="1"/>
  <c r="E349" i="14"/>
  <c r="V349" i="14"/>
  <c r="R349" i="14"/>
  <c r="Y348" i="13"/>
  <c r="F348" i="13"/>
  <c r="I348" i="12"/>
  <c r="E348" i="12"/>
  <c r="U344" i="3"/>
  <c r="W344" i="3"/>
  <c r="P345" i="3" s="1"/>
  <c r="F344" i="8"/>
  <c r="H342" i="5"/>
  <c r="J342" i="5"/>
  <c r="C343" i="5" s="1"/>
  <c r="E344" i="3"/>
  <c r="I344" i="3"/>
  <c r="U349" i="14" l="1"/>
  <c r="W349" i="14"/>
  <c r="P350" i="14" s="1"/>
  <c r="H349" i="14"/>
  <c r="J349" i="14"/>
  <c r="C350" i="14" s="1"/>
  <c r="I348" i="13"/>
  <c r="E348" i="13"/>
  <c r="AB348" i="13"/>
  <c r="X348" i="13"/>
  <c r="H348" i="12"/>
  <c r="J348" i="12"/>
  <c r="C349" i="12" s="1"/>
  <c r="S345" i="3"/>
  <c r="I344" i="8"/>
  <c r="E344" i="8"/>
  <c r="F343" i="5"/>
  <c r="J344" i="3"/>
  <c r="C345" i="3" s="1"/>
  <c r="H344" i="3"/>
  <c r="F350" i="14" l="1"/>
  <c r="S350" i="14"/>
  <c r="H348" i="13"/>
  <c r="J348" i="13"/>
  <c r="C349" i="13" s="1"/>
  <c r="AA348" i="13"/>
  <c r="AC348" i="13"/>
  <c r="V349" i="13" s="1"/>
  <c r="F349" i="12"/>
  <c r="R345" i="3"/>
  <c r="V345" i="3"/>
  <c r="H344" i="8"/>
  <c r="J344" i="8"/>
  <c r="C345" i="8" s="1"/>
  <c r="I343" i="5"/>
  <c r="E343" i="5"/>
  <c r="F345" i="3"/>
  <c r="V350" i="14" l="1"/>
  <c r="R350" i="14"/>
  <c r="I350" i="14"/>
  <c r="E350" i="14"/>
  <c r="Y349" i="13"/>
  <c r="F349" i="13"/>
  <c r="I349" i="12"/>
  <c r="E349" i="12"/>
  <c r="U345" i="3"/>
  <c r="W345" i="3"/>
  <c r="P346" i="3" s="1"/>
  <c r="F345" i="8"/>
  <c r="H343" i="5"/>
  <c r="J343" i="5"/>
  <c r="C344" i="5" s="1"/>
  <c r="I345" i="3"/>
  <c r="E345" i="3"/>
  <c r="H350" i="14" l="1"/>
  <c r="J350" i="14"/>
  <c r="C351" i="14" s="1"/>
  <c r="U350" i="14"/>
  <c r="W350" i="14"/>
  <c r="P351" i="14" s="1"/>
  <c r="I349" i="13"/>
  <c r="E349" i="13"/>
  <c r="AB349" i="13"/>
  <c r="X349" i="13"/>
  <c r="H349" i="12"/>
  <c r="J349" i="12"/>
  <c r="C350" i="12" s="1"/>
  <c r="S346" i="3"/>
  <c r="I345" i="8"/>
  <c r="E345" i="8"/>
  <c r="F344" i="5"/>
  <c r="J345" i="3"/>
  <c r="C346" i="3" s="1"/>
  <c r="H345" i="3"/>
  <c r="S351" i="14" l="1"/>
  <c r="F351" i="14"/>
  <c r="H349" i="13"/>
  <c r="J349" i="13"/>
  <c r="C350" i="13" s="1"/>
  <c r="AA349" i="13"/>
  <c r="AC349" i="13"/>
  <c r="V350" i="13" s="1"/>
  <c r="F350" i="12"/>
  <c r="V346" i="3"/>
  <c r="R346" i="3"/>
  <c r="H345" i="8"/>
  <c r="J345" i="8"/>
  <c r="C346" i="8" s="1"/>
  <c r="I344" i="5"/>
  <c r="E344" i="5"/>
  <c r="F346" i="3"/>
  <c r="I351" i="14" l="1"/>
  <c r="E351" i="14"/>
  <c r="V351" i="14"/>
  <c r="R351" i="14"/>
  <c r="F350" i="13"/>
  <c r="Y350" i="13"/>
  <c r="I350" i="12"/>
  <c r="E350" i="12"/>
  <c r="U346" i="3"/>
  <c r="W346" i="3"/>
  <c r="P347" i="3" s="1"/>
  <c r="F346" i="8"/>
  <c r="H344" i="5"/>
  <c r="J344" i="5"/>
  <c r="C345" i="5" s="1"/>
  <c r="E346" i="3"/>
  <c r="I346" i="3"/>
  <c r="H351" i="14" l="1"/>
  <c r="J351" i="14"/>
  <c r="C352" i="14" s="1"/>
  <c r="U351" i="14"/>
  <c r="W351" i="14"/>
  <c r="P352" i="14" s="1"/>
  <c r="AB350" i="13"/>
  <c r="X350" i="13"/>
  <c r="I350" i="13"/>
  <c r="E350" i="13"/>
  <c r="H350" i="12"/>
  <c r="J350" i="12"/>
  <c r="C351" i="12" s="1"/>
  <c r="S347" i="3"/>
  <c r="I346" i="8"/>
  <c r="E346" i="8"/>
  <c r="F345" i="5"/>
  <c r="J346" i="3"/>
  <c r="C347" i="3" s="1"/>
  <c r="H346" i="3"/>
  <c r="F352" i="14" l="1"/>
  <c r="S352" i="14"/>
  <c r="H350" i="13"/>
  <c r="J350" i="13"/>
  <c r="C351" i="13" s="1"/>
  <c r="AA350" i="13"/>
  <c r="AC350" i="13"/>
  <c r="V351" i="13" s="1"/>
  <c r="F351" i="12"/>
  <c r="V347" i="3"/>
  <c r="R347" i="3"/>
  <c r="H346" i="8"/>
  <c r="J346" i="8"/>
  <c r="C347" i="8" s="1"/>
  <c r="I345" i="5"/>
  <c r="E345" i="5"/>
  <c r="F347" i="3"/>
  <c r="I352" i="14" l="1"/>
  <c r="E352" i="14"/>
  <c r="V352" i="14"/>
  <c r="R352" i="14"/>
  <c r="F351" i="13"/>
  <c r="Y351" i="13"/>
  <c r="I351" i="12"/>
  <c r="E351" i="12"/>
  <c r="U347" i="3"/>
  <c r="W347" i="3"/>
  <c r="P348" i="3" s="1"/>
  <c r="F347" i="8"/>
  <c r="H345" i="5"/>
  <c r="J345" i="5"/>
  <c r="C346" i="5" s="1"/>
  <c r="I347" i="3"/>
  <c r="E347" i="3"/>
  <c r="H352" i="14" l="1"/>
  <c r="J352" i="14"/>
  <c r="C353" i="14" s="1"/>
  <c r="U352" i="14"/>
  <c r="W352" i="14"/>
  <c r="P353" i="14" s="1"/>
  <c r="AB351" i="13"/>
  <c r="X351" i="13"/>
  <c r="I351" i="13"/>
  <c r="E351" i="13"/>
  <c r="H351" i="12"/>
  <c r="J351" i="12"/>
  <c r="C352" i="12" s="1"/>
  <c r="S348" i="3"/>
  <c r="I347" i="8"/>
  <c r="E347" i="8"/>
  <c r="F346" i="5"/>
  <c r="J347" i="3"/>
  <c r="C348" i="3" s="1"/>
  <c r="H347" i="3"/>
  <c r="S353" i="14" l="1"/>
  <c r="F353" i="14"/>
  <c r="H351" i="13"/>
  <c r="J351" i="13"/>
  <c r="C352" i="13" s="1"/>
  <c r="AA351" i="13"/>
  <c r="AC351" i="13"/>
  <c r="V352" i="13" s="1"/>
  <c r="F352" i="12"/>
  <c r="R348" i="3"/>
  <c r="V348" i="3"/>
  <c r="H347" i="8"/>
  <c r="J347" i="8"/>
  <c r="C348" i="8" s="1"/>
  <c r="I346" i="5"/>
  <c r="E346" i="5"/>
  <c r="F348" i="3"/>
  <c r="I353" i="14" l="1"/>
  <c r="E353" i="14"/>
  <c r="V353" i="14"/>
  <c r="R353" i="14"/>
  <c r="Y352" i="13"/>
  <c r="F352" i="13"/>
  <c r="I352" i="12"/>
  <c r="E352" i="12"/>
  <c r="U348" i="3"/>
  <c r="W348" i="3"/>
  <c r="P349" i="3" s="1"/>
  <c r="F348" i="8"/>
  <c r="H346" i="5"/>
  <c r="J346" i="5"/>
  <c r="C347" i="5" s="1"/>
  <c r="I348" i="3"/>
  <c r="E348" i="3"/>
  <c r="U353" i="14" l="1"/>
  <c r="W353" i="14"/>
  <c r="P354" i="14" s="1"/>
  <c r="H353" i="14"/>
  <c r="J353" i="14"/>
  <c r="C354" i="14" s="1"/>
  <c r="I352" i="13"/>
  <c r="E352" i="13"/>
  <c r="AB352" i="13"/>
  <c r="X352" i="13"/>
  <c r="H352" i="12"/>
  <c r="J352" i="12"/>
  <c r="C353" i="12" s="1"/>
  <c r="S349" i="3"/>
  <c r="I348" i="8"/>
  <c r="E348" i="8"/>
  <c r="F347" i="5"/>
  <c r="J348" i="3"/>
  <c r="C349" i="3" s="1"/>
  <c r="H348" i="3"/>
  <c r="S354" i="14" l="1"/>
  <c r="F354" i="14"/>
  <c r="AA352" i="13"/>
  <c r="AC352" i="13"/>
  <c r="V353" i="13" s="1"/>
  <c r="H352" i="13"/>
  <c r="J352" i="13"/>
  <c r="C353" i="13" s="1"/>
  <c r="F353" i="12"/>
  <c r="R349" i="3"/>
  <c r="V349" i="3"/>
  <c r="H348" i="8"/>
  <c r="J348" i="8"/>
  <c r="C349" i="8" s="1"/>
  <c r="I347" i="5"/>
  <c r="E347" i="5"/>
  <c r="F349" i="3"/>
  <c r="I354" i="14" l="1"/>
  <c r="E354" i="14"/>
  <c r="V354" i="14"/>
  <c r="R354" i="14"/>
  <c r="F353" i="13"/>
  <c r="Y353" i="13"/>
  <c r="I353" i="12"/>
  <c r="E353" i="12"/>
  <c r="U349" i="3"/>
  <c r="W349" i="3"/>
  <c r="P350" i="3" s="1"/>
  <c r="F349" i="8"/>
  <c r="H347" i="5"/>
  <c r="J347" i="5"/>
  <c r="C348" i="5" s="1"/>
  <c r="I349" i="3"/>
  <c r="E349" i="3"/>
  <c r="U354" i="14" l="1"/>
  <c r="W354" i="14"/>
  <c r="P355" i="14" s="1"/>
  <c r="H354" i="14"/>
  <c r="J354" i="14"/>
  <c r="C355" i="14" s="1"/>
  <c r="AB353" i="13"/>
  <c r="X353" i="13"/>
  <c r="I353" i="13"/>
  <c r="E353" i="13"/>
  <c r="H353" i="12"/>
  <c r="J353" i="12"/>
  <c r="C354" i="12" s="1"/>
  <c r="S350" i="3"/>
  <c r="I349" i="8"/>
  <c r="E349" i="8"/>
  <c r="F348" i="5"/>
  <c r="J349" i="3"/>
  <c r="C350" i="3" s="1"/>
  <c r="H349" i="3"/>
  <c r="S355" i="14" l="1"/>
  <c r="F355" i="14"/>
  <c r="H353" i="13"/>
  <c r="J353" i="13"/>
  <c r="C354" i="13" s="1"/>
  <c r="AA353" i="13"/>
  <c r="AC353" i="13"/>
  <c r="V354" i="13" s="1"/>
  <c r="F354" i="12"/>
  <c r="V350" i="3"/>
  <c r="R350" i="3"/>
  <c r="H349" i="8"/>
  <c r="J349" i="8"/>
  <c r="C350" i="8" s="1"/>
  <c r="I348" i="5"/>
  <c r="E348" i="5"/>
  <c r="F350" i="3"/>
  <c r="I355" i="14" l="1"/>
  <c r="E355" i="14"/>
  <c r="V355" i="14"/>
  <c r="R355" i="14"/>
  <c r="Y354" i="13"/>
  <c r="F354" i="13"/>
  <c r="I354" i="12"/>
  <c r="E354" i="12"/>
  <c r="U350" i="3"/>
  <c r="W350" i="3"/>
  <c r="P351" i="3" s="1"/>
  <c r="F350" i="8"/>
  <c r="H348" i="5"/>
  <c r="J348" i="5"/>
  <c r="C349" i="5" s="1"/>
  <c r="E350" i="3"/>
  <c r="I350" i="3"/>
  <c r="H355" i="14" l="1"/>
  <c r="J355" i="14"/>
  <c r="C356" i="14" s="1"/>
  <c r="U355" i="14"/>
  <c r="W355" i="14"/>
  <c r="P356" i="14" s="1"/>
  <c r="I354" i="13"/>
  <c r="E354" i="13"/>
  <c r="AB354" i="13"/>
  <c r="X354" i="13"/>
  <c r="H354" i="12"/>
  <c r="J354" i="12"/>
  <c r="C355" i="12" s="1"/>
  <c r="S351" i="3"/>
  <c r="I350" i="8"/>
  <c r="E350" i="8"/>
  <c r="F349" i="5"/>
  <c r="J350" i="3"/>
  <c r="C351" i="3" s="1"/>
  <c r="H350" i="3"/>
  <c r="S356" i="14" l="1"/>
  <c r="F356" i="14"/>
  <c r="AA354" i="13"/>
  <c r="AC354" i="13"/>
  <c r="V355" i="13" s="1"/>
  <c r="H354" i="13"/>
  <c r="J354" i="13"/>
  <c r="C355" i="13" s="1"/>
  <c r="F355" i="12"/>
  <c r="V351" i="3"/>
  <c r="R351" i="3"/>
  <c r="H350" i="8"/>
  <c r="J350" i="8"/>
  <c r="C351" i="8" s="1"/>
  <c r="I349" i="5"/>
  <c r="E349" i="5"/>
  <c r="F351" i="3"/>
  <c r="I356" i="14" l="1"/>
  <c r="E356" i="14"/>
  <c r="V356" i="14"/>
  <c r="R356" i="14"/>
  <c r="F355" i="13"/>
  <c r="Y355" i="13"/>
  <c r="I355" i="12"/>
  <c r="E355" i="12"/>
  <c r="U351" i="3"/>
  <c r="W351" i="3"/>
  <c r="P352" i="3" s="1"/>
  <c r="F351" i="8"/>
  <c r="H349" i="5"/>
  <c r="J349" i="5"/>
  <c r="C350" i="5" s="1"/>
  <c r="I351" i="3"/>
  <c r="E351" i="3"/>
  <c r="U356" i="14" l="1"/>
  <c r="W356" i="14"/>
  <c r="P357" i="14" s="1"/>
  <c r="H356" i="14"/>
  <c r="J356" i="14"/>
  <c r="C357" i="14" s="1"/>
  <c r="AB355" i="13"/>
  <c r="X355" i="13"/>
  <c r="I355" i="13"/>
  <c r="E355" i="13"/>
  <c r="H355" i="12"/>
  <c r="J355" i="12"/>
  <c r="C356" i="12" s="1"/>
  <c r="S352" i="3"/>
  <c r="I351" i="8"/>
  <c r="E351" i="8"/>
  <c r="F350" i="5"/>
  <c r="J351" i="3"/>
  <c r="C352" i="3" s="1"/>
  <c r="H351" i="3"/>
  <c r="F357" i="14" l="1"/>
  <c r="S357" i="14"/>
  <c r="AA355" i="13"/>
  <c r="AC355" i="13"/>
  <c r="V356" i="13" s="1"/>
  <c r="H355" i="13"/>
  <c r="J355" i="13"/>
  <c r="C356" i="13" s="1"/>
  <c r="F356" i="12"/>
  <c r="V352" i="3"/>
  <c r="R352" i="3"/>
  <c r="H351" i="8"/>
  <c r="J351" i="8"/>
  <c r="C352" i="8" s="1"/>
  <c r="I350" i="5"/>
  <c r="E350" i="5"/>
  <c r="F352" i="3"/>
  <c r="V357" i="14" l="1"/>
  <c r="R357" i="14"/>
  <c r="I357" i="14"/>
  <c r="E357" i="14"/>
  <c r="F356" i="13"/>
  <c r="Y356" i="13"/>
  <c r="I356" i="12"/>
  <c r="E356" i="12"/>
  <c r="U352" i="3"/>
  <c r="W352" i="3"/>
  <c r="P353" i="3" s="1"/>
  <c r="F352" i="8"/>
  <c r="H350" i="5"/>
  <c r="J350" i="5"/>
  <c r="C351" i="5" s="1"/>
  <c r="E352" i="3"/>
  <c r="I352" i="3"/>
  <c r="H357" i="14" l="1"/>
  <c r="J357" i="14"/>
  <c r="C358" i="14" s="1"/>
  <c r="U357" i="14"/>
  <c r="W357" i="14"/>
  <c r="P358" i="14" s="1"/>
  <c r="I356" i="13"/>
  <c r="E356" i="13"/>
  <c r="AB356" i="13"/>
  <c r="X356" i="13"/>
  <c r="H356" i="12"/>
  <c r="J356" i="12"/>
  <c r="C357" i="12" s="1"/>
  <c r="S353" i="3"/>
  <c r="I352" i="8"/>
  <c r="E352" i="8"/>
  <c r="F351" i="5"/>
  <c r="J352" i="3"/>
  <c r="C353" i="3" s="1"/>
  <c r="H352" i="3"/>
  <c r="S358" i="14" l="1"/>
  <c r="F358" i="14"/>
  <c r="AA356" i="13"/>
  <c r="AC356" i="13"/>
  <c r="V357" i="13" s="1"/>
  <c r="H356" i="13"/>
  <c r="J356" i="13"/>
  <c r="C357" i="13" s="1"/>
  <c r="F357" i="12"/>
  <c r="V353" i="3"/>
  <c r="R353" i="3"/>
  <c r="H352" i="8"/>
  <c r="J352" i="8"/>
  <c r="C353" i="8" s="1"/>
  <c r="I351" i="5"/>
  <c r="E351" i="5"/>
  <c r="F353" i="3"/>
  <c r="V358" i="14" l="1"/>
  <c r="R358" i="14"/>
  <c r="I358" i="14"/>
  <c r="E358" i="14"/>
  <c r="F357" i="13"/>
  <c r="Y357" i="13"/>
  <c r="I357" i="12"/>
  <c r="E357" i="12"/>
  <c r="U353" i="3"/>
  <c r="W353" i="3"/>
  <c r="P354" i="3" s="1"/>
  <c r="F353" i="8"/>
  <c r="H351" i="5"/>
  <c r="J351" i="5"/>
  <c r="C352" i="5" s="1"/>
  <c r="I353" i="3"/>
  <c r="E353" i="3"/>
  <c r="H358" i="14" l="1"/>
  <c r="J358" i="14"/>
  <c r="C359" i="14" s="1"/>
  <c r="U358" i="14"/>
  <c r="W358" i="14"/>
  <c r="P359" i="14" s="1"/>
  <c r="I357" i="13"/>
  <c r="E357" i="13"/>
  <c r="AB357" i="13"/>
  <c r="X357" i="13"/>
  <c r="H357" i="12"/>
  <c r="J357" i="12"/>
  <c r="C358" i="12" s="1"/>
  <c r="S354" i="3"/>
  <c r="I353" i="8"/>
  <c r="E353" i="8"/>
  <c r="F352" i="5"/>
  <c r="J353" i="3"/>
  <c r="C354" i="3" s="1"/>
  <c r="H353" i="3"/>
  <c r="S359" i="14" l="1"/>
  <c r="F359" i="14"/>
  <c r="AA357" i="13"/>
  <c r="AC357" i="13"/>
  <c r="V358" i="13" s="1"/>
  <c r="H357" i="13"/>
  <c r="J357" i="13"/>
  <c r="C358" i="13" s="1"/>
  <c r="F358" i="12"/>
  <c r="V354" i="3"/>
  <c r="R354" i="3"/>
  <c r="H353" i="8"/>
  <c r="J353" i="8"/>
  <c r="C354" i="8" s="1"/>
  <c r="I352" i="5"/>
  <c r="E352" i="5"/>
  <c r="F354" i="3"/>
  <c r="V359" i="14" l="1"/>
  <c r="R359" i="14"/>
  <c r="I359" i="14"/>
  <c r="E359" i="14"/>
  <c r="F358" i="13"/>
  <c r="Y358" i="13"/>
  <c r="I358" i="12"/>
  <c r="E358" i="12"/>
  <c r="U354" i="3"/>
  <c r="W354" i="3"/>
  <c r="P355" i="3" s="1"/>
  <c r="F354" i="8"/>
  <c r="H352" i="5"/>
  <c r="J352" i="5"/>
  <c r="C353" i="5" s="1"/>
  <c r="I354" i="3"/>
  <c r="E354" i="3"/>
  <c r="H359" i="14" l="1"/>
  <c r="J359" i="14"/>
  <c r="C360" i="14" s="1"/>
  <c r="U359" i="14"/>
  <c r="W359" i="14"/>
  <c r="P360" i="14" s="1"/>
  <c r="I358" i="13"/>
  <c r="E358" i="13"/>
  <c r="AB358" i="13"/>
  <c r="X358" i="13"/>
  <c r="H358" i="12"/>
  <c r="J358" i="12"/>
  <c r="C359" i="12" s="1"/>
  <c r="S355" i="3"/>
  <c r="I354" i="8"/>
  <c r="E354" i="8"/>
  <c r="F353" i="5"/>
  <c r="J354" i="3"/>
  <c r="C355" i="3" s="1"/>
  <c r="H354" i="3"/>
  <c r="F360" i="14" l="1"/>
  <c r="S360" i="14"/>
  <c r="AA358" i="13"/>
  <c r="AC358" i="13"/>
  <c r="V359" i="13" s="1"/>
  <c r="H358" i="13"/>
  <c r="J358" i="13"/>
  <c r="C359" i="13" s="1"/>
  <c r="F359" i="12"/>
  <c r="V355" i="3"/>
  <c r="R355" i="3"/>
  <c r="H354" i="8"/>
  <c r="J354" i="8"/>
  <c r="C355" i="8" s="1"/>
  <c r="I353" i="5"/>
  <c r="E353" i="5"/>
  <c r="F355" i="3"/>
  <c r="V360" i="14" l="1"/>
  <c r="R360" i="14"/>
  <c r="I360" i="14"/>
  <c r="E360" i="14"/>
  <c r="Y359" i="13"/>
  <c r="F359" i="13"/>
  <c r="I359" i="12"/>
  <c r="E359" i="12"/>
  <c r="U355" i="3"/>
  <c r="W355" i="3"/>
  <c r="P356" i="3" s="1"/>
  <c r="F355" i="8"/>
  <c r="H353" i="5"/>
  <c r="J353" i="5"/>
  <c r="C354" i="5" s="1"/>
  <c r="E355" i="3"/>
  <c r="I355" i="3"/>
  <c r="H360" i="14" l="1"/>
  <c r="J360" i="14"/>
  <c r="C361" i="14" s="1"/>
  <c r="U360" i="14"/>
  <c r="W360" i="14"/>
  <c r="P361" i="14" s="1"/>
  <c r="AB359" i="13"/>
  <c r="X359" i="13"/>
  <c r="I359" i="13"/>
  <c r="E359" i="13"/>
  <c r="H359" i="12"/>
  <c r="J359" i="12"/>
  <c r="C360" i="12" s="1"/>
  <c r="S356" i="3"/>
  <c r="I355" i="8"/>
  <c r="E355" i="8"/>
  <c r="F354" i="5"/>
  <c r="J355" i="3"/>
  <c r="C356" i="3" s="1"/>
  <c r="H355" i="3"/>
  <c r="S361" i="14" l="1"/>
  <c r="F361" i="14"/>
  <c r="H359" i="13"/>
  <c r="J359" i="13"/>
  <c r="C360" i="13" s="1"/>
  <c r="AA359" i="13"/>
  <c r="AC359" i="13"/>
  <c r="V360" i="13" s="1"/>
  <c r="F360" i="12"/>
  <c r="V356" i="3"/>
  <c r="R356" i="3"/>
  <c r="H355" i="8"/>
  <c r="J355" i="8"/>
  <c r="C356" i="8" s="1"/>
  <c r="I354" i="5"/>
  <c r="E354" i="5"/>
  <c r="F356" i="3"/>
  <c r="I361" i="14" l="1"/>
  <c r="E361" i="14"/>
  <c r="V361" i="14"/>
  <c r="R361" i="14"/>
  <c r="Y360" i="13"/>
  <c r="F360" i="13"/>
  <c r="I360" i="12"/>
  <c r="E360" i="12"/>
  <c r="U356" i="3"/>
  <c r="W356" i="3"/>
  <c r="P357" i="3" s="1"/>
  <c r="F356" i="8"/>
  <c r="H354" i="5"/>
  <c r="J354" i="5"/>
  <c r="C355" i="5" s="1"/>
  <c r="I356" i="3"/>
  <c r="E356" i="3"/>
  <c r="H361" i="14" l="1"/>
  <c r="J361" i="14"/>
  <c r="C362" i="14" s="1"/>
  <c r="U361" i="14"/>
  <c r="W361" i="14"/>
  <c r="P362" i="14" s="1"/>
  <c r="AB360" i="13"/>
  <c r="X360" i="13"/>
  <c r="I360" i="13"/>
  <c r="E360" i="13"/>
  <c r="H360" i="12"/>
  <c r="J360" i="12"/>
  <c r="C361" i="12" s="1"/>
  <c r="S357" i="3"/>
  <c r="I356" i="8"/>
  <c r="E356" i="8"/>
  <c r="F355" i="5"/>
  <c r="J356" i="3"/>
  <c r="C357" i="3" s="1"/>
  <c r="H356" i="3"/>
  <c r="F362" i="14" l="1"/>
  <c r="S362" i="14"/>
  <c r="H360" i="13"/>
  <c r="J360" i="13"/>
  <c r="C361" i="13" s="1"/>
  <c r="AA360" i="13"/>
  <c r="AC360" i="13"/>
  <c r="V361" i="13" s="1"/>
  <c r="F361" i="12"/>
  <c r="R357" i="3"/>
  <c r="V357" i="3"/>
  <c r="H356" i="8"/>
  <c r="J356" i="8"/>
  <c r="C357" i="8" s="1"/>
  <c r="I355" i="5"/>
  <c r="E355" i="5"/>
  <c r="F357" i="3"/>
  <c r="V362" i="14" l="1"/>
  <c r="R362" i="14"/>
  <c r="I362" i="14"/>
  <c r="E362" i="14"/>
  <c r="F361" i="13"/>
  <c r="Y361" i="13"/>
  <c r="I361" i="12"/>
  <c r="E361" i="12"/>
  <c r="U357" i="3"/>
  <c r="W357" i="3"/>
  <c r="P358" i="3" s="1"/>
  <c r="F357" i="8"/>
  <c r="H355" i="5"/>
  <c r="J355" i="5"/>
  <c r="C356" i="5" s="1"/>
  <c r="I357" i="3"/>
  <c r="E357" i="3"/>
  <c r="H362" i="14" l="1"/>
  <c r="J362" i="14"/>
  <c r="C363" i="14" s="1"/>
  <c r="U362" i="14"/>
  <c r="W362" i="14"/>
  <c r="P363" i="14" s="1"/>
  <c r="AB361" i="13"/>
  <c r="X361" i="13"/>
  <c r="I361" i="13"/>
  <c r="E361" i="13"/>
  <c r="H361" i="12"/>
  <c r="J361" i="12"/>
  <c r="C362" i="12" s="1"/>
  <c r="S358" i="3"/>
  <c r="I357" i="8"/>
  <c r="E357" i="8"/>
  <c r="F356" i="5"/>
  <c r="J357" i="3"/>
  <c r="C358" i="3" s="1"/>
  <c r="H357" i="3"/>
  <c r="S363" i="14" l="1"/>
  <c r="F363" i="14"/>
  <c r="H361" i="13"/>
  <c r="J361" i="13"/>
  <c r="C362" i="13" s="1"/>
  <c r="AA361" i="13"/>
  <c r="AC361" i="13"/>
  <c r="V362" i="13" s="1"/>
  <c r="F362" i="12"/>
  <c r="V358" i="3"/>
  <c r="R358" i="3"/>
  <c r="H357" i="8"/>
  <c r="J357" i="8"/>
  <c r="C358" i="8" s="1"/>
  <c r="I356" i="5"/>
  <c r="E356" i="5"/>
  <c r="F358" i="3"/>
  <c r="I363" i="14" l="1"/>
  <c r="E363" i="14"/>
  <c r="V363" i="14"/>
  <c r="R363" i="14"/>
  <c r="F362" i="13"/>
  <c r="Y362" i="13"/>
  <c r="I362" i="12"/>
  <c r="E362" i="12"/>
  <c r="U358" i="3"/>
  <c r="W358" i="3"/>
  <c r="P359" i="3" s="1"/>
  <c r="F358" i="8"/>
  <c r="H356" i="5"/>
  <c r="J356" i="5"/>
  <c r="C357" i="5" s="1"/>
  <c r="I358" i="3"/>
  <c r="E358" i="3"/>
  <c r="U363" i="14" l="1"/>
  <c r="W363" i="14"/>
  <c r="P364" i="14" s="1"/>
  <c r="H363" i="14"/>
  <c r="J363" i="14"/>
  <c r="C364" i="14" s="1"/>
  <c r="I362" i="13"/>
  <c r="E362" i="13"/>
  <c r="AB362" i="13"/>
  <c r="X362" i="13"/>
  <c r="H362" i="12"/>
  <c r="J362" i="12"/>
  <c r="C363" i="12" s="1"/>
  <c r="S359" i="3"/>
  <c r="I358" i="8"/>
  <c r="E358" i="8"/>
  <c r="F357" i="5"/>
  <c r="J358" i="3"/>
  <c r="C359" i="3" s="1"/>
  <c r="H358" i="3"/>
  <c r="F364" i="14" l="1"/>
  <c r="S364" i="14"/>
  <c r="AA362" i="13"/>
  <c r="AC362" i="13"/>
  <c r="V363" i="13" s="1"/>
  <c r="H362" i="13"/>
  <c r="J362" i="13"/>
  <c r="C363" i="13" s="1"/>
  <c r="F363" i="12"/>
  <c r="V359" i="3"/>
  <c r="R359" i="3"/>
  <c r="H358" i="8"/>
  <c r="J358" i="8"/>
  <c r="C359" i="8" s="1"/>
  <c r="I357" i="5"/>
  <c r="E357" i="5"/>
  <c r="F359" i="3"/>
  <c r="V364" i="14" l="1"/>
  <c r="R364" i="14"/>
  <c r="I364" i="14"/>
  <c r="E364" i="14"/>
  <c r="Y363" i="13"/>
  <c r="F363" i="13"/>
  <c r="I363" i="12"/>
  <c r="E363" i="12"/>
  <c r="U359" i="3"/>
  <c r="W359" i="3"/>
  <c r="P360" i="3" s="1"/>
  <c r="F359" i="8"/>
  <c r="H357" i="5"/>
  <c r="J357" i="5"/>
  <c r="C358" i="5" s="1"/>
  <c r="E359" i="3"/>
  <c r="I359" i="3"/>
  <c r="U364" i="14" l="1"/>
  <c r="W364" i="14"/>
  <c r="P365" i="14" s="1"/>
  <c r="H364" i="14"/>
  <c r="J364" i="14"/>
  <c r="C365" i="14" s="1"/>
  <c r="I363" i="13"/>
  <c r="E363" i="13"/>
  <c r="AB363" i="13"/>
  <c r="X363" i="13"/>
  <c r="H363" i="12"/>
  <c r="J363" i="12"/>
  <c r="C364" i="12" s="1"/>
  <c r="S360" i="3"/>
  <c r="I359" i="8"/>
  <c r="E359" i="8"/>
  <c r="F358" i="5"/>
  <c r="J359" i="3"/>
  <c r="C360" i="3" s="1"/>
  <c r="H359" i="3"/>
  <c r="F365" i="14" l="1"/>
  <c r="S365" i="14"/>
  <c r="H363" i="13"/>
  <c r="J363" i="13"/>
  <c r="C364" i="13" s="1"/>
  <c r="AA363" i="13"/>
  <c r="AC363" i="13"/>
  <c r="V364" i="13" s="1"/>
  <c r="F364" i="12"/>
  <c r="R360" i="3"/>
  <c r="V360" i="3"/>
  <c r="H359" i="8"/>
  <c r="J359" i="8"/>
  <c r="C360" i="8" s="1"/>
  <c r="I358" i="5"/>
  <c r="E358" i="5"/>
  <c r="F360" i="3"/>
  <c r="V365" i="14" l="1"/>
  <c r="R365" i="14"/>
  <c r="I365" i="14"/>
  <c r="E365" i="14"/>
  <c r="Y364" i="13"/>
  <c r="F364" i="13"/>
  <c r="I364" i="12"/>
  <c r="E364" i="12"/>
  <c r="U360" i="3"/>
  <c r="W360" i="3"/>
  <c r="P361" i="3" s="1"/>
  <c r="F360" i="8"/>
  <c r="H358" i="5"/>
  <c r="J358" i="5"/>
  <c r="C359" i="5" s="1"/>
  <c r="I360" i="3"/>
  <c r="E360" i="3"/>
  <c r="H365" i="14" l="1"/>
  <c r="J365" i="14"/>
  <c r="C366" i="14" s="1"/>
  <c r="U365" i="14"/>
  <c r="W365" i="14"/>
  <c r="P366" i="14" s="1"/>
  <c r="AB364" i="13"/>
  <c r="X364" i="13"/>
  <c r="I364" i="13"/>
  <c r="E364" i="13"/>
  <c r="H364" i="12"/>
  <c r="J364" i="12"/>
  <c r="C365" i="12" s="1"/>
  <c r="S361" i="3"/>
  <c r="I360" i="8"/>
  <c r="E360" i="8"/>
  <c r="F359" i="5"/>
  <c r="J360" i="3"/>
  <c r="C361" i="3" s="1"/>
  <c r="H360" i="3"/>
  <c r="S366" i="14" l="1"/>
  <c r="F366" i="14"/>
  <c r="H364" i="13"/>
  <c r="J364" i="13"/>
  <c r="C365" i="13" s="1"/>
  <c r="AA364" i="13"/>
  <c r="AC364" i="13"/>
  <c r="V365" i="13" s="1"/>
  <c r="F365" i="12"/>
  <c r="R361" i="3"/>
  <c r="V361" i="3"/>
  <c r="H360" i="8"/>
  <c r="J360" i="8"/>
  <c r="C361" i="8" s="1"/>
  <c r="I359" i="5"/>
  <c r="E359" i="5"/>
  <c r="F361" i="3"/>
  <c r="I366" i="14" l="1"/>
  <c r="E366" i="14"/>
  <c r="V366" i="14"/>
  <c r="R366" i="14"/>
  <c r="Y365" i="13"/>
  <c r="F365" i="13"/>
  <c r="I365" i="12"/>
  <c r="E365" i="12"/>
  <c r="U361" i="3"/>
  <c r="W361" i="3"/>
  <c r="P362" i="3" s="1"/>
  <c r="F361" i="8"/>
  <c r="H359" i="5"/>
  <c r="J359" i="5"/>
  <c r="C360" i="5" s="1"/>
  <c r="E361" i="3"/>
  <c r="I361" i="3"/>
  <c r="U366" i="14" l="1"/>
  <c r="W366" i="14"/>
  <c r="P367" i="14" s="1"/>
  <c r="H366" i="14"/>
  <c r="J366" i="14"/>
  <c r="C367" i="14" s="1"/>
  <c r="AB365" i="13"/>
  <c r="X365" i="13"/>
  <c r="I365" i="13"/>
  <c r="E365" i="13"/>
  <c r="H365" i="12"/>
  <c r="J365" i="12"/>
  <c r="C366" i="12" s="1"/>
  <c r="S362" i="3"/>
  <c r="I361" i="8"/>
  <c r="E361" i="8"/>
  <c r="F360" i="5"/>
  <c r="J361" i="3"/>
  <c r="C362" i="3" s="1"/>
  <c r="H361" i="3"/>
  <c r="F367" i="14" l="1"/>
  <c r="S367" i="14"/>
  <c r="AA365" i="13"/>
  <c r="AC365" i="13"/>
  <c r="V366" i="13" s="1"/>
  <c r="H365" i="13"/>
  <c r="J365" i="13"/>
  <c r="C366" i="13" s="1"/>
  <c r="F366" i="12"/>
  <c r="V362" i="3"/>
  <c r="R362" i="3"/>
  <c r="H361" i="8"/>
  <c r="J361" i="8"/>
  <c r="C362" i="8" s="1"/>
  <c r="I360" i="5"/>
  <c r="E360" i="5"/>
  <c r="F362" i="3"/>
  <c r="V367" i="14" l="1"/>
  <c r="R367" i="14"/>
  <c r="I367" i="14"/>
  <c r="E367" i="14"/>
  <c r="Y366" i="13"/>
  <c r="F366" i="13"/>
  <c r="I366" i="12"/>
  <c r="E366" i="12"/>
  <c r="U362" i="3"/>
  <c r="W362" i="3"/>
  <c r="P363" i="3" s="1"/>
  <c r="F362" i="8"/>
  <c r="H360" i="5"/>
  <c r="J360" i="5"/>
  <c r="C361" i="5" s="1"/>
  <c r="I362" i="3"/>
  <c r="E362" i="3"/>
  <c r="U367" i="14" l="1"/>
  <c r="W367" i="14"/>
  <c r="P368" i="14" s="1"/>
  <c r="H367" i="14"/>
  <c r="J367" i="14"/>
  <c r="C368" i="14" s="1"/>
  <c r="AB366" i="13"/>
  <c r="X366" i="13"/>
  <c r="I366" i="13"/>
  <c r="E366" i="13"/>
  <c r="H366" i="12"/>
  <c r="J366" i="12"/>
  <c r="C367" i="12" s="1"/>
  <c r="S363" i="3"/>
  <c r="I362" i="8"/>
  <c r="E362" i="8"/>
  <c r="F361" i="5"/>
  <c r="J362" i="3"/>
  <c r="C363" i="3" s="1"/>
  <c r="H362" i="3"/>
  <c r="F368" i="14" l="1"/>
  <c r="S368" i="14"/>
  <c r="AA366" i="13"/>
  <c r="AC366" i="13"/>
  <c r="V367" i="13" s="1"/>
  <c r="H366" i="13"/>
  <c r="J366" i="13"/>
  <c r="C367" i="13" s="1"/>
  <c r="F367" i="12"/>
  <c r="R363" i="3"/>
  <c r="V363" i="3"/>
  <c r="H362" i="8"/>
  <c r="J362" i="8"/>
  <c r="C363" i="8" s="1"/>
  <c r="I361" i="5"/>
  <c r="E361" i="5"/>
  <c r="F363" i="3"/>
  <c r="I368" i="14" l="1"/>
  <c r="E368" i="14"/>
  <c r="V368" i="14"/>
  <c r="R368" i="14"/>
  <c r="F367" i="13"/>
  <c r="Y367" i="13"/>
  <c r="I367" i="12"/>
  <c r="E367" i="12"/>
  <c r="U363" i="3"/>
  <c r="W363" i="3"/>
  <c r="P364" i="3" s="1"/>
  <c r="F363" i="8"/>
  <c r="H361" i="5"/>
  <c r="J361" i="5"/>
  <c r="C362" i="5" s="1"/>
  <c r="I363" i="3"/>
  <c r="E363" i="3"/>
  <c r="H368" i="14" l="1"/>
  <c r="J368" i="14"/>
  <c r="C369" i="14" s="1"/>
  <c r="U368" i="14"/>
  <c r="W368" i="14"/>
  <c r="P369" i="14" s="1"/>
  <c r="AB367" i="13"/>
  <c r="X367" i="13"/>
  <c r="I367" i="13"/>
  <c r="E367" i="13"/>
  <c r="H367" i="12"/>
  <c r="J367" i="12"/>
  <c r="C368" i="12" s="1"/>
  <c r="S364" i="3"/>
  <c r="I363" i="8"/>
  <c r="E363" i="8"/>
  <c r="F362" i="5"/>
  <c r="J363" i="3"/>
  <c r="C364" i="3" s="1"/>
  <c r="H363" i="3"/>
  <c r="S369" i="14" l="1"/>
  <c r="F369" i="14"/>
  <c r="AA367" i="13"/>
  <c r="AC367" i="13"/>
  <c r="V368" i="13" s="1"/>
  <c r="H367" i="13"/>
  <c r="J367" i="13"/>
  <c r="C368" i="13" s="1"/>
  <c r="F368" i="12"/>
  <c r="V364" i="3"/>
  <c r="R364" i="3"/>
  <c r="H363" i="8"/>
  <c r="J363" i="8"/>
  <c r="C364" i="8" s="1"/>
  <c r="I362" i="5"/>
  <c r="E362" i="5"/>
  <c r="F364" i="3"/>
  <c r="I369" i="14" l="1"/>
  <c r="E369" i="14"/>
  <c r="V369" i="14"/>
  <c r="R369" i="14"/>
  <c r="Y368" i="13"/>
  <c r="F368" i="13"/>
  <c r="I368" i="12"/>
  <c r="E368" i="12"/>
  <c r="U364" i="3"/>
  <c r="W364" i="3"/>
  <c r="P365" i="3" s="1"/>
  <c r="F364" i="8"/>
  <c r="H362" i="5"/>
  <c r="J362" i="5"/>
  <c r="C363" i="5" s="1"/>
  <c r="I364" i="3"/>
  <c r="E364" i="3"/>
  <c r="H369" i="14" l="1"/>
  <c r="J369" i="14"/>
  <c r="C370" i="14" s="1"/>
  <c r="U369" i="14"/>
  <c r="W369" i="14"/>
  <c r="P370" i="14" s="1"/>
  <c r="I368" i="13"/>
  <c r="E368" i="13"/>
  <c r="AB368" i="13"/>
  <c r="X368" i="13"/>
  <c r="H368" i="12"/>
  <c r="J368" i="12"/>
  <c r="C369" i="12" s="1"/>
  <c r="S365" i="3"/>
  <c r="I364" i="8"/>
  <c r="E364" i="8"/>
  <c r="F363" i="5"/>
  <c r="J364" i="3"/>
  <c r="C365" i="3" s="1"/>
  <c r="H364" i="3"/>
  <c r="F370" i="14" l="1"/>
  <c r="S370" i="14"/>
  <c r="AA368" i="13"/>
  <c r="AC368" i="13"/>
  <c r="V369" i="13" s="1"/>
  <c r="H368" i="13"/>
  <c r="J368" i="13"/>
  <c r="C369" i="13" s="1"/>
  <c r="F369" i="12"/>
  <c r="V365" i="3"/>
  <c r="R365" i="3"/>
  <c r="H364" i="8"/>
  <c r="J364" i="8"/>
  <c r="C365" i="8" s="1"/>
  <c r="I363" i="5"/>
  <c r="E363" i="5"/>
  <c r="F365" i="3"/>
  <c r="V370" i="14" l="1"/>
  <c r="R370" i="14"/>
  <c r="I370" i="14"/>
  <c r="E370" i="14"/>
  <c r="F369" i="13"/>
  <c r="Y369" i="13"/>
  <c r="I369" i="12"/>
  <c r="E369" i="12"/>
  <c r="U365" i="3"/>
  <c r="W365" i="3"/>
  <c r="P366" i="3" s="1"/>
  <c r="F365" i="8"/>
  <c r="H363" i="5"/>
  <c r="J363" i="5"/>
  <c r="C364" i="5" s="1"/>
  <c r="I365" i="3"/>
  <c r="E365" i="3"/>
  <c r="U370" i="14" l="1"/>
  <c r="W370" i="14"/>
  <c r="P371" i="14" s="1"/>
  <c r="H370" i="14"/>
  <c r="J370" i="14"/>
  <c r="C371" i="14" s="1"/>
  <c r="AB369" i="13"/>
  <c r="X369" i="13"/>
  <c r="I369" i="13"/>
  <c r="E369" i="13"/>
  <c r="H369" i="12"/>
  <c r="J369" i="12"/>
  <c r="C370" i="12" s="1"/>
  <c r="S366" i="3"/>
  <c r="I365" i="8"/>
  <c r="E365" i="8"/>
  <c r="F364" i="5"/>
  <c r="J365" i="3"/>
  <c r="C366" i="3" s="1"/>
  <c r="H365" i="3"/>
  <c r="S371" i="14" l="1"/>
  <c r="F371" i="14"/>
  <c r="H369" i="13"/>
  <c r="J369" i="13"/>
  <c r="C370" i="13" s="1"/>
  <c r="AA369" i="13"/>
  <c r="AC369" i="13"/>
  <c r="V370" i="13" s="1"/>
  <c r="F370" i="12"/>
  <c r="V366" i="3"/>
  <c r="R366" i="3"/>
  <c r="H365" i="8"/>
  <c r="J365" i="8"/>
  <c r="C366" i="8" s="1"/>
  <c r="I364" i="5"/>
  <c r="E364" i="5"/>
  <c r="F366" i="3"/>
  <c r="V371" i="14" l="1"/>
  <c r="R371" i="14"/>
  <c r="I371" i="14"/>
  <c r="E371" i="14"/>
  <c r="Y370" i="13"/>
  <c r="F370" i="13"/>
  <c r="I370" i="12"/>
  <c r="E370" i="12"/>
  <c r="U366" i="3"/>
  <c r="W366" i="3"/>
  <c r="P367" i="3" s="1"/>
  <c r="F366" i="8"/>
  <c r="H364" i="5"/>
  <c r="J364" i="5"/>
  <c r="C365" i="5" s="1"/>
  <c r="I366" i="3"/>
  <c r="E366" i="3"/>
  <c r="H371" i="14" l="1"/>
  <c r="J371" i="14"/>
  <c r="U371" i="14"/>
  <c r="W371" i="14"/>
  <c r="I370" i="13"/>
  <c r="E370" i="13"/>
  <c r="AB370" i="13"/>
  <c r="X370" i="13"/>
  <c r="H370" i="12"/>
  <c r="J370" i="12"/>
  <c r="C371" i="12" s="1"/>
  <c r="S367" i="3"/>
  <c r="I366" i="8"/>
  <c r="E366" i="8"/>
  <c r="F365" i="5"/>
  <c r="J366" i="3"/>
  <c r="C367" i="3" s="1"/>
  <c r="H366" i="3"/>
  <c r="AA370" i="13" l="1"/>
  <c r="AC370" i="13"/>
  <c r="V371" i="13" s="1"/>
  <c r="H370" i="13"/>
  <c r="J370" i="13"/>
  <c r="C371" i="13" s="1"/>
  <c r="F371" i="12"/>
  <c r="V367" i="3"/>
  <c r="R367" i="3"/>
  <c r="H366" i="8"/>
  <c r="J366" i="8"/>
  <c r="C367" i="8" s="1"/>
  <c r="I365" i="5"/>
  <c r="E365" i="5"/>
  <c r="F367" i="3"/>
  <c r="Y371" i="13" l="1"/>
  <c r="F371" i="13"/>
  <c r="I371" i="12"/>
  <c r="E371" i="12"/>
  <c r="U367" i="3"/>
  <c r="W367" i="3"/>
  <c r="P368" i="3" s="1"/>
  <c r="F367" i="8"/>
  <c r="H365" i="5"/>
  <c r="J365" i="5"/>
  <c r="C366" i="5" s="1"/>
  <c r="E367" i="3"/>
  <c r="I367" i="3"/>
  <c r="I371" i="13" l="1"/>
  <c r="E371" i="13"/>
  <c r="AB371" i="13"/>
  <c r="X371" i="13"/>
  <c r="H371" i="12"/>
  <c r="J371" i="12"/>
  <c r="S368" i="3"/>
  <c r="I367" i="8"/>
  <c r="E367" i="8"/>
  <c r="F366" i="5"/>
  <c r="J367" i="3"/>
  <c r="C368" i="3" s="1"/>
  <c r="H367" i="3"/>
  <c r="AA371" i="13" l="1"/>
  <c r="AC371" i="13"/>
  <c r="H371" i="13"/>
  <c r="J371" i="13"/>
  <c r="V368" i="3"/>
  <c r="R368" i="3"/>
  <c r="H367" i="8"/>
  <c r="J367" i="8"/>
  <c r="C368" i="8" s="1"/>
  <c r="I366" i="5"/>
  <c r="E366" i="5"/>
  <c r="F368" i="3"/>
  <c r="U368" i="3" l="1"/>
  <c r="W368" i="3"/>
  <c r="P369" i="3" s="1"/>
  <c r="F368" i="8"/>
  <c r="H366" i="5"/>
  <c r="J366" i="5"/>
  <c r="C367" i="5" s="1"/>
  <c r="E368" i="3"/>
  <c r="I368" i="3"/>
  <c r="S369" i="3" l="1"/>
  <c r="I368" i="8"/>
  <c r="E368" i="8"/>
  <c r="F367" i="5"/>
  <c r="J368" i="3"/>
  <c r="C369" i="3" s="1"/>
  <c r="H368" i="3"/>
  <c r="R369" i="3" l="1"/>
  <c r="V369" i="3"/>
  <c r="H368" i="8"/>
  <c r="J368" i="8"/>
  <c r="C369" i="8" s="1"/>
  <c r="I367" i="5"/>
  <c r="E367" i="5"/>
  <c r="F369" i="3"/>
  <c r="U369" i="3" l="1"/>
  <c r="W369" i="3"/>
  <c r="P370" i="3" s="1"/>
  <c r="F369" i="8"/>
  <c r="H367" i="5"/>
  <c r="J367" i="5"/>
  <c r="C368" i="5" s="1"/>
  <c r="E369" i="3"/>
  <c r="I369" i="3"/>
  <c r="S370" i="3" l="1"/>
  <c r="I369" i="8"/>
  <c r="E369" i="8"/>
  <c r="F368" i="5"/>
  <c r="J369" i="3"/>
  <c r="C370" i="3" s="1"/>
  <c r="H369" i="3"/>
  <c r="R370" i="3" l="1"/>
  <c r="V370" i="3"/>
  <c r="H369" i="8"/>
  <c r="J369" i="8"/>
  <c r="C370" i="8" s="1"/>
  <c r="I368" i="5"/>
  <c r="E368" i="5"/>
  <c r="F370" i="3"/>
  <c r="U370" i="3" l="1"/>
  <c r="W370" i="3"/>
  <c r="P371" i="3" s="1"/>
  <c r="F370" i="8"/>
  <c r="H368" i="5"/>
  <c r="J368" i="5"/>
  <c r="C369" i="5" s="1"/>
  <c r="I370" i="3"/>
  <c r="E370" i="3"/>
  <c r="S371" i="3" l="1"/>
  <c r="I370" i="8"/>
  <c r="E370" i="8"/>
  <c r="F369" i="5"/>
  <c r="J370" i="3"/>
  <c r="C371" i="3" s="1"/>
  <c r="H370" i="3"/>
  <c r="V371" i="3" l="1"/>
  <c r="R371" i="3"/>
  <c r="H370" i="8"/>
  <c r="J370" i="8"/>
  <c r="C371" i="8" s="1"/>
  <c r="I369" i="5"/>
  <c r="E369" i="5"/>
  <c r="F371" i="3"/>
  <c r="U371" i="3" l="1"/>
  <c r="W371" i="3"/>
  <c r="F371" i="8"/>
  <c r="H369" i="5"/>
  <c r="J369" i="5"/>
  <c r="C370" i="5" s="1"/>
  <c r="I371" i="3"/>
  <c r="E371" i="3"/>
  <c r="I371" i="8" l="1"/>
  <c r="E371" i="8"/>
  <c r="F370" i="5"/>
  <c r="J371" i="3"/>
  <c r="H371" i="3"/>
  <c r="H371" i="8" l="1"/>
  <c r="J371" i="8"/>
  <c r="I370" i="5"/>
  <c r="E370" i="5"/>
  <c r="H370" i="5" l="1"/>
  <c r="J370" i="5"/>
  <c r="C371" i="5" s="1"/>
  <c r="F371" i="5" l="1"/>
  <c r="I371" i="5" l="1"/>
  <c r="E371" i="5"/>
  <c r="H371" i="5" l="1"/>
  <c r="J371" i="5"/>
  <c r="AN39" i="7" l="1"/>
  <c r="J39" i="7" l="1"/>
  <c r="K39" i="7" s="1"/>
  <c r="AP39" i="7"/>
  <c r="O39" i="7" l="1"/>
  <c r="P39" i="7" s="1"/>
  <c r="AD39" i="7"/>
  <c r="L39" i="7"/>
  <c r="Q39" i="7" l="1"/>
  <c r="S39" i="7" s="1"/>
  <c r="R39" i="7" l="1"/>
  <c r="T39" i="7"/>
  <c r="U39" i="7" s="1"/>
  <c r="V39" i="7" s="1"/>
  <c r="AN40" i="7"/>
  <c r="W39" i="7" l="1"/>
  <c r="J40" i="7"/>
  <c r="O40" i="7" s="1"/>
  <c r="P40" i="7" s="1"/>
  <c r="AP40" i="7"/>
  <c r="X39" i="7"/>
  <c r="Y39" i="7" s="1"/>
  <c r="K40" i="7" l="1"/>
  <c r="L40" i="7" s="1"/>
  <c r="AD40" i="7"/>
  <c r="Q40" i="7"/>
  <c r="R40" i="7" s="1"/>
  <c r="S40" i="7" l="1"/>
  <c r="T40" i="7"/>
  <c r="W40" i="7" s="1"/>
  <c r="U40" i="7" l="1"/>
  <c r="V40" i="7" s="1"/>
  <c r="X40" i="7" s="1"/>
  <c r="Y40" i="7" s="1"/>
  <c r="AA20" i="10" l="1"/>
  <c r="AA19" i="10"/>
  <c r="AA21" i="10"/>
  <c r="AD19" i="10"/>
  <c r="AW19" i="10" s="1"/>
  <c r="Y21" i="10"/>
  <c r="Z21" i="10" s="1"/>
  <c r="AD21" i="10"/>
  <c r="AI21" i="10" s="1"/>
  <c r="AW21" i="10"/>
  <c r="AA22" i="10"/>
  <c r="AD22" i="10"/>
  <c r="AW22" i="10" s="1"/>
  <c r="Z22" i="10"/>
  <c r="Y19" i="10"/>
  <c r="Z19" i="10" s="1"/>
  <c r="Y20" i="10"/>
  <c r="Z20" i="10" s="1"/>
  <c r="AD20" i="10"/>
  <c r="AW20" i="10" s="1"/>
  <c r="AI20" i="10" l="1"/>
  <c r="AK20" i="10" s="1"/>
  <c r="AN20" i="10" s="1"/>
  <c r="AQ20" i="10" s="1"/>
  <c r="AE20" i="10"/>
  <c r="AE21" i="10" s="1"/>
  <c r="AE22" i="10" s="1"/>
  <c r="AI19" i="10"/>
  <c r="AI22" i="10"/>
  <c r="AJ22" i="10" s="1"/>
  <c r="AJ21" i="10" l="1"/>
  <c r="AJ20" i="10"/>
  <c r="AL20" i="10"/>
  <c r="AM20" i="10"/>
  <c r="AK21" i="10"/>
  <c r="AM21" i="10" s="1"/>
  <c r="AF21" i="10"/>
  <c r="AO20" i="10"/>
  <c r="AP20" i="10" s="1"/>
  <c r="AR20" i="10" s="1"/>
  <c r="AS20" i="10" s="1"/>
  <c r="AF20" i="10"/>
  <c r="AF22" i="10"/>
  <c r="AL21" i="10" l="1"/>
  <c r="AN21" i="10"/>
  <c r="AO21" i="10" s="1"/>
  <c r="AP21" i="10" s="1"/>
  <c r="AK22" i="10"/>
  <c r="AL22" i="10" s="1"/>
  <c r="AQ21" i="10" l="1"/>
  <c r="AR21" i="10" s="1"/>
  <c r="AS21" i="10" s="1"/>
  <c r="AM22" i="10"/>
  <c r="AN22" i="10"/>
  <c r="AQ22" i="10" s="1"/>
  <c r="AA24" i="10"/>
  <c r="Z23" i="10"/>
  <c r="AA23" i="10"/>
  <c r="AD24" i="10"/>
  <c r="AW24" i="10" s="1"/>
  <c r="Z24" i="10"/>
  <c r="AD23" i="10"/>
  <c r="AW23" i="10" s="1"/>
  <c r="AO22" i="10" l="1"/>
  <c r="AP22" i="10" s="1"/>
  <c r="AR22" i="10" s="1"/>
  <c r="AS22" i="10" s="1"/>
  <c r="AI23" i="10"/>
  <c r="AI24" i="10"/>
  <c r="AE23" i="10"/>
  <c r="AJ23" i="10" l="1"/>
  <c r="AK23" i="10"/>
  <c r="AJ24" i="10"/>
  <c r="AJ25" i="10"/>
  <c r="AE24" i="10"/>
  <c r="AF23" i="10"/>
  <c r="AN23" i="10" l="1"/>
  <c r="AL23" i="10"/>
  <c r="AM23" i="10"/>
  <c r="AK24" i="10"/>
  <c r="AF24" i="10"/>
  <c r="AE25" i="10"/>
  <c r="AM24" i="10" l="1"/>
  <c r="AK25" i="10"/>
  <c r="AN24" i="10"/>
  <c r="AL24" i="10"/>
  <c r="AO23" i="10"/>
  <c r="AP23" i="10" s="1"/>
  <c r="AQ23" i="10"/>
  <c r="AE26" i="10"/>
  <c r="AF25" i="10"/>
  <c r="AR23" i="10" l="1"/>
  <c r="AS23" i="10" s="1"/>
  <c r="AQ24" i="10"/>
  <c r="AO24" i="10"/>
  <c r="AP24" i="10" s="1"/>
  <c r="AM25" i="10"/>
  <c r="AK26" i="10"/>
  <c r="AN25" i="10"/>
  <c r="AL25" i="10"/>
  <c r="AF26" i="10"/>
  <c r="AE27" i="10"/>
  <c r="AR24" i="10" l="1"/>
  <c r="AS24" i="10" s="1"/>
  <c r="AQ25" i="10"/>
  <c r="AO25" i="10"/>
  <c r="AP25" i="10" s="1"/>
  <c r="AN26" i="10"/>
  <c r="AM26" i="10"/>
  <c r="AK27" i="10"/>
  <c r="AL26" i="10"/>
  <c r="AE28" i="10"/>
  <c r="AF27" i="10"/>
  <c r="AL27" i="10" l="1"/>
  <c r="AM27" i="10"/>
  <c r="AK28" i="10"/>
  <c r="AN27" i="10"/>
  <c r="AO26" i="10"/>
  <c r="AP26" i="10" s="1"/>
  <c r="AQ26" i="10"/>
  <c r="AR25" i="10"/>
  <c r="AS25" i="10" s="1"/>
  <c r="AE29" i="10"/>
  <c r="AF28" i="10"/>
  <c r="AR26" i="10" l="1"/>
  <c r="AS26" i="10" s="1"/>
  <c r="AM28" i="10"/>
  <c r="AK29" i="10"/>
  <c r="AN28" i="10"/>
  <c r="AL28" i="10"/>
  <c r="AQ27" i="10"/>
  <c r="AO27" i="10"/>
  <c r="AP27" i="10" s="1"/>
  <c r="AR27" i="10" s="1"/>
  <c r="AS27" i="10" s="1"/>
  <c r="AE30" i="10"/>
  <c r="AF29" i="10"/>
  <c r="AQ28" i="10" l="1"/>
  <c r="AO28" i="10"/>
  <c r="AP28" i="10" s="1"/>
  <c r="AL29" i="10"/>
  <c r="AN29" i="10"/>
  <c r="AK30" i="10"/>
  <c r="AM29" i="10"/>
  <c r="AE31" i="10"/>
  <c r="AF30" i="10"/>
  <c r="AR28" i="10" l="1"/>
  <c r="AS28" i="10" s="1"/>
  <c r="AM30" i="10"/>
  <c r="AK31" i="10"/>
  <c r="AN30" i="10"/>
  <c r="AL30" i="10"/>
  <c r="AQ29" i="10"/>
  <c r="AO29" i="10"/>
  <c r="AP29" i="10" s="1"/>
  <c r="AE32" i="10"/>
  <c r="AF31" i="10"/>
  <c r="AR29" i="10" l="1"/>
  <c r="AS29" i="10" s="1"/>
  <c r="AQ30" i="10"/>
  <c r="AO30" i="10"/>
  <c r="AP30" i="10" s="1"/>
  <c r="AK32" i="10"/>
  <c r="AL31" i="10"/>
  <c r="AN31" i="10"/>
  <c r="AM31" i="10"/>
  <c r="AF32" i="10"/>
  <c r="AE33" i="10"/>
  <c r="AR30" i="10" l="1"/>
  <c r="AS30" i="10" s="1"/>
  <c r="AO31" i="10"/>
  <c r="AP31" i="10" s="1"/>
  <c r="AQ31" i="10"/>
  <c r="AN32" i="10"/>
  <c r="AM32" i="10"/>
  <c r="AK33" i="10"/>
  <c r="AL32" i="10"/>
  <c r="AE34" i="10"/>
  <c r="AF33" i="10"/>
  <c r="AR31" i="10" l="1"/>
  <c r="AS31" i="10" s="1"/>
  <c r="AQ32" i="10"/>
  <c r="AO32" i="10"/>
  <c r="AP32" i="10" s="1"/>
  <c r="AM33" i="10"/>
  <c r="AK34" i="10"/>
  <c r="AL33" i="10"/>
  <c r="AN33" i="10"/>
  <c r="AE35" i="10"/>
  <c r="AF34" i="10"/>
  <c r="AR32" i="10" l="1"/>
  <c r="AS32" i="10" s="1"/>
  <c r="AK35" i="10"/>
  <c r="AL34" i="10"/>
  <c r="AM34" i="10"/>
  <c r="AN34" i="10"/>
  <c r="AO33" i="10"/>
  <c r="AP33" i="10" s="1"/>
  <c r="AQ33" i="10"/>
  <c r="AE36" i="10"/>
  <c r="AF35" i="10"/>
  <c r="AR33" i="10" l="1"/>
  <c r="AS33" i="10" s="1"/>
  <c r="AO34" i="10"/>
  <c r="AP34" i="10" s="1"/>
  <c r="AQ34" i="10"/>
  <c r="AM35" i="10"/>
  <c r="AN35" i="10"/>
  <c r="AK36" i="10"/>
  <c r="AL35" i="10"/>
  <c r="AF36" i="10"/>
  <c r="AE37" i="10"/>
  <c r="AR34" i="10" l="1"/>
  <c r="AS34" i="10" s="1"/>
  <c r="AQ35" i="10"/>
  <c r="AO35" i="10"/>
  <c r="AP35" i="10" s="1"/>
  <c r="AM36" i="10"/>
  <c r="AK37" i="10"/>
  <c r="AL36" i="10"/>
  <c r="AN36" i="10"/>
  <c r="AE38" i="10"/>
  <c r="AF37" i="10"/>
  <c r="AR35" i="10" l="1"/>
  <c r="AS35" i="10" s="1"/>
  <c r="AO36" i="10"/>
  <c r="AP36" i="10" s="1"/>
  <c r="AQ36" i="10"/>
  <c r="AN37" i="10"/>
  <c r="AK38" i="10"/>
  <c r="AM37" i="10"/>
  <c r="AL37" i="10"/>
  <c r="AF38" i="10"/>
  <c r="AE39" i="10"/>
  <c r="AR36" i="10" l="1"/>
  <c r="AS36" i="10" s="1"/>
  <c r="AM38" i="10"/>
  <c r="AL38" i="10"/>
  <c r="AK39" i="10"/>
  <c r="AN38" i="10"/>
  <c r="AQ37" i="10"/>
  <c r="AO37" i="10"/>
  <c r="AP37" i="10" s="1"/>
  <c r="AF39" i="10"/>
  <c r="AE40" i="10"/>
  <c r="AR37" i="10" l="1"/>
  <c r="AS37" i="10" s="1"/>
  <c r="AO38" i="10"/>
  <c r="AP38" i="10" s="1"/>
  <c r="AQ38" i="10"/>
  <c r="AN39" i="10"/>
  <c r="AL39" i="10"/>
  <c r="AM39" i="10"/>
  <c r="AK40" i="10"/>
  <c r="AE41" i="10"/>
  <c r="AF40" i="10"/>
  <c r="AR38" i="10" l="1"/>
  <c r="AS38" i="10" s="1"/>
  <c r="AM40" i="10"/>
  <c r="AN40" i="10"/>
  <c r="AL40" i="10"/>
  <c r="AK41" i="10"/>
  <c r="AO39" i="10"/>
  <c r="AP39" i="10" s="1"/>
  <c r="AQ39" i="10"/>
  <c r="AF41" i="10"/>
  <c r="AE42" i="10"/>
  <c r="AR39" i="10" l="1"/>
  <c r="AS39" i="10" s="1"/>
  <c r="AQ40" i="10"/>
  <c r="AO40" i="10"/>
  <c r="AP40" i="10" s="1"/>
  <c r="AK42" i="10"/>
  <c r="AN41" i="10"/>
  <c r="AM41" i="10"/>
  <c r="AL41" i="10"/>
  <c r="AE43" i="10"/>
  <c r="AF43" i="10" s="1"/>
  <c r="AF42" i="10"/>
  <c r="AR40" i="10" l="1"/>
  <c r="AS40" i="10" s="1"/>
  <c r="AQ41" i="10"/>
  <c r="AO41" i="10"/>
  <c r="AP41" i="10" s="1"/>
  <c r="AK43" i="10"/>
  <c r="AL42" i="10"/>
  <c r="AM42" i="10"/>
  <c r="AN42" i="10"/>
  <c r="AR41" i="10" l="1"/>
  <c r="AS41" i="10" s="1"/>
  <c r="AQ42" i="10"/>
  <c r="AO42" i="10"/>
  <c r="AP42" i="10" s="1"/>
  <c r="AM43" i="10"/>
  <c r="AN43" i="10"/>
  <c r="AL43" i="10"/>
  <c r="AR42" i="10" l="1"/>
  <c r="AS42" i="10" s="1"/>
  <c r="AO43" i="10"/>
  <c r="AP43" i="10" s="1"/>
  <c r="AQ43" i="10"/>
  <c r="AR43" i="10" l="1"/>
  <c r="AS43" i="10" s="1"/>
</calcChain>
</file>

<file path=xl/sharedStrings.xml><?xml version="1.0" encoding="utf-8"?>
<sst xmlns="http://schemas.openxmlformats.org/spreadsheetml/2006/main" count="486" uniqueCount="147">
  <si>
    <t>no</t>
  </si>
  <si>
    <t>RoR</t>
  </si>
  <si>
    <t>monthly</t>
  </si>
  <si>
    <t>IRA</t>
  </si>
  <si>
    <t>3400 self, 6750 family</t>
  </si>
  <si>
    <t>EJ Single</t>
  </si>
  <si>
    <t>EJ IRA</t>
  </si>
  <si>
    <t>HSA invest</t>
  </si>
  <si>
    <t>401(k)</t>
  </si>
  <si>
    <t>USAA IRAs</t>
  </si>
  <si>
    <t>5500 * 2</t>
  </si>
  <si>
    <t>401k - C</t>
  </si>
  <si>
    <t>401k - S</t>
  </si>
  <si>
    <t>???</t>
  </si>
  <si>
    <t>Income - C</t>
  </si>
  <si>
    <t>Income - S</t>
  </si>
  <si>
    <t>Tot. Income</t>
  </si>
  <si>
    <t>Income Left</t>
  </si>
  <si>
    <t>extra (taxable)</t>
  </si>
  <si>
    <t>tax-advantaged</t>
  </si>
  <si>
    <t>TAX ADVANTAGED ACCOUNTS</t>
  </si>
  <si>
    <t>TOTAL</t>
  </si>
  <si>
    <t>Taxable Income</t>
  </si>
  <si>
    <t>Tax Bracket</t>
  </si>
  <si>
    <t>Income After Tax</t>
  </si>
  <si>
    <t>lost to taxes</t>
  </si>
  <si>
    <t>Income Left after taxable contrib</t>
  </si>
  <si>
    <t>STARTING BALANCES</t>
  </si>
  <si>
    <t>safe withdrawal</t>
  </si>
  <si>
    <t>annual after tax</t>
  </si>
  <si>
    <t>Tax Bracket (worst case)</t>
  </si>
  <si>
    <t>Taxes (Fed) (worst case)</t>
  </si>
  <si>
    <t>Taxes (AL) (worst case)</t>
  </si>
  <si>
    <t>not accurate due to Roth</t>
  </si>
  <si>
    <t>Total Invested for Retirement</t>
  </si>
  <si>
    <t>mortgage (-)</t>
  </si>
  <si>
    <t>Dental loans (-)</t>
  </si>
  <si>
    <t>Raises (C&amp;S) (++)</t>
  </si>
  <si>
    <t>tax breaks (dependants, etc.) (+)</t>
  </si>
  <si>
    <t>new cars (-)</t>
  </si>
  <si>
    <t>Major cash flows not directly accounted for (these should be budgeted for out of the monthly income column)</t>
  </si>
  <si>
    <t>shannon starting salary likely higher (+)</t>
  </si>
  <si>
    <t>taxes on capital gains in taxable account (-) (can be offset by Betterment style loss harvesting)</t>
  </si>
  <si>
    <t>ESOP and match (7% + 3%)*</t>
  </si>
  <si>
    <t>year (end)</t>
  </si>
  <si>
    <t>*ESOP may not fully pay out if retire before 55</t>
  </si>
  <si>
    <t>finish school</t>
  </si>
  <si>
    <t>kids? Mortgage + loans</t>
  </si>
  <si>
    <t>living expenses (-)</t>
  </si>
  <si>
    <t>buy into practice (loan req?) (-)</t>
  </si>
  <si>
    <t>major travel + mortgage + loans</t>
  </si>
  <si>
    <t>tot. contrib. (taxable + tax-adv. + employer)</t>
  </si>
  <si>
    <t>C age</t>
  </si>
  <si>
    <t>Taxes (Fed)
approx.</t>
  </si>
  <si>
    <t xml:space="preserve">Taxes (AL)
approx. </t>
  </si>
  <si>
    <t>IRA contrib</t>
  </si>
  <si>
    <t>HSA contrib</t>
  </si>
  <si>
    <t>401(k) - C contrib</t>
  </si>
  <si>
    <t>tax-advantaged contrib</t>
  </si>
  <si>
    <t>Total Price</t>
  </si>
  <si>
    <t>Down Payment</t>
  </si>
  <si>
    <t>Mortgaged amount</t>
  </si>
  <si>
    <t>Interest</t>
  </si>
  <si>
    <t>Interest Rate</t>
  </si>
  <si>
    <t>years</t>
  </si>
  <si>
    <t>months</t>
  </si>
  <si>
    <t>payments</t>
  </si>
  <si>
    <t>Beginning Balance</t>
  </si>
  <si>
    <t>Payment</t>
  </si>
  <si>
    <t>Principal</t>
  </si>
  <si>
    <t>Cumulative Principle</t>
  </si>
  <si>
    <t>Cumulative Interest</t>
  </si>
  <si>
    <t>Ending Balance</t>
  </si>
  <si>
    <t>Extra Payment</t>
  </si>
  <si>
    <t>Loaned amount</t>
  </si>
  <si>
    <t>total monthly payment</t>
  </si>
  <si>
    <t>extra monthly payment</t>
  </si>
  <si>
    <t>notes</t>
  </si>
  <si>
    <t>toward UAB loans</t>
  </si>
  <si>
    <t>toward mortgage</t>
  </si>
  <si>
    <t>toward practice loans</t>
  </si>
  <si>
    <t>left to live (and travel) on</t>
  </si>
  <si>
    <t>Not all invested will be taxed on withdrawal (due to Roth and HSA accounts) (+)</t>
  </si>
  <si>
    <t>all of 2017 growth not yet accounted for (+)</t>
  </si>
  <si>
    <t>Year</t>
  </si>
  <si>
    <t>toward taxable investments</t>
  </si>
  <si>
    <t>new cars and other significant expenses (-)</t>
  </si>
  <si>
    <t>401(k) - S contrib</t>
  </si>
  <si>
    <t>conservative RoR and withdrawal rates (+)</t>
  </si>
  <si>
    <t>ESOP and match (7% + 3%)*C</t>
  </si>
  <si>
    <t>ATTEMPTED TO ACCOUNT FOR INFLATION</t>
  </si>
  <si>
    <t>CALCULATIONS SHOULD BE IN TODAYS DOLLARS</t>
  </si>
  <si>
    <t>taxable balance</t>
  </si>
  <si>
    <t>Increase (due to growth)</t>
  </si>
  <si>
    <t>Increase (with contributions)</t>
  </si>
  <si>
    <t>Considerations</t>
  </si>
  <si>
    <t xml:space="preserve">base monthly: </t>
  </si>
  <si>
    <t>unallocated</t>
  </si>
  <si>
    <t>Total Loan</t>
  </si>
  <si>
    <t>CALCULATIONS SHOULD BE IN TODAYS DOLLARS (except loans (+))</t>
  </si>
  <si>
    <t>refinance cost</t>
  </si>
  <si>
    <t xml:space="preserve">of </t>
  </si>
  <si>
    <t>after 2 years</t>
  </si>
  <si>
    <t>S age</t>
  </si>
  <si>
    <t>Gross Income</t>
  </si>
  <si>
    <t>Taxes</t>
  </si>
  <si>
    <t>Tax Advantaged Contributions</t>
  </si>
  <si>
    <t>Investments</t>
  </si>
  <si>
    <t>Safe Withdrawal from Investments</t>
  </si>
  <si>
    <t>Monthly Budget</t>
  </si>
  <si>
    <t>Income (take home)</t>
  </si>
  <si>
    <t>Tax-Advantaged Retirement Contributions</t>
  </si>
  <si>
    <t>total tax-advantaged contrib</t>
  </si>
  <si>
    <t>2017 Balances</t>
  </si>
  <si>
    <t>USAA T-IRA</t>
  </si>
  <si>
    <t>USAA R-IRA</t>
  </si>
  <si>
    <t>Current</t>
  </si>
  <si>
    <t>http://www.calculatorsoup.com/calculators/financial/compound-interest-calculator.php</t>
  </si>
  <si>
    <t>used to calc predicted</t>
  </si>
  <si>
    <t>towards tax adv. Accounts (equiv)</t>
  </si>
  <si>
    <t>savings rate</t>
  </si>
  <si>
    <t>Betterment</t>
  </si>
  <si>
    <t>tot invested</t>
  </si>
  <si>
    <t>contributed</t>
  </si>
  <si>
    <t>june</t>
  </si>
  <si>
    <t>july</t>
  </si>
  <si>
    <t>aug</t>
  </si>
  <si>
    <t>sept</t>
  </si>
  <si>
    <t>oct</t>
  </si>
  <si>
    <t>nov</t>
  </si>
  <si>
    <t>dec</t>
  </si>
  <si>
    <t>buy into practice (loan req?) (---)</t>
  </si>
  <si>
    <t>Income (monthly)</t>
  </si>
  <si>
    <t>Health Insurance and such</t>
  </si>
  <si>
    <t>Predicted final balances</t>
  </si>
  <si>
    <t>Predicted 2017 Contributions</t>
  </si>
  <si>
    <t>*ESOP may not fully pay out if retire before 55?</t>
  </si>
  <si>
    <t>D1 year 5.80%, D2 year 6.00%. Refinance through ADA to around 3.50%</t>
  </si>
  <si>
    <t>total UAB payment</t>
  </si>
  <si>
    <t>total mortgage payment</t>
  </si>
  <si>
    <t>pre rapid pay</t>
  </si>
  <si>
    <t>after rapid UAB</t>
  </si>
  <si>
    <t>after rapid mort</t>
  </si>
  <si>
    <t>Dec 2041 (50)</t>
  </si>
  <si>
    <t>Dec 2036 (45)</t>
  </si>
  <si>
    <t>1322 (by age 50)</t>
  </si>
  <si>
    <t>1728 (by age 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</si>
</sst>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.0%"/>
    <numFmt numFmtId="166" formatCode="mmm\-yyyy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7" fillId="5" borderId="0" applyNumberFormat="0" applyBorder="0" applyAlignment="0" applyProtection="0"/>
  </cellStyleXfs>
  <cellXfs count="90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5" fillId="0" borderId="0" xfId="0" applyNumberFormat="1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9" fontId="1" fillId="0" borderId="0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9" fontId="0" fillId="0" borderId="0" xfId="0" applyNumberFormat="1" applyBorder="1"/>
    <xf numFmtId="2" fontId="0" fillId="0" borderId="0" xfId="0" applyNumberFormat="1" applyBorder="1"/>
    <xf numFmtId="2" fontId="2" fillId="2" borderId="0" xfId="1" applyNumberFormat="1" applyBorder="1"/>
    <xf numFmtId="164" fontId="2" fillId="2" borderId="0" xfId="1" applyNumberFormat="1" applyBorder="1"/>
    <xf numFmtId="165" fontId="3" fillId="3" borderId="1" xfId="2" applyNumberFormat="1"/>
    <xf numFmtId="164" fontId="4" fillId="4" borderId="1" xfId="3" applyNumberFormat="1"/>
    <xf numFmtId="165" fontId="3" fillId="3" borderId="1" xfId="2" applyNumberFormat="1" applyAlignment="1">
      <alignment horizontal="center" vertical="center" wrapText="1"/>
    </xf>
    <xf numFmtId="10" fontId="0" fillId="0" borderId="0" xfId="0" applyNumberFormat="1"/>
    <xf numFmtId="10" fontId="1" fillId="0" borderId="0" xfId="0" applyNumberFormat="1" applyFont="1" applyAlignment="1">
      <alignment vertical="center" wrapText="1"/>
    </xf>
    <xf numFmtId="10" fontId="1" fillId="0" borderId="0" xfId="0" applyNumberFormat="1" applyFo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0" xfId="0" applyNumberFormat="1"/>
    <xf numFmtId="1" fontId="0" fillId="0" borderId="0" xfId="0" applyNumberFormat="1"/>
    <xf numFmtId="164" fontId="1" fillId="0" borderId="0" xfId="0" applyNumberFormat="1" applyFont="1" applyAlignment="1">
      <alignment vertical="center" wrapText="1"/>
    </xf>
    <xf numFmtId="4" fontId="0" fillId="0" borderId="0" xfId="0" applyNumberFormat="1"/>
    <xf numFmtId="167" fontId="0" fillId="0" borderId="0" xfId="0" applyNumberFormat="1"/>
    <xf numFmtId="164" fontId="7" fillId="5" borderId="6" xfId="4" applyNumberFormat="1" applyBorder="1"/>
    <xf numFmtId="0" fontId="0" fillId="0" borderId="0" xfId="0" applyFill="1" applyBorder="1"/>
    <xf numFmtId="2" fontId="4" fillId="4" borderId="1" xfId="3" applyNumberFormat="1"/>
    <xf numFmtId="164" fontId="4" fillId="4" borderId="10" xfId="3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4" fillId="4" borderId="11" xfId="3" applyNumberFormat="1" applyBorder="1"/>
    <xf numFmtId="0" fontId="1" fillId="0" borderId="12" xfId="0" applyFont="1" applyBorder="1" applyAlignment="1">
      <alignment vertical="center" wrapText="1"/>
    </xf>
    <xf numFmtId="164" fontId="0" fillId="0" borderId="13" xfId="0" applyNumberFormat="1" applyBorder="1"/>
    <xf numFmtId="164" fontId="0" fillId="0" borderId="14" xfId="0" applyNumberFormat="1" applyBorder="1"/>
    <xf numFmtId="0" fontId="2" fillId="2" borderId="0" xfId="1"/>
    <xf numFmtId="0" fontId="2" fillId="2" borderId="0" xfId="1" applyAlignment="1">
      <alignment wrapText="1"/>
    </xf>
    <xf numFmtId="9" fontId="2" fillId="2" borderId="0" xfId="1" applyNumberFormat="1" applyAlignment="1">
      <alignment wrapText="1"/>
    </xf>
    <xf numFmtId="164" fontId="4" fillId="4" borderId="15" xfId="3" applyNumberFormat="1" applyBorder="1"/>
    <xf numFmtId="0" fontId="0" fillId="0" borderId="0" xfId="0" applyAlignment="1">
      <alignment horizontal="right"/>
    </xf>
    <xf numFmtId="0" fontId="7" fillId="5" borderId="0" xfId="4"/>
    <xf numFmtId="164" fontId="7" fillId="5" borderId="10" xfId="4" applyNumberFormat="1" applyBorder="1"/>
    <xf numFmtId="10" fontId="0" fillId="0" borderId="0" xfId="0" applyNumberFormat="1" applyBorder="1"/>
    <xf numFmtId="0" fontId="1" fillId="0" borderId="0" xfId="0" applyFont="1" applyBorder="1"/>
    <xf numFmtId="165" fontId="3" fillId="3" borderId="0" xfId="2" applyNumberFormat="1" applyBorder="1"/>
    <xf numFmtId="0" fontId="0" fillId="0" borderId="0" xfId="0" applyBorder="1" applyAlignment="1">
      <alignment horizontal="right"/>
    </xf>
    <xf numFmtId="0" fontId="7" fillId="5" borderId="0" xfId="4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wrapText="1"/>
    </xf>
    <xf numFmtId="9" fontId="2" fillId="2" borderId="0" xfId="1" applyNumberFormat="1" applyBorder="1" applyAlignment="1">
      <alignment wrapText="1"/>
    </xf>
    <xf numFmtId="10" fontId="1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4" fillId="4" borderId="0" xfId="3" applyNumberFormat="1" applyBorder="1"/>
    <xf numFmtId="2" fontId="4" fillId="4" borderId="0" xfId="3" applyNumberFormat="1" applyBorder="1"/>
    <xf numFmtId="0" fontId="2" fillId="2" borderId="0" xfId="1" applyBorder="1"/>
    <xf numFmtId="164" fontId="5" fillId="0" borderId="0" xfId="0" applyNumberFormat="1" applyFont="1" applyBorder="1"/>
    <xf numFmtId="164" fontId="7" fillId="5" borderId="0" xfId="4" applyNumberFormat="1" applyBorder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2" fontId="0" fillId="0" borderId="6" xfId="0" applyNumberFormat="1" applyBorder="1"/>
    <xf numFmtId="164" fontId="4" fillId="4" borderId="6" xfId="3" applyNumberFormat="1" applyBorder="1"/>
    <xf numFmtId="165" fontId="3" fillId="3" borderId="5" xfId="2" applyNumberFormat="1" applyBorder="1" applyAlignment="1">
      <alignment horizontal="center" vertical="center" wrapText="1"/>
    </xf>
    <xf numFmtId="164" fontId="0" fillId="0" borderId="0" xfId="0" applyNumberFormat="1" applyFill="1" applyBorder="1"/>
    <xf numFmtId="164" fontId="2" fillId="2" borderId="6" xfId="1" applyNumberFormat="1" applyBorder="1"/>
    <xf numFmtId="164" fontId="2" fillId="2" borderId="5" xfId="1" applyNumberForma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5">
    <cellStyle name="Bad" xfId="1" builtinId="27"/>
    <cellStyle name="Calculation" xfId="3" builtinId="22"/>
    <cellStyle name="Input" xfId="2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A4" zoomScale="85" zoomScaleNormal="85" workbookViewId="0">
      <selection activeCell="I40" sqref="I40"/>
    </sheetView>
  </sheetViews>
  <sheetFormatPr defaultRowHeight="15" x14ac:dyDescent="0.25"/>
  <cols>
    <col min="1" max="1" width="3.28515625" bestFit="1" customWidth="1"/>
    <col min="2" max="2" width="4.42578125" customWidth="1"/>
    <col min="3" max="3" width="5.5703125" customWidth="1"/>
    <col min="4" max="4" width="11.28515625" customWidth="1"/>
    <col min="5" max="5" width="11.5703125" customWidth="1"/>
    <col min="6" max="6" width="15.28515625" bestFit="1" customWidth="1"/>
    <col min="7" max="7" width="15.5703125" customWidth="1"/>
    <col min="8" max="8" width="14" style="21" customWidth="1"/>
    <col min="9" max="9" width="12.7109375" bestFit="1" customWidth="1"/>
    <col min="10" max="10" width="11.140625" bestFit="1" customWidth="1"/>
    <col min="11" max="11" width="11.140625" customWidth="1"/>
    <col min="12" max="13" width="11.140625" hidden="1" customWidth="1"/>
    <col min="14" max="14" width="11.140625" customWidth="1"/>
    <col min="15" max="15" width="12.85546875" bestFit="1" customWidth="1"/>
    <col min="16" max="16" width="5.85546875" customWidth="1"/>
    <col min="17" max="17" width="11.7109375" bestFit="1" customWidth="1"/>
    <col min="18" max="19" width="11.5703125" bestFit="1" customWidth="1"/>
    <col min="20" max="20" width="11.42578125" hidden="1" customWidth="1"/>
    <col min="21" max="21" width="15" bestFit="1" customWidth="1"/>
    <col min="22" max="22" width="11" bestFit="1" customWidth="1"/>
    <col min="23" max="23" width="11.140625" bestFit="1" customWidth="1"/>
    <col min="24" max="24" width="10" bestFit="1" customWidth="1"/>
    <col min="25" max="25" width="11.140625" bestFit="1" customWidth="1"/>
    <col min="26" max="26" width="12" bestFit="1" customWidth="1"/>
    <col min="27" max="27" width="10.28515625" customWidth="1"/>
    <col min="28" max="28" width="10.42578125" bestFit="1" customWidth="1"/>
  </cols>
  <sheetData>
    <row r="1" spans="1:28" x14ac:dyDescent="0.25">
      <c r="D1" s="2" t="s">
        <v>27</v>
      </c>
      <c r="G1" s="2" t="s">
        <v>20</v>
      </c>
      <c r="H1" s="23"/>
      <c r="Q1" s="2" t="s">
        <v>1</v>
      </c>
      <c r="R1" s="18">
        <v>6.5000000000000002E-2</v>
      </c>
      <c r="U1" s="2" t="s">
        <v>40</v>
      </c>
    </row>
    <row r="2" spans="1:28" x14ac:dyDescent="0.25">
      <c r="D2" t="s">
        <v>5</v>
      </c>
      <c r="E2">
        <v>25700</v>
      </c>
      <c r="I2" t="s">
        <v>12</v>
      </c>
      <c r="J2" t="s">
        <v>13</v>
      </c>
      <c r="U2" t="s">
        <v>48</v>
      </c>
    </row>
    <row r="3" spans="1:28" x14ac:dyDescent="0.25">
      <c r="D3" t="s">
        <v>6</v>
      </c>
      <c r="E3">
        <v>5865</v>
      </c>
      <c r="G3">
        <v>18000</v>
      </c>
      <c r="I3" t="s">
        <v>11</v>
      </c>
      <c r="U3" t="s">
        <v>35</v>
      </c>
    </row>
    <row r="4" spans="1:28" x14ac:dyDescent="0.25">
      <c r="D4" t="s">
        <v>7</v>
      </c>
      <c r="E4">
        <v>902</v>
      </c>
      <c r="G4">
        <v>11000</v>
      </c>
      <c r="I4" t="s">
        <v>3</v>
      </c>
      <c r="J4" t="s">
        <v>10</v>
      </c>
      <c r="Q4" t="s">
        <v>25</v>
      </c>
      <c r="R4" s="19">
        <f>SUM(W15:W34) + SUM(X15:X34)</f>
        <v>836237.38819524623</v>
      </c>
      <c r="U4" t="s">
        <v>36</v>
      </c>
    </row>
    <row r="5" spans="1:28" x14ac:dyDescent="0.25">
      <c r="D5" t="s">
        <v>8</v>
      </c>
      <c r="E5">
        <v>21949</v>
      </c>
      <c r="G5">
        <v>6750</v>
      </c>
      <c r="I5" t="s">
        <v>7</v>
      </c>
      <c r="J5" t="s">
        <v>4</v>
      </c>
      <c r="U5" t="s">
        <v>49</v>
      </c>
    </row>
    <row r="6" spans="1:28" x14ac:dyDescent="0.25">
      <c r="D6" t="s">
        <v>9</v>
      </c>
      <c r="E6">
        <v>4285</v>
      </c>
      <c r="U6" t="s">
        <v>37</v>
      </c>
    </row>
    <row r="7" spans="1:28" x14ac:dyDescent="0.25">
      <c r="G7">
        <f>SUM(G2:G5)</f>
        <v>35750</v>
      </c>
      <c r="U7" t="s">
        <v>38</v>
      </c>
    </row>
    <row r="8" spans="1:28" x14ac:dyDescent="0.25">
      <c r="D8" t="s">
        <v>21</v>
      </c>
      <c r="E8">
        <f>SUM(E2:E6)</f>
        <v>58701</v>
      </c>
      <c r="U8" t="s">
        <v>39</v>
      </c>
    </row>
    <row r="9" spans="1:28" x14ac:dyDescent="0.25">
      <c r="U9" t="s">
        <v>41</v>
      </c>
    </row>
    <row r="10" spans="1:28" x14ac:dyDescent="0.25">
      <c r="U10" t="s">
        <v>42</v>
      </c>
    </row>
    <row r="11" spans="1:28" ht="15.75" thickBot="1" x14ac:dyDescent="0.3">
      <c r="F11" s="2" t="s">
        <v>45</v>
      </c>
    </row>
    <row r="12" spans="1:28" x14ac:dyDescent="0.25">
      <c r="J12" s="84" t="s">
        <v>28</v>
      </c>
      <c r="K12" s="85"/>
      <c r="L12" s="85"/>
      <c r="M12" s="85"/>
      <c r="N12" s="85"/>
      <c r="O12" s="86"/>
    </row>
    <row r="13" spans="1:28" s="7" customFormat="1" ht="45" customHeight="1" x14ac:dyDescent="0.25">
      <c r="A13" s="6" t="s">
        <v>0</v>
      </c>
      <c r="B13" s="6" t="s">
        <v>52</v>
      </c>
      <c r="C13" s="6" t="s">
        <v>44</v>
      </c>
      <c r="D13" s="6" t="s">
        <v>19</v>
      </c>
      <c r="E13" s="6" t="s">
        <v>18</v>
      </c>
      <c r="F13" s="6" t="s">
        <v>43</v>
      </c>
      <c r="G13" s="6" t="s">
        <v>51</v>
      </c>
      <c r="H13" s="22"/>
      <c r="I13" s="6" t="s">
        <v>34</v>
      </c>
      <c r="J13" s="20">
        <v>3.5000000000000003E-2</v>
      </c>
      <c r="K13" s="9" t="s">
        <v>30</v>
      </c>
      <c r="L13" s="9" t="s">
        <v>31</v>
      </c>
      <c r="M13" s="9" t="s">
        <v>32</v>
      </c>
      <c r="N13" s="9" t="s">
        <v>29</v>
      </c>
      <c r="O13" s="10" t="s">
        <v>2</v>
      </c>
      <c r="Q13" s="6" t="s">
        <v>14</v>
      </c>
      <c r="R13" s="6" t="s">
        <v>15</v>
      </c>
      <c r="S13" s="6" t="s">
        <v>16</v>
      </c>
      <c r="T13" s="8" t="s">
        <v>17</v>
      </c>
      <c r="U13" s="6" t="s">
        <v>22</v>
      </c>
      <c r="V13" s="6" t="s">
        <v>23</v>
      </c>
      <c r="W13" s="6" t="s">
        <v>53</v>
      </c>
      <c r="X13" s="6" t="s">
        <v>54</v>
      </c>
      <c r="Y13" s="6" t="s">
        <v>24</v>
      </c>
      <c r="Z13" s="6" t="s">
        <v>26</v>
      </c>
      <c r="AA13" s="6" t="s">
        <v>2</v>
      </c>
    </row>
    <row r="14" spans="1:28" x14ac:dyDescent="0.25">
      <c r="A14">
        <v>0</v>
      </c>
      <c r="B14">
        <v>25</v>
      </c>
      <c r="C14">
        <v>2017</v>
      </c>
      <c r="D14">
        <v>18000</v>
      </c>
      <c r="E14" s="4">
        <v>0</v>
      </c>
      <c r="F14" s="3">
        <f>0.05*Q14</f>
        <v>3375</v>
      </c>
      <c r="G14">
        <f>SUM(D14:F14)</f>
        <v>21375</v>
      </c>
      <c r="I14" s="19">
        <f>E8</f>
        <v>58701</v>
      </c>
      <c r="J14" s="11">
        <f t="shared" ref="J14:J39" si="0">$J$13*I14</f>
        <v>2054.5350000000003</v>
      </c>
      <c r="K14" s="14">
        <f>IF(J14&lt;18650,10,IF(J14&lt;75900,15,IF(J14&lt;153100,25,IF(J14&lt;233350,28,IF(J14&lt;416700,33,100)))))/100</f>
        <v>0.1</v>
      </c>
      <c r="L14" s="15">
        <f>IF(K14=10%,K14*J14,IF(K14=15%,1865 + K14*(J14-18650),IF(K14=25%,10452.5+K14*(J14-75900),IF(K14=28%,29752.5 + K14*(J14-153100),IF(K14=33%,52222.5 + K14*(J14-233350),0)))))</f>
        <v>205.45350000000005</v>
      </c>
      <c r="M14" s="16">
        <f>220 + 5%*(J14-6000)</f>
        <v>22.72675000000001</v>
      </c>
      <c r="N14" s="17">
        <f>J14-SUM(L14:M14)</f>
        <v>1826.3547500000002</v>
      </c>
      <c r="O14" s="13">
        <f>N14/12</f>
        <v>152.19622916666668</v>
      </c>
      <c r="Q14" s="3">
        <v>67500</v>
      </c>
      <c r="R14" s="3">
        <v>0</v>
      </c>
      <c r="S14" s="3">
        <f>Q14+R14</f>
        <v>67500</v>
      </c>
      <c r="T14" s="5">
        <f t="shared" ref="T14:T39" si="1">S14-D14-E14</f>
        <v>49500</v>
      </c>
      <c r="U14" s="3">
        <f t="shared" ref="U14:U39" si="2">S14-D14</f>
        <v>49500</v>
      </c>
      <c r="V14" s="1">
        <f>IF(U14&lt;18650,10,IF(U14&lt;75900,15,IF(U14&lt;153100,25,IF(U14&lt;233350,28,IF(U14&lt;416700,33,100)))))/100</f>
        <v>0.15</v>
      </c>
      <c r="W14" s="4">
        <f>IF(V14=10%,V14*U14,IF(V14=15%,1865 + V14*(U14-18650),IF(V14=25%,10452.5+V14*(U14-75900),IF(V14=28%,29752.5 + V14*(U14-153100),IF(V14=33%,52222.5 + V14*(U14-233350),0)))))</f>
        <v>6492.5</v>
      </c>
      <c r="X14" s="4">
        <f>220 + 5%*(U14-6000)</f>
        <v>2395</v>
      </c>
      <c r="Y14" s="3">
        <f>U14-SUM(W14:X14)</f>
        <v>40612.5</v>
      </c>
      <c r="Z14" s="3">
        <f t="shared" ref="Z14:Z39" si="3">Y14-E14</f>
        <v>40612.5</v>
      </c>
      <c r="AA14" s="3">
        <f>Z14/12</f>
        <v>3384.375</v>
      </c>
      <c r="AB14" t="s">
        <v>33</v>
      </c>
    </row>
    <row r="15" spans="1:28" x14ac:dyDescent="0.25">
      <c r="A15">
        <v>1</v>
      </c>
      <c r="B15">
        <v>26</v>
      </c>
      <c r="C15">
        <v>2018</v>
      </c>
      <c r="D15">
        <v>18000</v>
      </c>
      <c r="E15" s="4">
        <v>0</v>
      </c>
      <c r="F15" s="3">
        <f t="shared" ref="F15:F39" si="4">0.1*Q15</f>
        <v>6952.5</v>
      </c>
      <c r="G15">
        <f>SUM(D15:F15)</f>
        <v>24952.5</v>
      </c>
      <c r="H15" s="21">
        <f>(G15-G14)/G14</f>
        <v>0.16736842105263158</v>
      </c>
      <c r="I15" s="3">
        <f t="shared" ref="I15:I39" si="5">I14*(1+$R$1) + G15</f>
        <v>87469.065000000002</v>
      </c>
      <c r="J15" s="11">
        <f t="shared" si="0"/>
        <v>3061.4172750000002</v>
      </c>
      <c r="K15" s="14">
        <f>IF(J15&lt;18650,10,IF(J15&lt;75900,15,IF(J15&lt;153100,25,IF(J15&lt;233350,28,IF(J15&lt;416700,33,100)))))/100</f>
        <v>0.1</v>
      </c>
      <c r="L15" s="15">
        <f>IF(K15=10%,K15*J15,IF(K15=15%,1865 + K15*(J15-18650),IF(K15=25%,10452.5+K15*(J15-75900),IF(K15=28%,29752.5 + K15*(J15-153100),IF(K15=33%,52222.5 + K15*(J15-233350),0)))))</f>
        <v>306.14172750000006</v>
      </c>
      <c r="M15" s="16">
        <f>220 + 5%*(J15-6000)</f>
        <v>73.070863750000001</v>
      </c>
      <c r="N15" s="17">
        <f>J15-SUM(L15:M15)</f>
        <v>2682.2046837500002</v>
      </c>
      <c r="O15" s="13">
        <f t="shared" ref="O15:O39" si="6">N15/12</f>
        <v>223.51705697916668</v>
      </c>
      <c r="Q15" s="3">
        <f>Q14*1.03</f>
        <v>69525</v>
      </c>
      <c r="R15" s="3">
        <v>0</v>
      </c>
      <c r="S15" s="3">
        <f>Q15+R15</f>
        <v>69525</v>
      </c>
      <c r="T15" s="5">
        <f t="shared" si="1"/>
        <v>51525</v>
      </c>
      <c r="U15" s="3">
        <f t="shared" si="2"/>
        <v>51525</v>
      </c>
      <c r="V15" s="1">
        <f>IF(U15&lt;18650,10,IF(U15&lt;75900,15,IF(U15&lt;153100,25,IF(U15&lt;233350,28,IF(U15&lt;416700,33,100)))))/100</f>
        <v>0.15</v>
      </c>
      <c r="W15" s="4">
        <f>IF(V15=10%,V15*U15,IF(V15=15%,1865 + V15*(U15-18650),IF(V15=25%,10452.5+V15*(U15-75900),IF(V15=28%,29752.5 + V15*(U15-153100),IF(V15=33%,52222.5 + V15*(U15-233350),0)))))</f>
        <v>6796.25</v>
      </c>
      <c r="X15" s="4">
        <f>220 + 5%*(U15-6000)</f>
        <v>2496.25</v>
      </c>
      <c r="Y15" s="3">
        <f>U15-SUM(W15:X15)</f>
        <v>42232.5</v>
      </c>
      <c r="Z15" s="3">
        <f t="shared" si="3"/>
        <v>42232.5</v>
      </c>
      <c r="AA15" s="3">
        <f>Z15/12</f>
        <v>3519.375</v>
      </c>
      <c r="AB15" t="s">
        <v>33</v>
      </c>
    </row>
    <row r="16" spans="1:28" x14ac:dyDescent="0.25">
      <c r="A16">
        <v>2</v>
      </c>
      <c r="B16">
        <v>27</v>
      </c>
      <c r="C16">
        <v>2019</v>
      </c>
      <c r="D16">
        <v>18000</v>
      </c>
      <c r="E16" s="4">
        <v>0</v>
      </c>
      <c r="F16" s="3">
        <f t="shared" si="4"/>
        <v>7161.0750000000007</v>
      </c>
      <c r="G16">
        <f t="shared" ref="G16:G39" si="7">SUM(D16:F16)</f>
        <v>25161.075000000001</v>
      </c>
      <c r="H16" s="21">
        <f t="shared" ref="H16:H39" si="8">(G16-G15)/G15</f>
        <v>8.3588818755635994E-3</v>
      </c>
      <c r="I16" s="3">
        <f t="shared" si="5"/>
        <v>118315.629225</v>
      </c>
      <c r="J16" s="11">
        <f t="shared" si="0"/>
        <v>4141.047022875</v>
      </c>
      <c r="K16" s="14">
        <f t="shared" ref="K16:K39" si="9">IF(J16&lt;18650,10,IF(J16&lt;75900,15,IF(J16&lt;153100,25,IF(J16&lt;233350,28,IF(J16&lt;416700,33,100)))))/100</f>
        <v>0.1</v>
      </c>
      <c r="L16" s="15">
        <f t="shared" ref="L16:L39" si="10">IF(K16=10%,K16*J16,IF(K16=15%,1865 + K16*(J16-18650),IF(K16=25%,10452.5+K16*(J16-75900),IF(K16=28%,29752.5 + K16*(J16-153100),IF(K16=33%,52222.5 + K16*(J16-233350),0)))))</f>
        <v>414.1047022875</v>
      </c>
      <c r="M16" s="16">
        <f t="shared" ref="M16:M39" si="11">220 + 5%*(J16-6000)</f>
        <v>127.05235114375</v>
      </c>
      <c r="N16" s="17">
        <f t="shared" ref="N16:N39" si="12">J16-SUM(L16:M16)</f>
        <v>3599.88996944375</v>
      </c>
      <c r="O16" s="13">
        <f t="shared" si="6"/>
        <v>299.99083078697919</v>
      </c>
      <c r="Q16" s="3">
        <f>Q15*1.03</f>
        <v>71610.75</v>
      </c>
      <c r="R16" s="3">
        <v>0</v>
      </c>
      <c r="S16" s="3">
        <f t="shared" ref="S16:S39" si="13">Q16+R16</f>
        <v>71610.75</v>
      </c>
      <c r="T16" s="5">
        <f t="shared" si="1"/>
        <v>53610.75</v>
      </c>
      <c r="U16" s="3">
        <f t="shared" si="2"/>
        <v>53610.75</v>
      </c>
      <c r="V16" s="1">
        <f t="shared" ref="V16:V39" si="14">IF(U16&lt;18650,10,IF(U16&lt;75900,15,IF(U16&lt;153100,25,IF(U16&lt;233350,28,IF(U16&lt;416700,33,100)))))/100</f>
        <v>0.15</v>
      </c>
      <c r="W16" s="4">
        <f t="shared" ref="W16:W39" si="15">IF(V16=10%,V16*U16,IF(V16=15%,1865 + V16*(U16-18650),IF(V16=25%,10452.5+V16*(U16-75900),IF(V16=28%,29752.5 + V16*(U16-153100),IF(V16=33%,52222.5 + V16*(U16-233350),0)))))</f>
        <v>7109.1125000000002</v>
      </c>
      <c r="X16" s="4">
        <f t="shared" ref="X16:X39" si="16">220 + 5%*(U16-6000)</f>
        <v>2600.5374999999999</v>
      </c>
      <c r="Y16" s="3">
        <f t="shared" ref="Y16:Y39" si="17">U16-SUM(W16:X16)</f>
        <v>43901.1</v>
      </c>
      <c r="Z16" s="3">
        <f t="shared" si="3"/>
        <v>43901.1</v>
      </c>
      <c r="AA16" s="3">
        <f t="shared" ref="AA16:AA39" si="18">Z16/12</f>
        <v>3658.4249999999997</v>
      </c>
      <c r="AB16" t="s">
        <v>33</v>
      </c>
    </row>
    <row r="17" spans="1:28" x14ac:dyDescent="0.25">
      <c r="A17">
        <v>3</v>
      </c>
      <c r="B17">
        <v>28</v>
      </c>
      <c r="C17">
        <v>2020</v>
      </c>
      <c r="D17">
        <v>22000</v>
      </c>
      <c r="E17" s="4">
        <v>0</v>
      </c>
      <c r="F17" s="3">
        <f t="shared" si="4"/>
        <v>7375.9072500000002</v>
      </c>
      <c r="G17">
        <f t="shared" si="7"/>
        <v>29375.90725</v>
      </c>
      <c r="H17" s="21">
        <f t="shared" si="8"/>
        <v>0.16751399731529751</v>
      </c>
      <c r="I17" s="3">
        <f t="shared" si="5"/>
        <v>155382.052374625</v>
      </c>
      <c r="J17" s="11">
        <f t="shared" si="0"/>
        <v>5438.3718331118753</v>
      </c>
      <c r="K17" s="14">
        <f t="shared" si="9"/>
        <v>0.1</v>
      </c>
      <c r="L17" s="15">
        <f t="shared" si="10"/>
        <v>543.83718331118757</v>
      </c>
      <c r="M17" s="16">
        <f t="shared" si="11"/>
        <v>191.91859165559376</v>
      </c>
      <c r="N17" s="17">
        <f t="shared" si="12"/>
        <v>4702.616058145094</v>
      </c>
      <c r="O17" s="13">
        <f t="shared" si="6"/>
        <v>391.88467151209119</v>
      </c>
      <c r="Q17" s="3">
        <f t="shared" ref="Q17:Q39" si="19">Q16*1.03</f>
        <v>73759.072499999995</v>
      </c>
      <c r="R17" s="3">
        <v>60000</v>
      </c>
      <c r="S17" s="3">
        <f t="shared" si="13"/>
        <v>133759.07250000001</v>
      </c>
      <c r="T17" s="5">
        <f t="shared" si="1"/>
        <v>111759.07250000001</v>
      </c>
      <c r="U17" s="3">
        <f t="shared" si="2"/>
        <v>111759.07250000001</v>
      </c>
      <c r="V17" s="1">
        <f t="shared" si="14"/>
        <v>0.25</v>
      </c>
      <c r="W17" s="4">
        <f t="shared" si="15"/>
        <v>19417.268125000002</v>
      </c>
      <c r="X17" s="4">
        <f t="shared" si="16"/>
        <v>5507.953625000001</v>
      </c>
      <c r="Y17" s="3">
        <f t="shared" si="17"/>
        <v>86833.850750000012</v>
      </c>
      <c r="Z17" s="3">
        <f t="shared" si="3"/>
        <v>86833.850750000012</v>
      </c>
      <c r="AA17" s="3">
        <f t="shared" si="18"/>
        <v>7236.1542291666674</v>
      </c>
      <c r="AB17" t="s">
        <v>46</v>
      </c>
    </row>
    <row r="18" spans="1:28" x14ac:dyDescent="0.25">
      <c r="A18">
        <v>4</v>
      </c>
      <c r="B18">
        <v>29</v>
      </c>
      <c r="C18">
        <v>2021</v>
      </c>
      <c r="D18">
        <v>35750</v>
      </c>
      <c r="E18" s="4">
        <v>22000</v>
      </c>
      <c r="F18" s="3">
        <f t="shared" si="4"/>
        <v>7597.1844675000002</v>
      </c>
      <c r="G18">
        <f t="shared" si="7"/>
        <v>65347.184467500003</v>
      </c>
      <c r="H18" s="21">
        <f t="shared" si="8"/>
        <v>1.2245162987263993</v>
      </c>
      <c r="I18" s="3">
        <f t="shared" si="5"/>
        <v>230829.07024647563</v>
      </c>
      <c r="J18" s="11">
        <f t="shared" si="0"/>
        <v>8079.0174586266476</v>
      </c>
      <c r="K18" s="14">
        <f t="shared" si="9"/>
        <v>0.1</v>
      </c>
      <c r="L18" s="15">
        <f t="shared" si="10"/>
        <v>807.90174586266482</v>
      </c>
      <c r="M18" s="15">
        <f t="shared" si="11"/>
        <v>323.95087293133236</v>
      </c>
      <c r="N18" s="12">
        <f t="shared" si="12"/>
        <v>6947.1648398326506</v>
      </c>
      <c r="O18" s="13">
        <f t="shared" si="6"/>
        <v>578.93040331938755</v>
      </c>
      <c r="Q18" s="3">
        <f t="shared" si="19"/>
        <v>75971.844675</v>
      </c>
      <c r="R18" s="3">
        <v>115000</v>
      </c>
      <c r="S18" s="3">
        <f t="shared" si="13"/>
        <v>190971.844675</v>
      </c>
      <c r="T18" s="5">
        <f t="shared" si="1"/>
        <v>133221.844675</v>
      </c>
      <c r="U18" s="3">
        <f t="shared" si="2"/>
        <v>155221.844675</v>
      </c>
      <c r="V18" s="1">
        <f t="shared" si="14"/>
        <v>0.28000000000000003</v>
      </c>
      <c r="W18" s="4">
        <f t="shared" si="15"/>
        <v>30346.616508999999</v>
      </c>
      <c r="X18" s="4">
        <f t="shared" si="16"/>
        <v>7681.0922337500006</v>
      </c>
      <c r="Y18" s="3">
        <f t="shared" si="17"/>
        <v>117194.13593225001</v>
      </c>
      <c r="Z18" s="3">
        <f t="shared" si="3"/>
        <v>95194.135932250007</v>
      </c>
      <c r="AA18" s="3">
        <f t="shared" si="18"/>
        <v>7932.8446610208339</v>
      </c>
      <c r="AB18" t="s">
        <v>50</v>
      </c>
    </row>
    <row r="19" spans="1:28" x14ac:dyDescent="0.25">
      <c r="A19">
        <v>5</v>
      </c>
      <c r="B19">
        <v>30</v>
      </c>
      <c r="C19">
        <v>2022</v>
      </c>
      <c r="D19">
        <v>35750</v>
      </c>
      <c r="E19" s="4">
        <v>24000</v>
      </c>
      <c r="F19" s="3">
        <f t="shared" si="4"/>
        <v>7825.1000015250002</v>
      </c>
      <c r="G19">
        <f t="shared" si="7"/>
        <v>67575.100001525003</v>
      </c>
      <c r="H19" s="21">
        <f t="shared" si="8"/>
        <v>3.4093519899591682E-2</v>
      </c>
      <c r="I19" s="3">
        <f t="shared" si="5"/>
        <v>313408.05981402152</v>
      </c>
      <c r="J19" s="11">
        <f t="shared" si="0"/>
        <v>10969.282093490754</v>
      </c>
      <c r="K19" s="14">
        <f t="shared" si="9"/>
        <v>0.1</v>
      </c>
      <c r="L19" s="15">
        <f t="shared" si="10"/>
        <v>1096.9282093490754</v>
      </c>
      <c r="M19" s="15">
        <f t="shared" si="11"/>
        <v>468.46410467453768</v>
      </c>
      <c r="N19" s="12">
        <f t="shared" si="12"/>
        <v>9403.8897794671411</v>
      </c>
      <c r="O19" s="13">
        <f t="shared" si="6"/>
        <v>783.6574816222618</v>
      </c>
      <c r="Q19" s="3">
        <f t="shared" si="19"/>
        <v>78251.00001525</v>
      </c>
      <c r="R19" s="3">
        <f>R18*1.005</f>
        <v>115574.99999999999</v>
      </c>
      <c r="S19" s="3">
        <f t="shared" si="13"/>
        <v>193826.00001525</v>
      </c>
      <c r="T19" s="5">
        <f t="shared" si="1"/>
        <v>134076.00001525</v>
      </c>
      <c r="U19" s="3">
        <f t="shared" si="2"/>
        <v>158076.00001525</v>
      </c>
      <c r="V19" s="1">
        <f t="shared" si="14"/>
        <v>0.28000000000000003</v>
      </c>
      <c r="W19" s="4">
        <f t="shared" si="15"/>
        <v>31145.78000427</v>
      </c>
      <c r="X19" s="4">
        <f t="shared" si="16"/>
        <v>7823.8000007625005</v>
      </c>
      <c r="Y19" s="3">
        <f t="shared" si="17"/>
        <v>119106.42001021749</v>
      </c>
      <c r="Z19" s="3">
        <f t="shared" si="3"/>
        <v>95106.420010217495</v>
      </c>
      <c r="AA19" s="3">
        <f t="shared" si="18"/>
        <v>7925.5350008514579</v>
      </c>
      <c r="AB19" t="s">
        <v>50</v>
      </c>
    </row>
    <row r="20" spans="1:28" x14ac:dyDescent="0.25">
      <c r="A20">
        <v>6</v>
      </c>
      <c r="B20">
        <v>31</v>
      </c>
      <c r="C20">
        <v>2023</v>
      </c>
      <c r="D20">
        <v>35750</v>
      </c>
      <c r="E20" s="4">
        <v>28000</v>
      </c>
      <c r="F20" s="3">
        <f t="shared" si="4"/>
        <v>8059.8530015707502</v>
      </c>
      <c r="G20">
        <f t="shared" si="7"/>
        <v>71809.853001570751</v>
      </c>
      <c r="H20" s="21">
        <f t="shared" si="8"/>
        <v>6.2667358242165835E-2</v>
      </c>
      <c r="I20" s="3">
        <f t="shared" si="5"/>
        <v>405589.43670350366</v>
      </c>
      <c r="J20" s="11">
        <f t="shared" si="0"/>
        <v>14195.63028462263</v>
      </c>
      <c r="K20" s="14">
        <f t="shared" si="9"/>
        <v>0.1</v>
      </c>
      <c r="L20" s="15">
        <f t="shared" si="10"/>
        <v>1419.563028462263</v>
      </c>
      <c r="M20" s="15">
        <f t="shared" si="11"/>
        <v>629.7815142311315</v>
      </c>
      <c r="N20" s="12">
        <f t="shared" si="12"/>
        <v>12146.285741929236</v>
      </c>
      <c r="O20" s="13">
        <f t="shared" si="6"/>
        <v>1012.190478494103</v>
      </c>
      <c r="Q20" s="3">
        <f t="shared" si="19"/>
        <v>80598.530015707496</v>
      </c>
      <c r="R20" s="3">
        <f t="shared" ref="R20:R39" si="20">R19*1.005</f>
        <v>116152.87499999997</v>
      </c>
      <c r="S20" s="3">
        <f t="shared" si="13"/>
        <v>196751.40501570748</v>
      </c>
      <c r="T20" s="5">
        <f t="shared" si="1"/>
        <v>133001.40501570748</v>
      </c>
      <c r="U20" s="3">
        <f t="shared" si="2"/>
        <v>161001.40501570748</v>
      </c>
      <c r="V20" s="1">
        <f t="shared" si="14"/>
        <v>0.28000000000000003</v>
      </c>
      <c r="W20" s="4">
        <f t="shared" si="15"/>
        <v>31964.893404398095</v>
      </c>
      <c r="X20" s="4">
        <f t="shared" si="16"/>
        <v>7970.0702507853748</v>
      </c>
      <c r="Y20" s="3">
        <f t="shared" si="17"/>
        <v>121066.44136052401</v>
      </c>
      <c r="Z20" s="3">
        <f t="shared" si="3"/>
        <v>93066.441360524012</v>
      </c>
      <c r="AA20" s="3">
        <f t="shared" si="18"/>
        <v>7755.5367800436679</v>
      </c>
      <c r="AB20" t="s">
        <v>47</v>
      </c>
    </row>
    <row r="21" spans="1:28" x14ac:dyDescent="0.25">
      <c r="A21">
        <v>7</v>
      </c>
      <c r="B21">
        <v>32</v>
      </c>
      <c r="C21">
        <v>2024</v>
      </c>
      <c r="D21">
        <v>35750</v>
      </c>
      <c r="E21" s="4">
        <v>30000</v>
      </c>
      <c r="F21" s="3">
        <f t="shared" si="4"/>
        <v>8301.6485916178717</v>
      </c>
      <c r="G21">
        <f t="shared" si="7"/>
        <v>74051.648591617879</v>
      </c>
      <c r="H21" s="21">
        <f t="shared" si="8"/>
        <v>3.1218495740383864E-2</v>
      </c>
      <c r="I21" s="3">
        <f t="shared" si="5"/>
        <v>506004.39868084923</v>
      </c>
      <c r="J21" s="11">
        <f t="shared" si="0"/>
        <v>17710.153953829726</v>
      </c>
      <c r="K21" s="14">
        <f t="shared" si="9"/>
        <v>0.1</v>
      </c>
      <c r="L21" s="15">
        <f t="shared" si="10"/>
        <v>1771.0153953829727</v>
      </c>
      <c r="M21" s="15">
        <f t="shared" si="11"/>
        <v>805.50769769148633</v>
      </c>
      <c r="N21" s="12">
        <f t="shared" si="12"/>
        <v>15133.630860755267</v>
      </c>
      <c r="O21" s="13">
        <f t="shared" si="6"/>
        <v>1261.1359050629389</v>
      </c>
      <c r="Q21" s="3">
        <f t="shared" si="19"/>
        <v>83016.485916178717</v>
      </c>
      <c r="R21" s="3">
        <f t="shared" si="20"/>
        <v>116733.63937499996</v>
      </c>
      <c r="S21" s="3">
        <f t="shared" si="13"/>
        <v>199750.12529117867</v>
      </c>
      <c r="T21" s="5">
        <f t="shared" si="1"/>
        <v>134000.12529117867</v>
      </c>
      <c r="U21" s="3">
        <f t="shared" si="2"/>
        <v>164000.12529117867</v>
      </c>
      <c r="V21" s="1">
        <f t="shared" si="14"/>
        <v>0.28000000000000003</v>
      </c>
      <c r="W21" s="4">
        <f t="shared" si="15"/>
        <v>32804.535081530026</v>
      </c>
      <c r="X21" s="4">
        <f t="shared" si="16"/>
        <v>8120.0062645589342</v>
      </c>
      <c r="Y21" s="3">
        <f t="shared" si="17"/>
        <v>123075.58394508972</v>
      </c>
      <c r="Z21" s="3">
        <f t="shared" si="3"/>
        <v>93075.583945089718</v>
      </c>
      <c r="AA21" s="3">
        <f t="shared" si="18"/>
        <v>7756.2986620908096</v>
      </c>
      <c r="AB21" t="s">
        <v>47</v>
      </c>
    </row>
    <row r="22" spans="1:28" x14ac:dyDescent="0.25">
      <c r="A22">
        <v>8</v>
      </c>
      <c r="B22">
        <v>33</v>
      </c>
      <c r="C22">
        <v>2025</v>
      </c>
      <c r="D22">
        <v>35750</v>
      </c>
      <c r="E22" s="4">
        <v>32000</v>
      </c>
      <c r="F22" s="3">
        <f t="shared" si="4"/>
        <v>8550.6980493664087</v>
      </c>
      <c r="G22">
        <f t="shared" si="7"/>
        <v>76300.698049366416</v>
      </c>
      <c r="H22" s="21">
        <f t="shared" si="8"/>
        <v>3.0371362427751722E-2</v>
      </c>
      <c r="I22" s="3">
        <f t="shared" si="5"/>
        <v>615195.38264447078</v>
      </c>
      <c r="J22" s="11">
        <f t="shared" si="0"/>
        <v>21531.838392556478</v>
      </c>
      <c r="K22" s="14">
        <f t="shared" si="9"/>
        <v>0.15</v>
      </c>
      <c r="L22" s="15">
        <f t="shared" si="10"/>
        <v>2297.2757588834716</v>
      </c>
      <c r="M22" s="15">
        <f t="shared" si="11"/>
        <v>996.59191962782393</v>
      </c>
      <c r="N22" s="12">
        <f t="shared" si="12"/>
        <v>18237.970714045183</v>
      </c>
      <c r="O22" s="13">
        <f t="shared" si="6"/>
        <v>1519.8308928370986</v>
      </c>
      <c r="Q22" s="3">
        <f t="shared" si="19"/>
        <v>85506.980493664087</v>
      </c>
      <c r="R22" s="3">
        <f t="shared" si="20"/>
        <v>117317.30757187495</v>
      </c>
      <c r="S22" s="3">
        <f t="shared" si="13"/>
        <v>202824.28806553903</v>
      </c>
      <c r="T22" s="5">
        <f t="shared" si="1"/>
        <v>135074.28806553903</v>
      </c>
      <c r="U22" s="3">
        <f t="shared" si="2"/>
        <v>167074.28806553903</v>
      </c>
      <c r="V22" s="1">
        <f t="shared" si="14"/>
        <v>0.28000000000000003</v>
      </c>
      <c r="W22" s="4">
        <f t="shared" si="15"/>
        <v>33665.300658350927</v>
      </c>
      <c r="X22" s="4">
        <f t="shared" si="16"/>
        <v>8273.714403276952</v>
      </c>
      <c r="Y22" s="3">
        <f t="shared" si="17"/>
        <v>125135.27300391116</v>
      </c>
      <c r="Z22" s="3">
        <f t="shared" si="3"/>
        <v>93135.273003911163</v>
      </c>
      <c r="AA22" s="3">
        <f t="shared" si="18"/>
        <v>7761.2727503259302</v>
      </c>
      <c r="AB22" t="s">
        <v>47</v>
      </c>
    </row>
    <row r="23" spans="1:28" x14ac:dyDescent="0.25">
      <c r="A23">
        <v>9</v>
      </c>
      <c r="B23">
        <v>34</v>
      </c>
      <c r="C23">
        <v>2026</v>
      </c>
      <c r="D23">
        <v>35750</v>
      </c>
      <c r="E23" s="4">
        <v>40000</v>
      </c>
      <c r="F23" s="3">
        <f t="shared" si="4"/>
        <v>8807.2189908474011</v>
      </c>
      <c r="G23">
        <f t="shared" si="7"/>
        <v>84557.218990847396</v>
      </c>
      <c r="H23" s="21">
        <f t="shared" si="8"/>
        <v>0.10821029364815281</v>
      </c>
      <c r="I23" s="3">
        <f t="shared" si="5"/>
        <v>739740.30150720873</v>
      </c>
      <c r="J23" s="11">
        <f t="shared" si="0"/>
        <v>25890.91055275231</v>
      </c>
      <c r="K23" s="14">
        <f t="shared" si="9"/>
        <v>0.15</v>
      </c>
      <c r="L23" s="15">
        <f t="shared" si="10"/>
        <v>2951.1365829128463</v>
      </c>
      <c r="M23" s="15">
        <f t="shared" si="11"/>
        <v>1214.5455276376156</v>
      </c>
      <c r="N23" s="12">
        <f t="shared" si="12"/>
        <v>21725.228442201849</v>
      </c>
      <c r="O23" s="13">
        <f t="shared" si="6"/>
        <v>1810.4357035168207</v>
      </c>
      <c r="Q23" s="3">
        <f t="shared" si="19"/>
        <v>88072.189908474014</v>
      </c>
      <c r="R23" s="3">
        <f t="shared" si="20"/>
        <v>117903.8941097343</v>
      </c>
      <c r="S23" s="3">
        <f t="shared" si="13"/>
        <v>205976.08401820832</v>
      </c>
      <c r="T23" s="5">
        <f t="shared" si="1"/>
        <v>130226.08401820832</v>
      </c>
      <c r="U23" s="3">
        <f t="shared" si="2"/>
        <v>170226.08401820832</v>
      </c>
      <c r="V23" s="1">
        <f t="shared" si="14"/>
        <v>0.28000000000000003</v>
      </c>
      <c r="W23" s="4">
        <f t="shared" si="15"/>
        <v>34547.80352509833</v>
      </c>
      <c r="X23" s="4">
        <f t="shared" si="16"/>
        <v>8431.3042009104156</v>
      </c>
      <c r="Y23" s="3">
        <f t="shared" si="17"/>
        <v>127246.97629219957</v>
      </c>
      <c r="Z23" s="3">
        <f t="shared" si="3"/>
        <v>87246.976292199572</v>
      </c>
      <c r="AA23" s="3">
        <f t="shared" si="18"/>
        <v>7270.5813576832979</v>
      </c>
      <c r="AB23" t="s">
        <v>47</v>
      </c>
    </row>
    <row r="24" spans="1:28" x14ac:dyDescent="0.25">
      <c r="A24">
        <v>10</v>
      </c>
      <c r="B24">
        <v>35</v>
      </c>
      <c r="C24">
        <v>2027</v>
      </c>
      <c r="D24">
        <v>35750</v>
      </c>
      <c r="E24" s="4">
        <f t="shared" ref="E24:E39" si="21">E23*1.04</f>
        <v>41600</v>
      </c>
      <c r="F24" s="3">
        <f t="shared" si="4"/>
        <v>9071.4355605728251</v>
      </c>
      <c r="G24">
        <f t="shared" si="7"/>
        <v>86421.43556057282</v>
      </c>
      <c r="H24" s="21">
        <f t="shared" si="8"/>
        <v>2.2046805606594153E-2</v>
      </c>
      <c r="I24" s="3">
        <f t="shared" si="5"/>
        <v>874244.85666575003</v>
      </c>
      <c r="J24" s="11">
        <f t="shared" si="0"/>
        <v>30598.569983301255</v>
      </c>
      <c r="K24" s="14">
        <f t="shared" si="9"/>
        <v>0.15</v>
      </c>
      <c r="L24" s="15">
        <f t="shared" si="10"/>
        <v>3657.2854974951879</v>
      </c>
      <c r="M24" s="15">
        <f t="shared" si="11"/>
        <v>1449.9284991650629</v>
      </c>
      <c r="N24" s="12">
        <f t="shared" si="12"/>
        <v>25491.355986641003</v>
      </c>
      <c r="O24" s="13">
        <f t="shared" si="6"/>
        <v>2124.2796655534171</v>
      </c>
      <c r="Q24" s="3">
        <f t="shared" si="19"/>
        <v>90714.35560572824</v>
      </c>
      <c r="R24" s="3">
        <f t="shared" si="20"/>
        <v>118493.41358028297</v>
      </c>
      <c r="S24" s="3">
        <f t="shared" si="13"/>
        <v>209207.76918601122</v>
      </c>
      <c r="T24" s="5">
        <f t="shared" si="1"/>
        <v>131857.76918601122</v>
      </c>
      <c r="U24" s="3">
        <f t="shared" si="2"/>
        <v>173457.76918601122</v>
      </c>
      <c r="V24" s="1">
        <f t="shared" si="14"/>
        <v>0.28000000000000003</v>
      </c>
      <c r="W24" s="4">
        <f t="shared" si="15"/>
        <v>35452.67537208314</v>
      </c>
      <c r="X24" s="4">
        <f t="shared" si="16"/>
        <v>8592.8884593005623</v>
      </c>
      <c r="Y24" s="3">
        <f t="shared" si="17"/>
        <v>129412.20535462751</v>
      </c>
      <c r="Z24" s="3">
        <f t="shared" si="3"/>
        <v>87812.205354627513</v>
      </c>
      <c r="AA24" s="3">
        <f t="shared" si="18"/>
        <v>7317.6837795522924</v>
      </c>
      <c r="AB24" t="s">
        <v>47</v>
      </c>
    </row>
    <row r="25" spans="1:28" x14ac:dyDescent="0.25">
      <c r="A25">
        <v>11</v>
      </c>
      <c r="B25">
        <v>36</v>
      </c>
      <c r="C25">
        <v>2028</v>
      </c>
      <c r="D25">
        <v>35750</v>
      </c>
      <c r="E25" s="4">
        <f t="shared" si="21"/>
        <v>43264</v>
      </c>
      <c r="F25" s="3">
        <f t="shared" si="4"/>
        <v>9343.5786273900085</v>
      </c>
      <c r="G25">
        <f t="shared" si="7"/>
        <v>88357.578627390001</v>
      </c>
      <c r="H25" s="21">
        <f t="shared" si="8"/>
        <v>2.2403505036202948E-2</v>
      </c>
      <c r="I25" s="3">
        <f t="shared" si="5"/>
        <v>1019428.3509764137</v>
      </c>
      <c r="J25" s="11">
        <f t="shared" si="0"/>
        <v>35679.992284174485</v>
      </c>
      <c r="K25" s="14">
        <f t="shared" si="9"/>
        <v>0.15</v>
      </c>
      <c r="L25" s="15">
        <f t="shared" si="10"/>
        <v>4419.4988426261725</v>
      </c>
      <c r="M25" s="15">
        <f t="shared" si="11"/>
        <v>1703.9996142087243</v>
      </c>
      <c r="N25" s="12">
        <f t="shared" si="12"/>
        <v>29556.493827339589</v>
      </c>
      <c r="O25" s="13">
        <f t="shared" si="6"/>
        <v>2463.0411522782993</v>
      </c>
      <c r="Q25" s="3">
        <f t="shared" si="19"/>
        <v>93435.786273900085</v>
      </c>
      <c r="R25" s="3">
        <f t="shared" si="20"/>
        <v>119085.88064818438</v>
      </c>
      <c r="S25" s="3">
        <f t="shared" si="13"/>
        <v>212521.66692208446</v>
      </c>
      <c r="T25" s="5">
        <f t="shared" si="1"/>
        <v>133507.66692208446</v>
      </c>
      <c r="U25" s="3">
        <f t="shared" si="2"/>
        <v>176771.66692208446</v>
      </c>
      <c r="V25" s="1">
        <f t="shared" si="14"/>
        <v>0.28000000000000003</v>
      </c>
      <c r="W25" s="4">
        <f t="shared" si="15"/>
        <v>36380.566738183654</v>
      </c>
      <c r="X25" s="4">
        <f t="shared" si="16"/>
        <v>8758.5833461042239</v>
      </c>
      <c r="Y25" s="3">
        <f t="shared" si="17"/>
        <v>131632.5168377966</v>
      </c>
      <c r="Z25" s="3">
        <f t="shared" si="3"/>
        <v>88368.516837796604</v>
      </c>
      <c r="AA25" s="3">
        <f t="shared" si="18"/>
        <v>7364.0430698163836</v>
      </c>
    </row>
    <row r="26" spans="1:28" x14ac:dyDescent="0.25">
      <c r="A26">
        <v>12</v>
      </c>
      <c r="B26">
        <v>37</v>
      </c>
      <c r="C26">
        <v>2029</v>
      </c>
      <c r="D26">
        <v>35750</v>
      </c>
      <c r="E26" s="4">
        <f t="shared" si="21"/>
        <v>44994.560000000005</v>
      </c>
      <c r="F26" s="3">
        <f t="shared" si="4"/>
        <v>9623.8859862117097</v>
      </c>
      <c r="G26">
        <f t="shared" si="7"/>
        <v>90368.445986211707</v>
      </c>
      <c r="H26" s="21">
        <f t="shared" si="8"/>
        <v>2.2758289555462722E-2</v>
      </c>
      <c r="I26" s="3">
        <f t="shared" si="5"/>
        <v>1176059.6397760923</v>
      </c>
      <c r="J26" s="11">
        <f t="shared" si="0"/>
        <v>41162.08739216323</v>
      </c>
      <c r="K26" s="14">
        <f t="shared" si="9"/>
        <v>0.15</v>
      </c>
      <c r="L26" s="15">
        <f t="shared" si="10"/>
        <v>5241.8131088244845</v>
      </c>
      <c r="M26" s="15">
        <f t="shared" si="11"/>
        <v>1978.1043696081615</v>
      </c>
      <c r="N26" s="12">
        <f t="shared" si="12"/>
        <v>33942.169913730584</v>
      </c>
      <c r="O26" s="13">
        <f t="shared" si="6"/>
        <v>2828.5141594775487</v>
      </c>
      <c r="Q26" s="3">
        <f t="shared" si="19"/>
        <v>96238.859862117097</v>
      </c>
      <c r="R26" s="3">
        <f t="shared" si="20"/>
        <v>119681.31005142529</v>
      </c>
      <c r="S26" s="3">
        <f t="shared" si="13"/>
        <v>215920.1699135424</v>
      </c>
      <c r="T26" s="5">
        <f t="shared" si="1"/>
        <v>135175.6099135424</v>
      </c>
      <c r="U26" s="3">
        <f t="shared" si="2"/>
        <v>180170.1699135424</v>
      </c>
      <c r="V26" s="1">
        <f t="shared" si="14"/>
        <v>0.28000000000000003</v>
      </c>
      <c r="W26" s="4">
        <f t="shared" si="15"/>
        <v>37332.147575791874</v>
      </c>
      <c r="X26" s="4">
        <f t="shared" si="16"/>
        <v>8928.5084956771207</v>
      </c>
      <c r="Y26" s="3">
        <f t="shared" si="17"/>
        <v>133909.51384207339</v>
      </c>
      <c r="Z26" s="3">
        <f t="shared" si="3"/>
        <v>88914.953842073388</v>
      </c>
      <c r="AA26" s="3">
        <f t="shared" si="18"/>
        <v>7409.5794868394487</v>
      </c>
    </row>
    <row r="27" spans="1:28" x14ac:dyDescent="0.25">
      <c r="A27">
        <v>13</v>
      </c>
      <c r="B27">
        <v>38</v>
      </c>
      <c r="C27">
        <v>2030</v>
      </c>
      <c r="D27">
        <v>35750</v>
      </c>
      <c r="E27" s="4">
        <f t="shared" si="21"/>
        <v>46794.342400000009</v>
      </c>
      <c r="F27" s="3">
        <f t="shared" si="4"/>
        <v>9912.6025657980626</v>
      </c>
      <c r="G27">
        <f t="shared" si="7"/>
        <v>92456.944965798073</v>
      </c>
      <c r="H27" s="21">
        <f t="shared" si="8"/>
        <v>2.3110931661976638E-2</v>
      </c>
      <c r="I27" s="3">
        <f t="shared" si="5"/>
        <v>1344960.4613273363</v>
      </c>
      <c r="J27" s="11">
        <f t="shared" si="0"/>
        <v>47073.61614645677</v>
      </c>
      <c r="K27" s="14">
        <f t="shared" si="9"/>
        <v>0.15</v>
      </c>
      <c r="L27" s="15">
        <f t="shared" si="10"/>
        <v>6128.5424219685156</v>
      </c>
      <c r="M27" s="15">
        <f t="shared" si="11"/>
        <v>2273.6808073228385</v>
      </c>
      <c r="N27" s="12">
        <f t="shared" si="12"/>
        <v>38671.392917165416</v>
      </c>
      <c r="O27" s="13">
        <f t="shared" si="6"/>
        <v>3222.6160764304514</v>
      </c>
      <c r="Q27" s="3">
        <f t="shared" si="19"/>
        <v>99126.025657980616</v>
      </c>
      <c r="R27" s="3">
        <f t="shared" si="20"/>
        <v>120279.7166016824</v>
      </c>
      <c r="S27" s="3">
        <f t="shared" si="13"/>
        <v>219405.74225966301</v>
      </c>
      <c r="T27" s="5">
        <f t="shared" si="1"/>
        <v>136861.39985966298</v>
      </c>
      <c r="U27" s="3">
        <f t="shared" si="2"/>
        <v>183655.74225966301</v>
      </c>
      <c r="V27" s="1">
        <f t="shared" si="14"/>
        <v>0.28000000000000003</v>
      </c>
      <c r="W27" s="4">
        <f t="shared" si="15"/>
        <v>38308.107832705646</v>
      </c>
      <c r="X27" s="4">
        <f t="shared" si="16"/>
        <v>9102.787112983151</v>
      </c>
      <c r="Y27" s="3">
        <f t="shared" si="17"/>
        <v>136244.84731397423</v>
      </c>
      <c r="Z27" s="3">
        <f t="shared" si="3"/>
        <v>89450.504913974219</v>
      </c>
      <c r="AA27" s="3">
        <f t="shared" si="18"/>
        <v>7454.2087428311852</v>
      </c>
    </row>
    <row r="28" spans="1:28" x14ac:dyDescent="0.25">
      <c r="A28">
        <v>14</v>
      </c>
      <c r="B28">
        <v>39</v>
      </c>
      <c r="C28">
        <v>2031</v>
      </c>
      <c r="D28">
        <v>35750</v>
      </c>
      <c r="E28" s="4">
        <f t="shared" si="21"/>
        <v>48666.116096000012</v>
      </c>
      <c r="F28" s="3">
        <f t="shared" si="4"/>
        <v>10209.980642772003</v>
      </c>
      <c r="G28">
        <f t="shared" si="7"/>
        <v>94626.096738772016</v>
      </c>
      <c r="H28" s="21">
        <f t="shared" si="8"/>
        <v>2.3461209688210669E-2</v>
      </c>
      <c r="I28" s="3">
        <f t="shared" si="5"/>
        <v>1527008.9880523852</v>
      </c>
      <c r="J28" s="11">
        <f t="shared" si="0"/>
        <v>53445.314581833489</v>
      </c>
      <c r="K28" s="14">
        <f t="shared" si="9"/>
        <v>0.15</v>
      </c>
      <c r="L28" s="15">
        <f t="shared" si="10"/>
        <v>7084.2971872750231</v>
      </c>
      <c r="M28" s="15">
        <f t="shared" si="11"/>
        <v>2592.2657290916745</v>
      </c>
      <c r="N28" s="12">
        <f t="shared" si="12"/>
        <v>43768.751665466792</v>
      </c>
      <c r="O28" s="13">
        <f t="shared" si="6"/>
        <v>3647.3959721222327</v>
      </c>
      <c r="Q28" s="3">
        <f t="shared" si="19"/>
        <v>102099.80642772003</v>
      </c>
      <c r="R28" s="3">
        <f t="shared" si="20"/>
        <v>120881.1151846908</v>
      </c>
      <c r="S28" s="3">
        <f t="shared" si="13"/>
        <v>222980.92161241084</v>
      </c>
      <c r="T28" s="5">
        <f t="shared" si="1"/>
        <v>138564.80551641082</v>
      </c>
      <c r="U28" s="3">
        <f t="shared" si="2"/>
        <v>187230.92161241084</v>
      </c>
      <c r="V28" s="1">
        <f t="shared" si="14"/>
        <v>0.28000000000000003</v>
      </c>
      <c r="W28" s="4">
        <f t="shared" si="15"/>
        <v>39309.158051475039</v>
      </c>
      <c r="X28" s="4">
        <f t="shared" si="16"/>
        <v>9281.5460806205429</v>
      </c>
      <c r="Y28" s="3">
        <f t="shared" si="17"/>
        <v>138640.21748031524</v>
      </c>
      <c r="Z28" s="3">
        <f t="shared" si="3"/>
        <v>89974.101384315232</v>
      </c>
      <c r="AA28" s="3">
        <f t="shared" si="18"/>
        <v>7497.8417820262694</v>
      </c>
    </row>
    <row r="29" spans="1:28" x14ac:dyDescent="0.25">
      <c r="A29">
        <v>15</v>
      </c>
      <c r="B29">
        <v>40</v>
      </c>
      <c r="C29">
        <v>2032</v>
      </c>
      <c r="D29">
        <v>35750</v>
      </c>
      <c r="E29" s="4">
        <f t="shared" si="21"/>
        <v>50612.760739840014</v>
      </c>
      <c r="F29" s="3">
        <f t="shared" si="4"/>
        <v>10516.280062055164</v>
      </c>
      <c r="G29">
        <f t="shared" si="7"/>
        <v>96879.040801895171</v>
      </c>
      <c r="H29" s="21">
        <f t="shared" si="8"/>
        <v>2.3808908332578788E-2</v>
      </c>
      <c r="I29" s="3">
        <f t="shared" si="5"/>
        <v>1723143.6130776852</v>
      </c>
      <c r="J29" s="11">
        <f t="shared" si="0"/>
        <v>60310.026457718988</v>
      </c>
      <c r="K29" s="14">
        <f t="shared" si="9"/>
        <v>0.15</v>
      </c>
      <c r="L29" s="15">
        <f t="shared" si="10"/>
        <v>8114.0039686578484</v>
      </c>
      <c r="M29" s="15">
        <f t="shared" si="11"/>
        <v>2935.5013228859498</v>
      </c>
      <c r="N29" s="12">
        <f t="shared" si="12"/>
        <v>49260.521166175189</v>
      </c>
      <c r="O29" s="13">
        <f t="shared" si="6"/>
        <v>4105.0434305145991</v>
      </c>
      <c r="Q29" s="3">
        <f t="shared" si="19"/>
        <v>105162.80062055163</v>
      </c>
      <c r="R29" s="3">
        <f t="shared" si="20"/>
        <v>121485.52076061425</v>
      </c>
      <c r="S29" s="3">
        <f t="shared" si="13"/>
        <v>226648.32138116588</v>
      </c>
      <c r="T29" s="5">
        <f t="shared" si="1"/>
        <v>140285.56064132586</v>
      </c>
      <c r="U29" s="3">
        <f t="shared" si="2"/>
        <v>190898.32138116588</v>
      </c>
      <c r="V29" s="1">
        <f t="shared" si="14"/>
        <v>0.28000000000000003</v>
      </c>
      <c r="W29" s="4">
        <f t="shared" si="15"/>
        <v>40336.029986726448</v>
      </c>
      <c r="X29" s="4">
        <f t="shared" si="16"/>
        <v>9464.9160690582939</v>
      </c>
      <c r="Y29" s="3">
        <f t="shared" si="17"/>
        <v>141097.37532538114</v>
      </c>
      <c r="Z29" s="3">
        <f t="shared" si="3"/>
        <v>90484.614585541131</v>
      </c>
      <c r="AA29" s="3">
        <f t="shared" si="18"/>
        <v>7540.3845487950939</v>
      </c>
    </row>
    <row r="30" spans="1:28" x14ac:dyDescent="0.25">
      <c r="A30">
        <v>16</v>
      </c>
      <c r="B30">
        <v>41</v>
      </c>
      <c r="C30">
        <v>2033</v>
      </c>
      <c r="D30">
        <v>35750</v>
      </c>
      <c r="E30" s="4">
        <f t="shared" si="21"/>
        <v>52637.271169433618</v>
      </c>
      <c r="F30" s="3">
        <f t="shared" si="4"/>
        <v>10831.768463916818</v>
      </c>
      <c r="G30">
        <f t="shared" si="7"/>
        <v>99219.039633350432</v>
      </c>
      <c r="H30" s="21">
        <f t="shared" si="8"/>
        <v>2.4153819155169478E-2</v>
      </c>
      <c r="I30" s="3">
        <f t="shared" si="5"/>
        <v>1934366.987561085</v>
      </c>
      <c r="J30" s="11">
        <f t="shared" si="0"/>
        <v>67702.844564637984</v>
      </c>
      <c r="K30" s="14">
        <f t="shared" si="9"/>
        <v>0.15</v>
      </c>
      <c r="L30" s="15">
        <f t="shared" si="10"/>
        <v>9222.9266846956962</v>
      </c>
      <c r="M30" s="15">
        <f t="shared" si="11"/>
        <v>3305.1422282318995</v>
      </c>
      <c r="N30" s="12">
        <f t="shared" si="12"/>
        <v>55174.775651710384</v>
      </c>
      <c r="O30" s="13">
        <f t="shared" si="6"/>
        <v>4597.8979709758651</v>
      </c>
      <c r="Q30" s="3">
        <f t="shared" si="19"/>
        <v>108317.68463916818</v>
      </c>
      <c r="R30" s="3">
        <f t="shared" si="20"/>
        <v>122092.9483644173</v>
      </c>
      <c r="S30" s="3">
        <f t="shared" si="13"/>
        <v>230410.63300358548</v>
      </c>
      <c r="T30" s="5">
        <f t="shared" si="1"/>
        <v>142023.36183415184</v>
      </c>
      <c r="U30" s="3">
        <f t="shared" si="2"/>
        <v>194660.63300358548</v>
      </c>
      <c r="V30" s="1">
        <f t="shared" si="14"/>
        <v>0.28000000000000003</v>
      </c>
      <c r="W30" s="4">
        <f t="shared" si="15"/>
        <v>41389.477241003937</v>
      </c>
      <c r="X30" s="4">
        <f t="shared" si="16"/>
        <v>9653.0316501792749</v>
      </c>
      <c r="Y30" s="3">
        <f t="shared" si="17"/>
        <v>143618.12411240226</v>
      </c>
      <c r="Z30" s="3">
        <f t="shared" si="3"/>
        <v>90980.852942968646</v>
      </c>
      <c r="AA30" s="3">
        <f t="shared" si="18"/>
        <v>7581.7377452473875</v>
      </c>
    </row>
    <row r="31" spans="1:28" x14ac:dyDescent="0.25">
      <c r="A31">
        <v>17</v>
      </c>
      <c r="B31">
        <v>42</v>
      </c>
      <c r="C31">
        <v>2034</v>
      </c>
      <c r="D31">
        <v>35750</v>
      </c>
      <c r="E31" s="4">
        <f t="shared" si="21"/>
        <v>54742.762016210967</v>
      </c>
      <c r="F31" s="3">
        <f t="shared" si="4"/>
        <v>11156.721517834323</v>
      </c>
      <c r="G31">
        <f t="shared" si="7"/>
        <v>101649.48353404528</v>
      </c>
      <c r="H31" s="21">
        <f t="shared" si="8"/>
        <v>2.4495741035956458E-2</v>
      </c>
      <c r="I31" s="3">
        <f t="shared" si="5"/>
        <v>2161750.3252866007</v>
      </c>
      <c r="J31" s="11">
        <f t="shared" si="0"/>
        <v>75661.26138503103</v>
      </c>
      <c r="K31" s="14">
        <f t="shared" si="9"/>
        <v>0.15</v>
      </c>
      <c r="L31" s="15">
        <f t="shared" si="10"/>
        <v>10416.689207754654</v>
      </c>
      <c r="M31" s="15">
        <f t="shared" si="11"/>
        <v>3703.0630692515515</v>
      </c>
      <c r="N31" s="12">
        <f t="shared" si="12"/>
        <v>61541.509108024824</v>
      </c>
      <c r="O31" s="13">
        <f t="shared" si="6"/>
        <v>5128.4590923354017</v>
      </c>
      <c r="Q31" s="3">
        <f t="shared" si="19"/>
        <v>111567.21517834322</v>
      </c>
      <c r="R31" s="3">
        <f t="shared" si="20"/>
        <v>122703.41310623937</v>
      </c>
      <c r="S31" s="3">
        <f t="shared" si="13"/>
        <v>234270.62828458258</v>
      </c>
      <c r="T31" s="5">
        <f t="shared" si="1"/>
        <v>143777.86626837161</v>
      </c>
      <c r="U31" s="3">
        <f t="shared" si="2"/>
        <v>198520.62828458258</v>
      </c>
      <c r="V31" s="1">
        <f t="shared" si="14"/>
        <v>0.28000000000000003</v>
      </c>
      <c r="W31" s="4">
        <f t="shared" si="15"/>
        <v>42470.275919683125</v>
      </c>
      <c r="X31" s="4">
        <f t="shared" si="16"/>
        <v>9846.03141422913</v>
      </c>
      <c r="Y31" s="3">
        <f t="shared" si="17"/>
        <v>146204.32095067031</v>
      </c>
      <c r="Z31" s="3">
        <f t="shared" si="3"/>
        <v>91461.558934459346</v>
      </c>
      <c r="AA31" s="3">
        <f t="shared" si="18"/>
        <v>7621.7965778716125</v>
      </c>
    </row>
    <row r="32" spans="1:28" x14ac:dyDescent="0.25">
      <c r="A32">
        <v>18</v>
      </c>
      <c r="B32">
        <v>43</v>
      </c>
      <c r="C32">
        <v>2035</v>
      </c>
      <c r="D32">
        <v>35750</v>
      </c>
      <c r="E32" s="4">
        <f t="shared" si="21"/>
        <v>56932.472496859409</v>
      </c>
      <c r="F32" s="3">
        <f t="shared" si="4"/>
        <v>11491.423163369353</v>
      </c>
      <c r="G32">
        <f t="shared" si="7"/>
        <v>104173.89566022877</v>
      </c>
      <c r="H32" s="21">
        <f t="shared" si="8"/>
        <v>2.4834480593676444E-2</v>
      </c>
      <c r="I32" s="3">
        <f t="shared" si="5"/>
        <v>2406437.9920904581</v>
      </c>
      <c r="J32" s="11">
        <f t="shared" si="0"/>
        <v>84225.32972316604</v>
      </c>
      <c r="K32" s="14">
        <f t="shared" si="9"/>
        <v>0.25</v>
      </c>
      <c r="L32" s="15">
        <f t="shared" si="10"/>
        <v>12533.83243079151</v>
      </c>
      <c r="M32" s="15">
        <f t="shared" si="11"/>
        <v>4131.2664861583016</v>
      </c>
      <c r="N32" s="12">
        <f t="shared" si="12"/>
        <v>67560.230806216219</v>
      </c>
      <c r="O32" s="13">
        <f t="shared" si="6"/>
        <v>5630.0192338513516</v>
      </c>
      <c r="Q32" s="3">
        <f t="shared" si="19"/>
        <v>114914.23163369352</v>
      </c>
      <c r="R32" s="3">
        <f t="shared" si="20"/>
        <v>123316.93017177055</v>
      </c>
      <c r="S32" s="3">
        <f t="shared" si="13"/>
        <v>238231.16180546407</v>
      </c>
      <c r="T32" s="5">
        <f t="shared" si="1"/>
        <v>145548.68930860466</v>
      </c>
      <c r="U32" s="3">
        <f t="shared" si="2"/>
        <v>202481.16180546407</v>
      </c>
      <c r="V32" s="1">
        <f t="shared" si="14"/>
        <v>0.28000000000000003</v>
      </c>
      <c r="W32" s="4">
        <f t="shared" si="15"/>
        <v>43579.225305529937</v>
      </c>
      <c r="X32" s="4">
        <f t="shared" si="16"/>
        <v>10044.058090273204</v>
      </c>
      <c r="Y32" s="3">
        <f t="shared" si="17"/>
        <v>148857.87840966095</v>
      </c>
      <c r="Z32" s="3">
        <f t="shared" si="3"/>
        <v>91925.405912801536</v>
      </c>
      <c r="AA32" s="3">
        <f t="shared" si="18"/>
        <v>7660.450492733461</v>
      </c>
    </row>
    <row r="33" spans="1:27" x14ac:dyDescent="0.25">
      <c r="A33">
        <v>19</v>
      </c>
      <c r="B33">
        <v>44</v>
      </c>
      <c r="C33">
        <v>2036</v>
      </c>
      <c r="D33">
        <v>35750</v>
      </c>
      <c r="E33" s="4">
        <f t="shared" si="21"/>
        <v>59209.771396733784</v>
      </c>
      <c r="F33" s="3">
        <f t="shared" si="4"/>
        <v>11836.165858270433</v>
      </c>
      <c r="G33">
        <f t="shared" si="7"/>
        <v>106795.93725500422</v>
      </c>
      <c r="H33" s="21">
        <f t="shared" si="8"/>
        <v>2.516985256390376E-2</v>
      </c>
      <c r="I33" s="3">
        <f t="shared" si="5"/>
        <v>2669652.3988313423</v>
      </c>
      <c r="J33" s="11">
        <f t="shared" si="0"/>
        <v>93437.833959096984</v>
      </c>
      <c r="K33" s="14">
        <f t="shared" si="9"/>
        <v>0.25</v>
      </c>
      <c r="L33" s="15">
        <f t="shared" si="10"/>
        <v>14836.958489774246</v>
      </c>
      <c r="M33" s="15">
        <f t="shared" si="11"/>
        <v>4591.8916979548494</v>
      </c>
      <c r="N33" s="12">
        <f t="shared" si="12"/>
        <v>74008.983771367886</v>
      </c>
      <c r="O33" s="13">
        <f t="shared" si="6"/>
        <v>6167.4153142806572</v>
      </c>
      <c r="Q33" s="3">
        <f t="shared" si="19"/>
        <v>118361.65858270433</v>
      </c>
      <c r="R33" s="3">
        <f t="shared" si="20"/>
        <v>123933.5148226294</v>
      </c>
      <c r="S33" s="3">
        <f t="shared" si="13"/>
        <v>242295.17340533371</v>
      </c>
      <c r="T33" s="5">
        <f t="shared" si="1"/>
        <v>147335.40200859992</v>
      </c>
      <c r="U33" s="3">
        <f t="shared" si="2"/>
        <v>206545.17340533371</v>
      </c>
      <c r="V33" s="1">
        <f t="shared" si="14"/>
        <v>0.28000000000000003</v>
      </c>
      <c r="W33" s="4">
        <f t="shared" si="15"/>
        <v>44717.14855349344</v>
      </c>
      <c r="X33" s="4">
        <f t="shared" si="16"/>
        <v>10247.258670266687</v>
      </c>
      <c r="Y33" s="3">
        <f t="shared" si="17"/>
        <v>151580.76618157359</v>
      </c>
      <c r="Z33" s="3">
        <f t="shared" si="3"/>
        <v>92370.994784839801</v>
      </c>
      <c r="AA33" s="3">
        <f t="shared" si="18"/>
        <v>7697.5828987366503</v>
      </c>
    </row>
    <row r="34" spans="1:27" x14ac:dyDescent="0.25">
      <c r="A34">
        <v>20</v>
      </c>
      <c r="B34">
        <v>45</v>
      </c>
      <c r="C34">
        <v>2037</v>
      </c>
      <c r="D34">
        <v>35750</v>
      </c>
      <c r="E34" s="4">
        <f t="shared" si="21"/>
        <v>61578.162252603135</v>
      </c>
      <c r="F34" s="3">
        <f t="shared" si="4"/>
        <v>12191.250834018547</v>
      </c>
      <c r="G34">
        <f t="shared" si="7"/>
        <v>109519.41308662167</v>
      </c>
      <c r="H34" s="21">
        <f t="shared" si="8"/>
        <v>2.5501680135213568E-2</v>
      </c>
      <c r="I34" s="3">
        <f t="shared" si="5"/>
        <v>2952699.217842001</v>
      </c>
      <c r="J34" s="11">
        <f t="shared" si="0"/>
        <v>103344.47262447004</v>
      </c>
      <c r="K34" s="14">
        <f t="shared" si="9"/>
        <v>0.25</v>
      </c>
      <c r="L34" s="15">
        <f t="shared" si="10"/>
        <v>17313.618156117511</v>
      </c>
      <c r="M34" s="15">
        <f t="shared" si="11"/>
        <v>5087.2236312235027</v>
      </c>
      <c r="N34" s="12">
        <f t="shared" si="12"/>
        <v>80943.630837129022</v>
      </c>
      <c r="O34" s="13">
        <f t="shared" si="6"/>
        <v>6745.3025697607518</v>
      </c>
      <c r="Q34" s="3">
        <f t="shared" si="19"/>
        <v>121912.50834018546</v>
      </c>
      <c r="R34" s="3">
        <f t="shared" si="20"/>
        <v>124553.18239674253</v>
      </c>
      <c r="S34" s="3">
        <f t="shared" si="13"/>
        <v>246465.69073692799</v>
      </c>
      <c r="T34" s="5">
        <f t="shared" si="1"/>
        <v>149137.52848432487</v>
      </c>
      <c r="U34" s="3">
        <f t="shared" si="2"/>
        <v>210715.69073692799</v>
      </c>
      <c r="V34" s="1">
        <f t="shared" si="14"/>
        <v>0.28000000000000003</v>
      </c>
      <c r="W34" s="4">
        <f t="shared" si="15"/>
        <v>45884.893406339841</v>
      </c>
      <c r="X34" s="4">
        <f t="shared" si="16"/>
        <v>10455.7845368464</v>
      </c>
      <c r="Y34" s="3">
        <f t="shared" si="17"/>
        <v>154375.01279374177</v>
      </c>
      <c r="Z34" s="3">
        <f t="shared" si="3"/>
        <v>92796.850541138643</v>
      </c>
      <c r="AA34" s="3">
        <f t="shared" si="18"/>
        <v>7733.0708784282206</v>
      </c>
    </row>
    <row r="35" spans="1:27" x14ac:dyDescent="0.25">
      <c r="A35">
        <v>21</v>
      </c>
      <c r="B35">
        <v>46</v>
      </c>
      <c r="C35">
        <v>2038</v>
      </c>
      <c r="D35">
        <v>35750</v>
      </c>
      <c r="E35" s="4">
        <v>20000</v>
      </c>
      <c r="F35" s="3">
        <f t="shared" si="4"/>
        <v>6095.6254170092734</v>
      </c>
      <c r="G35">
        <f t="shared" si="7"/>
        <v>61845.625417009272</v>
      </c>
      <c r="H35" s="21">
        <f t="shared" si="8"/>
        <v>-0.43529988269665026</v>
      </c>
      <c r="I35" s="3">
        <f t="shared" si="5"/>
        <v>3206470.2924187402</v>
      </c>
      <c r="J35" s="11">
        <f t="shared" si="0"/>
        <v>112226.46023465591</v>
      </c>
      <c r="K35" s="14">
        <f t="shared" si="9"/>
        <v>0.25</v>
      </c>
      <c r="L35" s="15">
        <f t="shared" si="10"/>
        <v>19534.115058663978</v>
      </c>
      <c r="M35" s="15">
        <f t="shared" si="11"/>
        <v>5531.3230117327957</v>
      </c>
      <c r="N35" s="12">
        <f t="shared" si="12"/>
        <v>87161.022164259135</v>
      </c>
      <c r="O35" s="13">
        <f t="shared" si="6"/>
        <v>7263.4185136882616</v>
      </c>
      <c r="Q35" s="3">
        <f>Q34/2</f>
        <v>60956.254170092732</v>
      </c>
      <c r="R35" s="3">
        <f t="shared" si="20"/>
        <v>125175.94830872623</v>
      </c>
      <c r="S35" s="3">
        <f t="shared" si="13"/>
        <v>186132.20247881897</v>
      </c>
      <c r="T35" s="5">
        <f t="shared" si="1"/>
        <v>130382.20247881897</v>
      </c>
      <c r="U35" s="3">
        <f t="shared" si="2"/>
        <v>150382.20247881897</v>
      </c>
      <c r="V35" s="1">
        <f t="shared" si="14"/>
        <v>0.25</v>
      </c>
      <c r="W35" s="4">
        <f t="shared" si="15"/>
        <v>29073.050619704743</v>
      </c>
      <c r="X35" s="4">
        <f t="shared" si="16"/>
        <v>7439.1101239409491</v>
      </c>
      <c r="Y35" s="3">
        <f t="shared" si="17"/>
        <v>113870.04173517329</v>
      </c>
      <c r="Z35" s="3">
        <f t="shared" si="3"/>
        <v>93870.04173517329</v>
      </c>
      <c r="AA35" s="3">
        <f t="shared" si="18"/>
        <v>7822.5034779311072</v>
      </c>
    </row>
    <row r="36" spans="1:27" x14ac:dyDescent="0.25">
      <c r="A36">
        <v>22</v>
      </c>
      <c r="B36">
        <v>47</v>
      </c>
      <c r="C36">
        <v>2039</v>
      </c>
      <c r="D36">
        <v>35750</v>
      </c>
      <c r="E36" s="4">
        <f t="shared" si="21"/>
        <v>20800</v>
      </c>
      <c r="F36" s="3">
        <f t="shared" si="4"/>
        <v>6278.4941795195518</v>
      </c>
      <c r="G36">
        <f t="shared" si="7"/>
        <v>62828.494179519548</v>
      </c>
      <c r="H36" s="21">
        <f t="shared" si="8"/>
        <v>1.5892292395509666E-2</v>
      </c>
      <c r="I36" s="3">
        <f t="shared" si="5"/>
        <v>3477719.3556054775</v>
      </c>
      <c r="J36" s="11">
        <f t="shared" si="0"/>
        <v>121720.17744619172</v>
      </c>
      <c r="K36" s="14">
        <f t="shared" si="9"/>
        <v>0.25</v>
      </c>
      <c r="L36" s="15">
        <f t="shared" si="10"/>
        <v>21907.544361547931</v>
      </c>
      <c r="M36" s="15">
        <f t="shared" si="11"/>
        <v>6006.0088723095869</v>
      </c>
      <c r="N36" s="12">
        <f t="shared" si="12"/>
        <v>93806.624212334209</v>
      </c>
      <c r="O36" s="13">
        <f t="shared" si="6"/>
        <v>7817.2186843611844</v>
      </c>
      <c r="Q36" s="3">
        <f t="shared" si="19"/>
        <v>62784.941795195518</v>
      </c>
      <c r="R36" s="3">
        <f t="shared" si="20"/>
        <v>125801.82805026985</v>
      </c>
      <c r="S36" s="3">
        <f t="shared" si="13"/>
        <v>188586.76984546537</v>
      </c>
      <c r="T36" s="5">
        <f t="shared" si="1"/>
        <v>132036.76984546537</v>
      </c>
      <c r="U36" s="3">
        <f t="shared" si="2"/>
        <v>152836.76984546537</v>
      </c>
      <c r="V36" s="1">
        <f t="shared" si="14"/>
        <v>0.25</v>
      </c>
      <c r="W36" s="4">
        <f t="shared" si="15"/>
        <v>29686.692461366343</v>
      </c>
      <c r="X36" s="4">
        <f t="shared" si="16"/>
        <v>7561.8384922732694</v>
      </c>
      <c r="Y36" s="3">
        <f t="shared" si="17"/>
        <v>115588.23889182576</v>
      </c>
      <c r="Z36" s="3">
        <f t="shared" si="3"/>
        <v>94788.238891825764</v>
      </c>
      <c r="AA36" s="3">
        <f t="shared" si="18"/>
        <v>7899.0199076521467</v>
      </c>
    </row>
    <row r="37" spans="1:27" x14ac:dyDescent="0.25">
      <c r="A37">
        <v>23</v>
      </c>
      <c r="B37">
        <v>48</v>
      </c>
      <c r="C37">
        <v>2040</v>
      </c>
      <c r="D37">
        <v>35750</v>
      </c>
      <c r="E37" s="4">
        <v>0</v>
      </c>
      <c r="F37" s="3">
        <f t="shared" si="4"/>
        <v>6466.8490049051388</v>
      </c>
      <c r="G37">
        <f t="shared" si="7"/>
        <v>42216.84900490514</v>
      </c>
      <c r="H37" s="21">
        <f t="shared" si="8"/>
        <v>-0.32806205916253312</v>
      </c>
      <c r="I37" s="3">
        <f t="shared" si="5"/>
        <v>3745987.9627247388</v>
      </c>
      <c r="J37" s="11">
        <f t="shared" si="0"/>
        <v>131109.57869536587</v>
      </c>
      <c r="K37" s="14">
        <f t="shared" si="9"/>
        <v>0.25</v>
      </c>
      <c r="L37" s="15">
        <f t="shared" si="10"/>
        <v>24254.894673841467</v>
      </c>
      <c r="M37" s="15">
        <f t="shared" si="11"/>
        <v>6475.4789347682936</v>
      </c>
      <c r="N37" s="12">
        <f t="shared" si="12"/>
        <v>100379.2050867561</v>
      </c>
      <c r="O37" s="13">
        <f t="shared" si="6"/>
        <v>8364.9337572296754</v>
      </c>
      <c r="Q37" s="3">
        <f t="shared" si="19"/>
        <v>64668.490049051383</v>
      </c>
      <c r="R37" s="3">
        <f>R36/2</f>
        <v>62900.914025134924</v>
      </c>
      <c r="S37" s="3">
        <f t="shared" si="13"/>
        <v>127569.40407418631</v>
      </c>
      <c r="T37" s="5">
        <f t="shared" si="1"/>
        <v>91819.404074186314</v>
      </c>
      <c r="U37" s="3">
        <f t="shared" si="2"/>
        <v>91819.404074186314</v>
      </c>
      <c r="V37" s="1">
        <f t="shared" si="14"/>
        <v>0.25</v>
      </c>
      <c r="W37" s="4">
        <f t="shared" si="15"/>
        <v>14432.351018546578</v>
      </c>
      <c r="X37" s="4">
        <f t="shared" si="16"/>
        <v>4510.9702037093157</v>
      </c>
      <c r="Y37" s="3">
        <f t="shared" si="17"/>
        <v>72876.08285193042</v>
      </c>
      <c r="Z37" s="3">
        <f t="shared" si="3"/>
        <v>72876.08285193042</v>
      </c>
      <c r="AA37" s="3">
        <f t="shared" si="18"/>
        <v>6073.0069043275353</v>
      </c>
    </row>
    <row r="38" spans="1:27" x14ac:dyDescent="0.25">
      <c r="A38">
        <v>24</v>
      </c>
      <c r="B38">
        <v>49</v>
      </c>
      <c r="C38">
        <v>2041</v>
      </c>
      <c r="D38">
        <v>35750</v>
      </c>
      <c r="E38" s="4">
        <f t="shared" si="21"/>
        <v>0</v>
      </c>
      <c r="F38" s="3">
        <f t="shared" si="4"/>
        <v>6660.8544750522924</v>
      </c>
      <c r="G38">
        <f t="shared" si="7"/>
        <v>42410.854475052292</v>
      </c>
      <c r="H38" s="21">
        <f t="shared" si="8"/>
        <v>4.5954512172287259E-3</v>
      </c>
      <c r="I38" s="3">
        <f t="shared" si="5"/>
        <v>4031888.0347768986</v>
      </c>
      <c r="J38" s="11">
        <f t="shared" si="0"/>
        <v>141116.08121719147</v>
      </c>
      <c r="K38" s="14">
        <f t="shared" si="9"/>
        <v>0.25</v>
      </c>
      <c r="L38" s="15">
        <f t="shared" si="10"/>
        <v>26756.520304297868</v>
      </c>
      <c r="M38" s="15">
        <f t="shared" si="11"/>
        <v>6975.8040608595738</v>
      </c>
      <c r="N38" s="12">
        <f t="shared" si="12"/>
        <v>107383.75685203403</v>
      </c>
      <c r="O38" s="13">
        <f t="shared" si="6"/>
        <v>8948.6464043361684</v>
      </c>
      <c r="Q38" s="3">
        <f t="shared" si="19"/>
        <v>66608.544750522924</v>
      </c>
      <c r="R38" s="3">
        <f t="shared" si="20"/>
        <v>63215.418595260591</v>
      </c>
      <c r="S38" s="3">
        <f t="shared" si="13"/>
        <v>129823.96334578352</v>
      </c>
      <c r="T38" s="5">
        <f t="shared" si="1"/>
        <v>94073.963345783515</v>
      </c>
      <c r="U38" s="3">
        <f t="shared" si="2"/>
        <v>94073.963345783515</v>
      </c>
      <c r="V38" s="1">
        <f t="shared" si="14"/>
        <v>0.25</v>
      </c>
      <c r="W38" s="4">
        <f t="shared" si="15"/>
        <v>14995.990836445879</v>
      </c>
      <c r="X38" s="4">
        <f t="shared" si="16"/>
        <v>4623.6981672891761</v>
      </c>
      <c r="Y38" s="3">
        <f t="shared" si="17"/>
        <v>74454.274342048462</v>
      </c>
      <c r="Z38" s="3">
        <f t="shared" si="3"/>
        <v>74454.274342048462</v>
      </c>
      <c r="AA38" s="3">
        <f t="shared" si="18"/>
        <v>6204.5228618373721</v>
      </c>
    </row>
    <row r="39" spans="1:27" x14ac:dyDescent="0.25">
      <c r="A39">
        <v>25</v>
      </c>
      <c r="B39">
        <v>50</v>
      </c>
      <c r="C39">
        <v>2042</v>
      </c>
      <c r="D39">
        <v>35750</v>
      </c>
      <c r="E39" s="4">
        <f t="shared" si="21"/>
        <v>0</v>
      </c>
      <c r="F39" s="3">
        <f t="shared" si="4"/>
        <v>6860.6801093038612</v>
      </c>
      <c r="G39">
        <f t="shared" si="7"/>
        <v>42610.680109303859</v>
      </c>
      <c r="H39" s="21">
        <f t="shared" si="8"/>
        <v>4.7116625383983278E-3</v>
      </c>
      <c r="I39" s="3">
        <f t="shared" si="5"/>
        <v>4336571.4371467</v>
      </c>
      <c r="J39" s="11">
        <f t="shared" si="0"/>
        <v>151780.0003001345</v>
      </c>
      <c r="K39" s="14">
        <f t="shared" si="9"/>
        <v>0.25</v>
      </c>
      <c r="L39" s="15">
        <f t="shared" si="10"/>
        <v>29422.500075033626</v>
      </c>
      <c r="M39" s="15">
        <f t="shared" si="11"/>
        <v>7509.0000150067253</v>
      </c>
      <c r="N39" s="12">
        <f t="shared" si="12"/>
        <v>114848.50021009415</v>
      </c>
      <c r="O39" s="13">
        <f t="shared" si="6"/>
        <v>9570.7083508411797</v>
      </c>
      <c r="Q39" s="3">
        <f t="shared" si="19"/>
        <v>68606.801093038608</v>
      </c>
      <c r="R39" s="3">
        <f t="shared" si="20"/>
        <v>63531.495688236886</v>
      </c>
      <c r="S39" s="3">
        <f t="shared" si="13"/>
        <v>132138.29678127548</v>
      </c>
      <c r="T39" s="5">
        <f t="shared" si="1"/>
        <v>96388.29678127548</v>
      </c>
      <c r="U39" s="3">
        <f t="shared" si="2"/>
        <v>96388.29678127548</v>
      </c>
      <c r="V39" s="1">
        <f t="shared" si="14"/>
        <v>0.25</v>
      </c>
      <c r="W39" s="4">
        <f t="shared" si="15"/>
        <v>15574.57419531887</v>
      </c>
      <c r="X39" s="4">
        <f t="shared" si="16"/>
        <v>4739.4148390637738</v>
      </c>
      <c r="Y39" s="3">
        <f t="shared" si="17"/>
        <v>76074.307746892839</v>
      </c>
      <c r="Z39" s="3">
        <f t="shared" si="3"/>
        <v>76074.307746892839</v>
      </c>
      <c r="AA39" s="3">
        <f t="shared" si="18"/>
        <v>6339.5256455744029</v>
      </c>
    </row>
  </sheetData>
  <mergeCells count="1">
    <mergeCell ref="J12:O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3"/>
  <sheetViews>
    <sheetView zoomScale="85" zoomScaleNormal="85" workbookViewId="0">
      <pane ySplit="11" topLeftCell="A80" activePane="bottomLeft" state="frozen"/>
      <selection pane="bottomLeft" activeCell="C112" sqref="C112"/>
    </sheetView>
  </sheetViews>
  <sheetFormatPr defaultRowHeight="15" x14ac:dyDescent="0.25"/>
  <cols>
    <col min="2" max="2" width="11.140625" style="3" bestFit="1" customWidth="1"/>
    <col min="3" max="3" width="22.42578125" bestFit="1" customWidth="1"/>
    <col min="6" max="6" width="12.5703125" customWidth="1"/>
    <col min="7" max="7" width="9.85546875" customWidth="1"/>
    <col min="8" max="8" width="11.85546875" customWidth="1"/>
    <col min="9" max="9" width="12.42578125" bestFit="1" customWidth="1"/>
    <col min="10" max="10" width="13.5703125" bestFit="1" customWidth="1"/>
    <col min="20" max="20" width="5" bestFit="1" customWidth="1"/>
    <col min="21" max="21" width="11.28515625" bestFit="1" customWidth="1"/>
    <col min="22" max="22" width="22.42578125" bestFit="1" customWidth="1"/>
    <col min="23" max="23" width="8.85546875" bestFit="1" customWidth="1"/>
    <col min="24" max="24" width="8.7109375" bestFit="1" customWidth="1"/>
    <col min="25" max="26" width="8.85546875" bestFit="1" customWidth="1"/>
    <col min="27" max="27" width="10.5703125" bestFit="1" customWidth="1"/>
    <col min="28" max="29" width="10.85546875" bestFit="1" customWidth="1"/>
    <col min="30" max="30" width="10.28515625" bestFit="1" customWidth="1"/>
  </cols>
  <sheetData>
    <row r="1" spans="1:32" x14ac:dyDescent="0.25">
      <c r="B1" s="3">
        <v>200000</v>
      </c>
      <c r="C1" t="s">
        <v>59</v>
      </c>
      <c r="F1" t="s">
        <v>144</v>
      </c>
      <c r="G1" s="36">
        <f>J215</f>
        <v>-64.249999999946112</v>
      </c>
      <c r="U1" s="3">
        <f>B1</f>
        <v>200000</v>
      </c>
      <c r="V1" t="s">
        <v>59</v>
      </c>
      <c r="AB1" t="s">
        <v>100</v>
      </c>
    </row>
    <row r="2" spans="1:32" x14ac:dyDescent="0.25">
      <c r="B2" s="3">
        <f>D2*B1</f>
        <v>30000</v>
      </c>
      <c r="C2" t="s">
        <v>60</v>
      </c>
      <c r="D2" s="1">
        <v>0.15</v>
      </c>
      <c r="F2" t="s">
        <v>143</v>
      </c>
      <c r="G2" s="36">
        <f>J275</f>
        <v>-54916.219999999936</v>
      </c>
      <c r="L2">
        <v>3324.48</v>
      </c>
      <c r="U2" s="3">
        <f>W2*U1</f>
        <v>30000</v>
      </c>
      <c r="V2" t="s">
        <v>60</v>
      </c>
      <c r="W2" s="1">
        <v>0.15</v>
      </c>
      <c r="AB2" s="21">
        <v>1.4999999999999999E-2</v>
      </c>
      <c r="AC2" t="s">
        <v>101</v>
      </c>
      <c r="AD2" s="36">
        <f>C47</f>
        <v>161114.77000000008</v>
      </c>
      <c r="AE2" s="3">
        <f>AB2*AD2</f>
        <v>2416.7215500000011</v>
      </c>
      <c r="AF2" t="s">
        <v>102</v>
      </c>
    </row>
    <row r="3" spans="1:32" x14ac:dyDescent="0.25">
      <c r="B3" s="3">
        <f>B1-B2</f>
        <v>170000</v>
      </c>
      <c r="C3" t="s">
        <v>61</v>
      </c>
      <c r="H3" t="s">
        <v>146</v>
      </c>
      <c r="L3">
        <v>3561.47</v>
      </c>
      <c r="U3" s="3">
        <f>U1-U2</f>
        <v>170000</v>
      </c>
      <c r="V3" t="s">
        <v>61</v>
      </c>
    </row>
    <row r="4" spans="1:32" x14ac:dyDescent="0.25">
      <c r="B4" s="21">
        <v>4.1300000000000003E-2</v>
      </c>
      <c r="C4" t="s">
        <v>63</v>
      </c>
      <c r="H4" t="s">
        <v>145</v>
      </c>
      <c r="L4">
        <v>3805.56</v>
      </c>
      <c r="U4" s="21">
        <v>3.32E-2</v>
      </c>
      <c r="V4" t="s">
        <v>63</v>
      </c>
    </row>
    <row r="5" spans="1:32" x14ac:dyDescent="0.25">
      <c r="B5" s="37">
        <v>30</v>
      </c>
      <c r="C5" t="s">
        <v>64</v>
      </c>
      <c r="L5">
        <v>4056.98</v>
      </c>
      <c r="U5" s="37">
        <v>15</v>
      </c>
      <c r="V5" t="s">
        <v>64</v>
      </c>
    </row>
    <row r="6" spans="1:32" x14ac:dyDescent="0.25">
      <c r="B6" s="34">
        <f>B5*12</f>
        <v>360</v>
      </c>
      <c r="C6" t="s">
        <v>65</v>
      </c>
      <c r="U6" s="34">
        <f>U5*12</f>
        <v>180</v>
      </c>
      <c r="V6" t="s">
        <v>65</v>
      </c>
    </row>
    <row r="7" spans="1:32" x14ac:dyDescent="0.25">
      <c r="B7" s="3">
        <f>ROUND(PMT($B$4/12,$B$6,-$B$3,0),2)</f>
        <v>824.4</v>
      </c>
      <c r="C7" t="s">
        <v>66</v>
      </c>
      <c r="U7" s="3">
        <f>ROUND(PMT($U$4/12,$U$6,-$U$3,0),2)</f>
        <v>1200.33</v>
      </c>
      <c r="V7" t="s">
        <v>66</v>
      </c>
    </row>
    <row r="8" spans="1:32" x14ac:dyDescent="0.25">
      <c r="B8" s="3">
        <f>B9-B7</f>
        <v>0</v>
      </c>
      <c r="C8" t="s">
        <v>76</v>
      </c>
      <c r="U8" s="3">
        <f>U9-U7</f>
        <v>0</v>
      </c>
      <c r="V8" t="s">
        <v>76</v>
      </c>
    </row>
    <row r="9" spans="1:32" x14ac:dyDescent="0.25">
      <c r="B9" s="3">
        <f>B7</f>
        <v>824.4</v>
      </c>
      <c r="C9" t="s">
        <v>75</v>
      </c>
      <c r="U9" s="3">
        <f>U7</f>
        <v>1200.33</v>
      </c>
      <c r="V9" t="s">
        <v>75</v>
      </c>
    </row>
    <row r="10" spans="1:32" x14ac:dyDescent="0.25">
      <c r="U10" s="3"/>
    </row>
    <row r="11" spans="1:32" s="6" customFormat="1" ht="60" x14ac:dyDescent="0.25">
      <c r="A11" s="6" t="s">
        <v>84</v>
      </c>
      <c r="B11" s="35"/>
      <c r="C11" s="6" t="s">
        <v>67</v>
      </c>
      <c r="D11" s="6" t="s">
        <v>68</v>
      </c>
      <c r="E11" s="6" t="s">
        <v>69</v>
      </c>
      <c r="F11" s="6" t="s">
        <v>62</v>
      </c>
      <c r="G11" s="6" t="s">
        <v>73</v>
      </c>
      <c r="H11" s="6" t="s">
        <v>70</v>
      </c>
      <c r="I11" s="6" t="s">
        <v>71</v>
      </c>
      <c r="J11" s="6" t="s">
        <v>72</v>
      </c>
      <c r="L11" s="6" t="s">
        <v>139</v>
      </c>
      <c r="T11" s="6" t="s">
        <v>84</v>
      </c>
      <c r="U11" s="35"/>
      <c r="V11" s="6" t="s">
        <v>67</v>
      </c>
      <c r="W11" s="6" t="s">
        <v>68</v>
      </c>
      <c r="X11" s="6" t="s">
        <v>69</v>
      </c>
      <c r="Y11" s="6" t="s">
        <v>62</v>
      </c>
      <c r="Z11" s="6" t="s">
        <v>73</v>
      </c>
      <c r="AA11" s="6" t="s">
        <v>70</v>
      </c>
      <c r="AB11" s="6" t="s">
        <v>71</v>
      </c>
      <c r="AC11" s="6" t="s">
        <v>72</v>
      </c>
    </row>
    <row r="12" spans="1:32" x14ac:dyDescent="0.25">
      <c r="A12">
        <v>1</v>
      </c>
      <c r="B12" s="33">
        <v>43831</v>
      </c>
      <c r="C12" s="36">
        <f>$B$3</f>
        <v>170000</v>
      </c>
      <c r="D12" s="36">
        <f>$B$7</f>
        <v>824.4</v>
      </c>
      <c r="E12" s="36">
        <f>D12-F12</f>
        <v>239.31999999999994</v>
      </c>
      <c r="F12" s="36">
        <f>ROUND($C12*$B$4/12,2)</f>
        <v>585.08000000000004</v>
      </c>
      <c r="G12" s="36">
        <v>0</v>
      </c>
      <c r="H12" s="36">
        <f>E12 +G12</f>
        <v>239.31999999999994</v>
      </c>
      <c r="I12" s="36">
        <f>F12</f>
        <v>585.08000000000004</v>
      </c>
      <c r="J12" s="36">
        <f>C12-E12-G12</f>
        <v>169760.68</v>
      </c>
      <c r="L12" s="36">
        <f>D12+G12</f>
        <v>824.4</v>
      </c>
      <c r="T12">
        <v>1</v>
      </c>
      <c r="U12" s="33">
        <v>43831</v>
      </c>
      <c r="V12" s="36">
        <f>$U$3</f>
        <v>170000</v>
      </c>
      <c r="W12" s="36">
        <f>$U$7</f>
        <v>1200.33</v>
      </c>
      <c r="X12" s="36">
        <f>W12-Y12</f>
        <v>730</v>
      </c>
      <c r="Y12" s="36">
        <f>ROUND($V12*$U$4/12,2)</f>
        <v>470.33</v>
      </c>
      <c r="Z12" s="36">
        <f>$U$8</f>
        <v>0</v>
      </c>
      <c r="AA12" s="36">
        <f>X12 +Z12</f>
        <v>730</v>
      </c>
      <c r="AB12" s="36">
        <f>Y12</f>
        <v>470.33</v>
      </c>
      <c r="AC12" s="36">
        <f>V12-X12-Z12</f>
        <v>169270</v>
      </c>
    </row>
    <row r="13" spans="1:32" x14ac:dyDescent="0.25">
      <c r="A13">
        <v>1</v>
      </c>
      <c r="B13" s="33">
        <v>43862</v>
      </c>
      <c r="C13" s="36">
        <f>$J12</f>
        <v>169760.68</v>
      </c>
      <c r="D13" s="36">
        <f>$B$7</f>
        <v>824.4</v>
      </c>
      <c r="E13" s="36">
        <f>D13-F13</f>
        <v>240.14</v>
      </c>
      <c r="F13" s="36">
        <f>ROUND($C13*$B$4/12,2)</f>
        <v>584.26</v>
      </c>
      <c r="G13" s="36">
        <v>0</v>
      </c>
      <c r="H13" s="36">
        <f>E13+G13+H12</f>
        <v>479.45999999999992</v>
      </c>
      <c r="I13" s="36">
        <f>F13+I12</f>
        <v>1169.3400000000001</v>
      </c>
      <c r="J13" s="36">
        <f t="shared" ref="J13:J76" si="0">C13-E13-G13</f>
        <v>169520.53999999998</v>
      </c>
      <c r="L13" s="36">
        <f t="shared" ref="L13:L76" si="1">D13+G13</f>
        <v>824.4</v>
      </c>
      <c r="T13">
        <v>1</v>
      </c>
      <c r="U13" s="33">
        <v>43862</v>
      </c>
      <c r="V13" s="36">
        <f>$AC12</f>
        <v>169270</v>
      </c>
      <c r="W13" s="36">
        <f>$U$7</f>
        <v>1200.33</v>
      </c>
      <c r="X13" s="36">
        <f>W13-Y13</f>
        <v>732.02</v>
      </c>
      <c r="Y13" s="36">
        <f>ROUND($V13*$U$4/12,2)</f>
        <v>468.31</v>
      </c>
      <c r="Z13" s="36">
        <f>$U$8</f>
        <v>0</v>
      </c>
      <c r="AA13" s="36">
        <f>X13+Z13+AA12</f>
        <v>1462.02</v>
      </c>
      <c r="AB13" s="36">
        <f>Y13+AB12</f>
        <v>938.64</v>
      </c>
      <c r="AC13" s="36">
        <f>V13-X13-Z13</f>
        <v>168537.98</v>
      </c>
    </row>
    <row r="14" spans="1:32" x14ac:dyDescent="0.25">
      <c r="A14">
        <v>1</v>
      </c>
      <c r="B14" s="33">
        <v>43891</v>
      </c>
      <c r="C14" s="36">
        <f t="shared" ref="C14:C77" si="2">$J13</f>
        <v>169520.53999999998</v>
      </c>
      <c r="D14" s="36">
        <f t="shared" ref="D14:D77" si="3">$B$7</f>
        <v>824.4</v>
      </c>
      <c r="E14" s="36">
        <f t="shared" ref="E14:E77" si="4">D14-F14</f>
        <v>240.97000000000003</v>
      </c>
      <c r="F14" s="36">
        <f t="shared" ref="F14:F77" si="5">ROUND($C14*$B$4/12,2)</f>
        <v>583.42999999999995</v>
      </c>
      <c r="G14" s="36">
        <v>0</v>
      </c>
      <c r="H14" s="36">
        <f t="shared" ref="H14:H77" si="6">E14+G14+H13</f>
        <v>720.43</v>
      </c>
      <c r="I14" s="36">
        <f t="shared" ref="I14:I77" si="7">F14+I13</f>
        <v>1752.77</v>
      </c>
      <c r="J14" s="36">
        <f t="shared" si="0"/>
        <v>169279.56999999998</v>
      </c>
      <c r="L14" s="36">
        <f t="shared" si="1"/>
        <v>824.4</v>
      </c>
      <c r="T14">
        <v>1</v>
      </c>
      <c r="U14" s="33">
        <v>43891</v>
      </c>
      <c r="V14" s="36">
        <f t="shared" ref="V14:V77" si="8">$AC13</f>
        <v>168537.98</v>
      </c>
      <c r="W14" s="36">
        <f t="shared" ref="W14:W77" si="9">$U$7</f>
        <v>1200.33</v>
      </c>
      <c r="X14" s="36">
        <f t="shared" ref="X14:X77" si="10">W14-Y14</f>
        <v>734.04</v>
      </c>
      <c r="Y14" s="36">
        <f t="shared" ref="Y14:Y77" si="11">ROUND($V14*$U$4/12,2)</f>
        <v>466.29</v>
      </c>
      <c r="Z14" s="36">
        <f t="shared" ref="Z14:Z77" si="12">$U$8</f>
        <v>0</v>
      </c>
      <c r="AA14" s="36">
        <f t="shared" ref="AA14:AA77" si="13">X14+Z14+AA13</f>
        <v>2196.06</v>
      </c>
      <c r="AB14" s="36">
        <f t="shared" ref="AB14:AB77" si="14">Y14+AB13</f>
        <v>1404.93</v>
      </c>
      <c r="AC14" s="36">
        <f t="shared" ref="AC14:AC77" si="15">V14-X14-Z14</f>
        <v>167803.94</v>
      </c>
    </row>
    <row r="15" spans="1:32" x14ac:dyDescent="0.25">
      <c r="A15">
        <v>1</v>
      </c>
      <c r="B15" s="33">
        <v>43922</v>
      </c>
      <c r="C15" s="36">
        <f t="shared" si="2"/>
        <v>169279.56999999998</v>
      </c>
      <c r="D15" s="36">
        <f t="shared" si="3"/>
        <v>824.4</v>
      </c>
      <c r="E15" s="36">
        <f t="shared" si="4"/>
        <v>241.79999999999995</v>
      </c>
      <c r="F15" s="36">
        <f t="shared" si="5"/>
        <v>582.6</v>
      </c>
      <c r="G15" s="36">
        <v>0</v>
      </c>
      <c r="H15" s="36">
        <f t="shared" si="6"/>
        <v>962.2299999999999</v>
      </c>
      <c r="I15" s="36">
        <f t="shared" si="7"/>
        <v>2335.37</v>
      </c>
      <c r="J15" s="36">
        <f t="shared" si="0"/>
        <v>169037.77</v>
      </c>
      <c r="L15" s="36">
        <f t="shared" si="1"/>
        <v>824.4</v>
      </c>
      <c r="T15">
        <v>1</v>
      </c>
      <c r="U15" s="33">
        <v>43922</v>
      </c>
      <c r="V15" s="36">
        <f t="shared" si="8"/>
        <v>167803.94</v>
      </c>
      <c r="W15" s="36">
        <f t="shared" si="9"/>
        <v>1200.33</v>
      </c>
      <c r="X15" s="36">
        <f t="shared" si="10"/>
        <v>736.06999999999994</v>
      </c>
      <c r="Y15" s="36">
        <f t="shared" si="11"/>
        <v>464.26</v>
      </c>
      <c r="Z15" s="36">
        <f t="shared" si="12"/>
        <v>0</v>
      </c>
      <c r="AA15" s="36">
        <f t="shared" si="13"/>
        <v>2932.13</v>
      </c>
      <c r="AB15" s="36">
        <f t="shared" si="14"/>
        <v>1869.19</v>
      </c>
      <c r="AC15" s="36">
        <f t="shared" si="15"/>
        <v>167067.87</v>
      </c>
    </row>
    <row r="16" spans="1:32" x14ac:dyDescent="0.25">
      <c r="A16">
        <v>1</v>
      </c>
      <c r="B16" s="33">
        <v>43952</v>
      </c>
      <c r="C16" s="36">
        <f t="shared" si="2"/>
        <v>169037.77</v>
      </c>
      <c r="D16" s="36">
        <f t="shared" si="3"/>
        <v>824.4</v>
      </c>
      <c r="E16" s="36">
        <f t="shared" si="4"/>
        <v>242.63</v>
      </c>
      <c r="F16" s="36">
        <f t="shared" si="5"/>
        <v>581.77</v>
      </c>
      <c r="G16" s="36">
        <v>0</v>
      </c>
      <c r="H16" s="36">
        <f t="shared" si="6"/>
        <v>1204.8599999999999</v>
      </c>
      <c r="I16" s="36">
        <f t="shared" si="7"/>
        <v>2917.14</v>
      </c>
      <c r="J16" s="36">
        <f t="shared" si="0"/>
        <v>168795.13999999998</v>
      </c>
      <c r="L16" s="36">
        <f t="shared" si="1"/>
        <v>824.4</v>
      </c>
      <c r="T16">
        <v>1</v>
      </c>
      <c r="U16" s="33">
        <v>43952</v>
      </c>
      <c r="V16" s="36">
        <f t="shared" si="8"/>
        <v>167067.87</v>
      </c>
      <c r="W16" s="36">
        <f t="shared" si="9"/>
        <v>1200.33</v>
      </c>
      <c r="X16" s="36">
        <f t="shared" si="10"/>
        <v>738.1099999999999</v>
      </c>
      <c r="Y16" s="36">
        <f t="shared" si="11"/>
        <v>462.22</v>
      </c>
      <c r="Z16" s="36">
        <f t="shared" si="12"/>
        <v>0</v>
      </c>
      <c r="AA16" s="36">
        <f t="shared" si="13"/>
        <v>3670.24</v>
      </c>
      <c r="AB16" s="36">
        <f t="shared" si="14"/>
        <v>2331.41</v>
      </c>
      <c r="AC16" s="36">
        <f t="shared" si="15"/>
        <v>166329.76</v>
      </c>
    </row>
    <row r="17" spans="1:29" x14ac:dyDescent="0.25">
      <c r="A17">
        <v>1</v>
      </c>
      <c r="B17" s="33">
        <v>43983</v>
      </c>
      <c r="C17" s="36">
        <f t="shared" si="2"/>
        <v>168795.13999999998</v>
      </c>
      <c r="D17" s="36">
        <f t="shared" si="3"/>
        <v>824.4</v>
      </c>
      <c r="E17" s="36">
        <f t="shared" si="4"/>
        <v>243.45999999999992</v>
      </c>
      <c r="F17" s="36">
        <f t="shared" si="5"/>
        <v>580.94000000000005</v>
      </c>
      <c r="G17" s="36">
        <v>0</v>
      </c>
      <c r="H17" s="36">
        <f t="shared" si="6"/>
        <v>1448.3199999999997</v>
      </c>
      <c r="I17" s="36">
        <f t="shared" si="7"/>
        <v>3498.08</v>
      </c>
      <c r="J17" s="36">
        <f t="shared" si="0"/>
        <v>168551.67999999999</v>
      </c>
      <c r="L17" s="36">
        <f t="shared" si="1"/>
        <v>824.4</v>
      </c>
      <c r="T17">
        <v>1</v>
      </c>
      <c r="U17" s="33">
        <v>43983</v>
      </c>
      <c r="V17" s="36">
        <f t="shared" si="8"/>
        <v>166329.76</v>
      </c>
      <c r="W17" s="36">
        <f t="shared" si="9"/>
        <v>1200.33</v>
      </c>
      <c r="X17" s="36">
        <f t="shared" si="10"/>
        <v>740.14999999999986</v>
      </c>
      <c r="Y17" s="36">
        <f t="shared" si="11"/>
        <v>460.18</v>
      </c>
      <c r="Z17" s="36">
        <f t="shared" si="12"/>
        <v>0</v>
      </c>
      <c r="AA17" s="36">
        <f t="shared" si="13"/>
        <v>4410.3899999999994</v>
      </c>
      <c r="AB17" s="36">
        <f t="shared" si="14"/>
        <v>2791.5899999999997</v>
      </c>
      <c r="AC17" s="36">
        <f t="shared" si="15"/>
        <v>165589.61000000002</v>
      </c>
    </row>
    <row r="18" spans="1:29" x14ac:dyDescent="0.25">
      <c r="A18">
        <v>1</v>
      </c>
      <c r="B18" s="33">
        <v>44013</v>
      </c>
      <c r="C18" s="36">
        <f t="shared" si="2"/>
        <v>168551.67999999999</v>
      </c>
      <c r="D18" s="36">
        <f t="shared" si="3"/>
        <v>824.4</v>
      </c>
      <c r="E18" s="36">
        <f t="shared" si="4"/>
        <v>244.29999999999995</v>
      </c>
      <c r="F18" s="36">
        <f t="shared" si="5"/>
        <v>580.1</v>
      </c>
      <c r="G18" s="36">
        <v>0</v>
      </c>
      <c r="H18" s="36">
        <f t="shared" si="6"/>
        <v>1692.6199999999997</v>
      </c>
      <c r="I18" s="36">
        <f t="shared" si="7"/>
        <v>4078.18</v>
      </c>
      <c r="J18" s="36">
        <f t="shared" si="0"/>
        <v>168307.38</v>
      </c>
      <c r="L18" s="36">
        <f t="shared" si="1"/>
        <v>824.4</v>
      </c>
      <c r="T18">
        <v>1</v>
      </c>
      <c r="U18" s="33">
        <v>44013</v>
      </c>
      <c r="V18" s="36">
        <f t="shared" si="8"/>
        <v>165589.61000000002</v>
      </c>
      <c r="W18" s="36">
        <f t="shared" si="9"/>
        <v>1200.33</v>
      </c>
      <c r="X18" s="36">
        <f t="shared" si="10"/>
        <v>742.19999999999993</v>
      </c>
      <c r="Y18" s="36">
        <f t="shared" si="11"/>
        <v>458.13</v>
      </c>
      <c r="Z18" s="36">
        <f t="shared" si="12"/>
        <v>0</v>
      </c>
      <c r="AA18" s="36">
        <f t="shared" si="13"/>
        <v>5152.5899999999992</v>
      </c>
      <c r="AB18" s="36">
        <f t="shared" si="14"/>
        <v>3249.72</v>
      </c>
      <c r="AC18" s="36">
        <f t="shared" si="15"/>
        <v>164847.41</v>
      </c>
    </row>
    <row r="19" spans="1:29" x14ac:dyDescent="0.25">
      <c r="A19">
        <v>1</v>
      </c>
      <c r="B19" s="33">
        <v>44044</v>
      </c>
      <c r="C19" s="36">
        <f t="shared" si="2"/>
        <v>168307.38</v>
      </c>
      <c r="D19" s="36">
        <f t="shared" si="3"/>
        <v>824.4</v>
      </c>
      <c r="E19" s="36">
        <f t="shared" si="4"/>
        <v>245.14</v>
      </c>
      <c r="F19" s="36">
        <f t="shared" si="5"/>
        <v>579.26</v>
      </c>
      <c r="G19" s="36">
        <v>0</v>
      </c>
      <c r="H19" s="36">
        <f t="shared" si="6"/>
        <v>1937.7599999999998</v>
      </c>
      <c r="I19" s="36">
        <f t="shared" si="7"/>
        <v>4657.4399999999996</v>
      </c>
      <c r="J19" s="36">
        <f t="shared" si="0"/>
        <v>168062.24</v>
      </c>
      <c r="L19" s="36">
        <f t="shared" si="1"/>
        <v>824.4</v>
      </c>
      <c r="T19">
        <v>1</v>
      </c>
      <c r="U19" s="33">
        <v>44044</v>
      </c>
      <c r="V19" s="36">
        <f t="shared" si="8"/>
        <v>164847.41</v>
      </c>
      <c r="W19" s="36">
        <f t="shared" si="9"/>
        <v>1200.33</v>
      </c>
      <c r="X19" s="36">
        <f t="shared" si="10"/>
        <v>744.25</v>
      </c>
      <c r="Y19" s="36">
        <f t="shared" si="11"/>
        <v>456.08</v>
      </c>
      <c r="Z19" s="36">
        <f t="shared" si="12"/>
        <v>0</v>
      </c>
      <c r="AA19" s="36">
        <f t="shared" si="13"/>
        <v>5896.8399999999992</v>
      </c>
      <c r="AB19" s="36">
        <f t="shared" si="14"/>
        <v>3705.7999999999997</v>
      </c>
      <c r="AC19" s="36">
        <f t="shared" si="15"/>
        <v>164103.16</v>
      </c>
    </row>
    <row r="20" spans="1:29" x14ac:dyDescent="0.25">
      <c r="A20">
        <v>1</v>
      </c>
      <c r="B20" s="33">
        <v>44075</v>
      </c>
      <c r="C20" s="36">
        <f t="shared" si="2"/>
        <v>168062.24</v>
      </c>
      <c r="D20" s="36">
        <f t="shared" si="3"/>
        <v>824.4</v>
      </c>
      <c r="E20" s="36">
        <f t="shared" si="4"/>
        <v>245.99</v>
      </c>
      <c r="F20" s="36">
        <f t="shared" si="5"/>
        <v>578.41</v>
      </c>
      <c r="G20" s="36">
        <v>0</v>
      </c>
      <c r="H20" s="36">
        <f t="shared" si="6"/>
        <v>2183.75</v>
      </c>
      <c r="I20" s="36">
        <f t="shared" si="7"/>
        <v>5235.8499999999995</v>
      </c>
      <c r="J20" s="36">
        <f t="shared" si="0"/>
        <v>167816.25</v>
      </c>
      <c r="L20" s="36">
        <f t="shared" si="1"/>
        <v>824.4</v>
      </c>
      <c r="T20">
        <v>1</v>
      </c>
      <c r="U20" s="33">
        <v>44075</v>
      </c>
      <c r="V20" s="36">
        <f t="shared" si="8"/>
        <v>164103.16</v>
      </c>
      <c r="W20" s="36">
        <f t="shared" si="9"/>
        <v>1200.33</v>
      </c>
      <c r="X20" s="36">
        <f t="shared" si="10"/>
        <v>746.31</v>
      </c>
      <c r="Y20" s="36">
        <f t="shared" si="11"/>
        <v>454.02</v>
      </c>
      <c r="Z20" s="36">
        <f t="shared" si="12"/>
        <v>0</v>
      </c>
      <c r="AA20" s="36">
        <f t="shared" si="13"/>
        <v>6643.15</v>
      </c>
      <c r="AB20" s="36">
        <f t="shared" si="14"/>
        <v>4159.82</v>
      </c>
      <c r="AC20" s="36">
        <f t="shared" si="15"/>
        <v>163356.85</v>
      </c>
    </row>
    <row r="21" spans="1:29" x14ac:dyDescent="0.25">
      <c r="A21">
        <v>1</v>
      </c>
      <c r="B21" s="33">
        <v>44105</v>
      </c>
      <c r="C21" s="36">
        <f t="shared" si="2"/>
        <v>167816.25</v>
      </c>
      <c r="D21" s="36">
        <f t="shared" si="3"/>
        <v>824.4</v>
      </c>
      <c r="E21" s="36">
        <f t="shared" si="4"/>
        <v>246.82999999999993</v>
      </c>
      <c r="F21" s="36">
        <f t="shared" si="5"/>
        <v>577.57000000000005</v>
      </c>
      <c r="G21" s="36">
        <v>0</v>
      </c>
      <c r="H21" s="36">
        <f t="shared" si="6"/>
        <v>2430.58</v>
      </c>
      <c r="I21" s="36">
        <f t="shared" si="7"/>
        <v>5813.4199999999992</v>
      </c>
      <c r="J21" s="36">
        <f t="shared" si="0"/>
        <v>167569.42000000001</v>
      </c>
      <c r="L21" s="36">
        <f t="shared" si="1"/>
        <v>824.4</v>
      </c>
      <c r="T21">
        <v>1</v>
      </c>
      <c r="U21" s="33">
        <v>44105</v>
      </c>
      <c r="V21" s="36">
        <f t="shared" si="8"/>
        <v>163356.85</v>
      </c>
      <c r="W21" s="36">
        <f t="shared" si="9"/>
        <v>1200.33</v>
      </c>
      <c r="X21" s="36">
        <f t="shared" si="10"/>
        <v>748.37999999999988</v>
      </c>
      <c r="Y21" s="36">
        <f t="shared" si="11"/>
        <v>451.95</v>
      </c>
      <c r="Z21" s="36">
        <f t="shared" si="12"/>
        <v>0</v>
      </c>
      <c r="AA21" s="36">
        <f t="shared" si="13"/>
        <v>7391.53</v>
      </c>
      <c r="AB21" s="36">
        <f t="shared" si="14"/>
        <v>4611.7699999999995</v>
      </c>
      <c r="AC21" s="36">
        <f t="shared" si="15"/>
        <v>162608.47</v>
      </c>
    </row>
    <row r="22" spans="1:29" x14ac:dyDescent="0.25">
      <c r="A22">
        <v>1</v>
      </c>
      <c r="B22" s="33">
        <v>44136</v>
      </c>
      <c r="C22" s="36">
        <f t="shared" si="2"/>
        <v>167569.42000000001</v>
      </c>
      <c r="D22" s="36">
        <f t="shared" si="3"/>
        <v>824.4</v>
      </c>
      <c r="E22" s="36">
        <f t="shared" si="4"/>
        <v>247.67999999999995</v>
      </c>
      <c r="F22" s="36">
        <f t="shared" si="5"/>
        <v>576.72</v>
      </c>
      <c r="G22" s="36">
        <v>0</v>
      </c>
      <c r="H22" s="36">
        <f t="shared" si="6"/>
        <v>2678.2599999999998</v>
      </c>
      <c r="I22" s="36">
        <f t="shared" si="7"/>
        <v>6390.1399999999994</v>
      </c>
      <c r="J22" s="36">
        <f t="shared" si="0"/>
        <v>167321.74000000002</v>
      </c>
      <c r="L22" s="36">
        <f t="shared" si="1"/>
        <v>824.4</v>
      </c>
      <c r="T22">
        <v>1</v>
      </c>
      <c r="U22" s="33">
        <v>44136</v>
      </c>
      <c r="V22" s="36">
        <f t="shared" si="8"/>
        <v>162608.47</v>
      </c>
      <c r="W22" s="36">
        <f t="shared" si="9"/>
        <v>1200.33</v>
      </c>
      <c r="X22" s="36">
        <f t="shared" si="10"/>
        <v>750.44999999999993</v>
      </c>
      <c r="Y22" s="36">
        <f t="shared" si="11"/>
        <v>449.88</v>
      </c>
      <c r="Z22" s="36">
        <f t="shared" si="12"/>
        <v>0</v>
      </c>
      <c r="AA22" s="36">
        <f t="shared" si="13"/>
        <v>8141.98</v>
      </c>
      <c r="AB22" s="36">
        <f t="shared" si="14"/>
        <v>5061.6499999999996</v>
      </c>
      <c r="AC22" s="36">
        <f t="shared" si="15"/>
        <v>161858.01999999999</v>
      </c>
    </row>
    <row r="23" spans="1:29" x14ac:dyDescent="0.25">
      <c r="A23">
        <v>1</v>
      </c>
      <c r="B23" s="33">
        <v>44166</v>
      </c>
      <c r="C23" s="36">
        <f t="shared" si="2"/>
        <v>167321.74000000002</v>
      </c>
      <c r="D23" s="36">
        <f t="shared" si="3"/>
        <v>824.4</v>
      </c>
      <c r="E23" s="36">
        <f t="shared" si="4"/>
        <v>248.52999999999997</v>
      </c>
      <c r="F23" s="36">
        <f t="shared" si="5"/>
        <v>575.87</v>
      </c>
      <c r="G23" s="36">
        <v>0</v>
      </c>
      <c r="H23" s="36">
        <f t="shared" si="6"/>
        <v>2926.79</v>
      </c>
      <c r="I23" s="36">
        <f t="shared" si="7"/>
        <v>6966.0099999999993</v>
      </c>
      <c r="J23" s="36">
        <f t="shared" si="0"/>
        <v>167073.21000000002</v>
      </c>
      <c r="L23" s="36">
        <f t="shared" si="1"/>
        <v>824.4</v>
      </c>
      <c r="T23">
        <v>1</v>
      </c>
      <c r="U23" s="33">
        <v>44166</v>
      </c>
      <c r="V23" s="36">
        <f t="shared" si="8"/>
        <v>161858.01999999999</v>
      </c>
      <c r="W23" s="36">
        <f t="shared" si="9"/>
        <v>1200.33</v>
      </c>
      <c r="X23" s="36">
        <f t="shared" si="10"/>
        <v>752.52</v>
      </c>
      <c r="Y23" s="36">
        <f t="shared" si="11"/>
        <v>447.81</v>
      </c>
      <c r="Z23" s="36">
        <f t="shared" si="12"/>
        <v>0</v>
      </c>
      <c r="AA23" s="36">
        <f t="shared" si="13"/>
        <v>8894.5</v>
      </c>
      <c r="AB23" s="36">
        <f t="shared" si="14"/>
        <v>5509.46</v>
      </c>
      <c r="AC23" s="36">
        <f t="shared" si="15"/>
        <v>161105.5</v>
      </c>
    </row>
    <row r="24" spans="1:29" x14ac:dyDescent="0.25">
      <c r="A24">
        <f>A12+1</f>
        <v>2</v>
      </c>
      <c r="B24" s="33">
        <v>44197</v>
      </c>
      <c r="C24" s="36">
        <f t="shared" si="2"/>
        <v>167073.21000000002</v>
      </c>
      <c r="D24" s="36">
        <f t="shared" si="3"/>
        <v>824.4</v>
      </c>
      <c r="E24" s="36">
        <f t="shared" si="4"/>
        <v>249.39</v>
      </c>
      <c r="F24" s="36">
        <f t="shared" si="5"/>
        <v>575.01</v>
      </c>
      <c r="G24" s="36">
        <v>0</v>
      </c>
      <c r="H24" s="36">
        <f t="shared" si="6"/>
        <v>3176.18</v>
      </c>
      <c r="I24" s="36">
        <f t="shared" si="7"/>
        <v>7541.0199999999995</v>
      </c>
      <c r="J24" s="36">
        <f t="shared" si="0"/>
        <v>166823.82</v>
      </c>
      <c r="L24" s="36">
        <f t="shared" si="1"/>
        <v>824.4</v>
      </c>
      <c r="T24">
        <f>T12+1</f>
        <v>2</v>
      </c>
      <c r="U24" s="33">
        <v>44197</v>
      </c>
      <c r="V24" s="36">
        <f t="shared" si="8"/>
        <v>161105.5</v>
      </c>
      <c r="W24" s="36">
        <f t="shared" si="9"/>
        <v>1200.33</v>
      </c>
      <c r="X24" s="36">
        <f t="shared" si="10"/>
        <v>754.59999999999991</v>
      </c>
      <c r="Y24" s="36">
        <f t="shared" si="11"/>
        <v>445.73</v>
      </c>
      <c r="Z24" s="36">
        <f t="shared" si="12"/>
        <v>0</v>
      </c>
      <c r="AA24" s="36">
        <f t="shared" si="13"/>
        <v>9649.1</v>
      </c>
      <c r="AB24" s="36">
        <f t="shared" si="14"/>
        <v>5955.1900000000005</v>
      </c>
      <c r="AC24" s="36">
        <f t="shared" si="15"/>
        <v>160350.9</v>
      </c>
    </row>
    <row r="25" spans="1:29" x14ac:dyDescent="0.25">
      <c r="A25">
        <f t="shared" ref="A25:A88" si="16">A13+1</f>
        <v>2</v>
      </c>
      <c r="B25" s="33">
        <v>44228</v>
      </c>
      <c r="C25" s="36">
        <f t="shared" si="2"/>
        <v>166823.82</v>
      </c>
      <c r="D25" s="36">
        <f t="shared" si="3"/>
        <v>824.4</v>
      </c>
      <c r="E25" s="36">
        <f t="shared" si="4"/>
        <v>250.25</v>
      </c>
      <c r="F25" s="36">
        <f t="shared" si="5"/>
        <v>574.15</v>
      </c>
      <c r="G25" s="36">
        <v>0</v>
      </c>
      <c r="H25" s="36">
        <f t="shared" si="6"/>
        <v>3426.43</v>
      </c>
      <c r="I25" s="36">
        <f t="shared" si="7"/>
        <v>8115.1699999999992</v>
      </c>
      <c r="J25" s="36">
        <f t="shared" si="0"/>
        <v>166573.57</v>
      </c>
      <c r="L25" s="36">
        <f t="shared" si="1"/>
        <v>824.4</v>
      </c>
      <c r="T25">
        <f t="shared" ref="T25:T88" si="17">T13+1</f>
        <v>2</v>
      </c>
      <c r="U25" s="33">
        <v>44228</v>
      </c>
      <c r="V25" s="36">
        <f t="shared" si="8"/>
        <v>160350.9</v>
      </c>
      <c r="W25" s="36">
        <f t="shared" si="9"/>
        <v>1200.33</v>
      </c>
      <c r="X25" s="36">
        <f t="shared" si="10"/>
        <v>756.68999999999994</v>
      </c>
      <c r="Y25" s="36">
        <f t="shared" si="11"/>
        <v>443.64</v>
      </c>
      <c r="Z25" s="36">
        <f t="shared" si="12"/>
        <v>0</v>
      </c>
      <c r="AA25" s="36">
        <f t="shared" si="13"/>
        <v>10405.790000000001</v>
      </c>
      <c r="AB25" s="36">
        <f t="shared" si="14"/>
        <v>6398.8300000000008</v>
      </c>
      <c r="AC25" s="36">
        <f t="shared" si="15"/>
        <v>159594.21</v>
      </c>
    </row>
    <row r="26" spans="1:29" x14ac:dyDescent="0.25">
      <c r="A26">
        <f t="shared" si="16"/>
        <v>2</v>
      </c>
      <c r="B26" s="33">
        <v>44256</v>
      </c>
      <c r="C26" s="36">
        <f t="shared" si="2"/>
        <v>166573.57</v>
      </c>
      <c r="D26" s="36">
        <f t="shared" si="3"/>
        <v>824.4</v>
      </c>
      <c r="E26" s="36">
        <f t="shared" si="4"/>
        <v>251.11</v>
      </c>
      <c r="F26" s="36">
        <f t="shared" si="5"/>
        <v>573.29</v>
      </c>
      <c r="G26" s="36">
        <v>0</v>
      </c>
      <c r="H26" s="36">
        <f t="shared" si="6"/>
        <v>3677.54</v>
      </c>
      <c r="I26" s="36">
        <f t="shared" si="7"/>
        <v>8688.4599999999991</v>
      </c>
      <c r="J26" s="36">
        <f t="shared" si="0"/>
        <v>166322.46000000002</v>
      </c>
      <c r="L26" s="36">
        <f t="shared" si="1"/>
        <v>824.4</v>
      </c>
      <c r="T26">
        <f t="shared" si="17"/>
        <v>2</v>
      </c>
      <c r="U26" s="33">
        <v>44256</v>
      </c>
      <c r="V26" s="36">
        <f t="shared" si="8"/>
        <v>159594.21</v>
      </c>
      <c r="W26" s="36">
        <f t="shared" si="9"/>
        <v>1200.33</v>
      </c>
      <c r="X26" s="36">
        <f t="shared" si="10"/>
        <v>758.79</v>
      </c>
      <c r="Y26" s="36">
        <f t="shared" si="11"/>
        <v>441.54</v>
      </c>
      <c r="Z26" s="36">
        <f t="shared" si="12"/>
        <v>0</v>
      </c>
      <c r="AA26" s="36">
        <f t="shared" si="13"/>
        <v>11164.580000000002</v>
      </c>
      <c r="AB26" s="36">
        <f t="shared" si="14"/>
        <v>6840.3700000000008</v>
      </c>
      <c r="AC26" s="36">
        <f t="shared" si="15"/>
        <v>158835.41999999998</v>
      </c>
    </row>
    <row r="27" spans="1:29" x14ac:dyDescent="0.25">
      <c r="A27">
        <f t="shared" si="16"/>
        <v>2</v>
      </c>
      <c r="B27" s="33">
        <v>44287</v>
      </c>
      <c r="C27" s="36">
        <f t="shared" si="2"/>
        <v>166322.46000000002</v>
      </c>
      <c r="D27" s="36">
        <f t="shared" si="3"/>
        <v>824.4</v>
      </c>
      <c r="E27" s="36">
        <f t="shared" si="4"/>
        <v>251.97000000000003</v>
      </c>
      <c r="F27" s="36">
        <f t="shared" si="5"/>
        <v>572.42999999999995</v>
      </c>
      <c r="G27" s="36">
        <v>0</v>
      </c>
      <c r="H27" s="36">
        <f t="shared" si="6"/>
        <v>3929.51</v>
      </c>
      <c r="I27" s="36">
        <f t="shared" si="7"/>
        <v>9260.89</v>
      </c>
      <c r="J27" s="36">
        <f t="shared" si="0"/>
        <v>166070.49000000002</v>
      </c>
      <c r="L27" s="36">
        <f t="shared" si="1"/>
        <v>824.4</v>
      </c>
      <c r="T27">
        <f t="shared" si="17"/>
        <v>2</v>
      </c>
      <c r="U27" s="33">
        <v>44287</v>
      </c>
      <c r="V27" s="36">
        <f t="shared" si="8"/>
        <v>158835.41999999998</v>
      </c>
      <c r="W27" s="36">
        <f t="shared" si="9"/>
        <v>1200.33</v>
      </c>
      <c r="X27" s="36">
        <f t="shared" si="10"/>
        <v>760.88999999999987</v>
      </c>
      <c r="Y27" s="36">
        <f t="shared" si="11"/>
        <v>439.44</v>
      </c>
      <c r="Z27" s="36">
        <f t="shared" si="12"/>
        <v>0</v>
      </c>
      <c r="AA27" s="36">
        <f t="shared" si="13"/>
        <v>11925.470000000001</v>
      </c>
      <c r="AB27" s="36">
        <f t="shared" si="14"/>
        <v>7279.81</v>
      </c>
      <c r="AC27" s="36">
        <f t="shared" si="15"/>
        <v>158074.52999999997</v>
      </c>
    </row>
    <row r="28" spans="1:29" x14ac:dyDescent="0.25">
      <c r="A28">
        <f t="shared" si="16"/>
        <v>2</v>
      </c>
      <c r="B28" s="33">
        <v>44317</v>
      </c>
      <c r="C28" s="36">
        <f t="shared" si="2"/>
        <v>166070.49000000002</v>
      </c>
      <c r="D28" s="36">
        <f t="shared" si="3"/>
        <v>824.4</v>
      </c>
      <c r="E28" s="36">
        <f t="shared" si="4"/>
        <v>252.84000000000003</v>
      </c>
      <c r="F28" s="36">
        <f t="shared" si="5"/>
        <v>571.55999999999995</v>
      </c>
      <c r="G28" s="36">
        <v>0</v>
      </c>
      <c r="H28" s="36">
        <f t="shared" si="6"/>
        <v>4182.3500000000004</v>
      </c>
      <c r="I28" s="36">
        <f t="shared" si="7"/>
        <v>9832.4499999999989</v>
      </c>
      <c r="J28" s="36">
        <f t="shared" si="0"/>
        <v>165817.65000000002</v>
      </c>
      <c r="L28" s="36">
        <f t="shared" si="1"/>
        <v>824.4</v>
      </c>
      <c r="T28">
        <f t="shared" si="17"/>
        <v>2</v>
      </c>
      <c r="U28" s="33">
        <v>44317</v>
      </c>
      <c r="V28" s="36">
        <f t="shared" si="8"/>
        <v>158074.52999999997</v>
      </c>
      <c r="W28" s="36">
        <f t="shared" si="9"/>
        <v>1200.33</v>
      </c>
      <c r="X28" s="36">
        <f t="shared" si="10"/>
        <v>762.99</v>
      </c>
      <c r="Y28" s="36">
        <f t="shared" si="11"/>
        <v>437.34</v>
      </c>
      <c r="Z28" s="36">
        <f t="shared" si="12"/>
        <v>0</v>
      </c>
      <c r="AA28" s="36">
        <f t="shared" si="13"/>
        <v>12688.460000000001</v>
      </c>
      <c r="AB28" s="36">
        <f t="shared" si="14"/>
        <v>7717.1500000000005</v>
      </c>
      <c r="AC28" s="36">
        <f t="shared" si="15"/>
        <v>157311.53999999998</v>
      </c>
    </row>
    <row r="29" spans="1:29" x14ac:dyDescent="0.25">
      <c r="A29">
        <f t="shared" si="16"/>
        <v>2</v>
      </c>
      <c r="B29" s="33">
        <v>44348</v>
      </c>
      <c r="C29" s="36">
        <f t="shared" si="2"/>
        <v>165817.65000000002</v>
      </c>
      <c r="D29" s="36">
        <f t="shared" si="3"/>
        <v>824.4</v>
      </c>
      <c r="E29" s="36">
        <f t="shared" si="4"/>
        <v>253.70999999999992</v>
      </c>
      <c r="F29" s="36">
        <f t="shared" si="5"/>
        <v>570.69000000000005</v>
      </c>
      <c r="G29" s="36">
        <v>0</v>
      </c>
      <c r="H29" s="36">
        <f t="shared" si="6"/>
        <v>4436.0600000000004</v>
      </c>
      <c r="I29" s="36">
        <f t="shared" si="7"/>
        <v>10403.14</v>
      </c>
      <c r="J29" s="36">
        <f t="shared" si="0"/>
        <v>165563.94000000003</v>
      </c>
      <c r="L29" s="36">
        <f t="shared" si="1"/>
        <v>824.4</v>
      </c>
      <c r="T29">
        <f t="shared" si="17"/>
        <v>2</v>
      </c>
      <c r="U29" s="33">
        <v>44348</v>
      </c>
      <c r="V29" s="36">
        <f t="shared" si="8"/>
        <v>157311.53999999998</v>
      </c>
      <c r="W29" s="36">
        <f t="shared" si="9"/>
        <v>1200.33</v>
      </c>
      <c r="X29" s="36">
        <f t="shared" si="10"/>
        <v>765.09999999999991</v>
      </c>
      <c r="Y29" s="36">
        <f t="shared" si="11"/>
        <v>435.23</v>
      </c>
      <c r="Z29" s="36">
        <f t="shared" si="12"/>
        <v>0</v>
      </c>
      <c r="AA29" s="36">
        <f t="shared" si="13"/>
        <v>13453.560000000001</v>
      </c>
      <c r="AB29" s="36">
        <f t="shared" si="14"/>
        <v>8152.380000000001</v>
      </c>
      <c r="AC29" s="36">
        <f t="shared" si="15"/>
        <v>156546.43999999997</v>
      </c>
    </row>
    <row r="30" spans="1:29" x14ac:dyDescent="0.25">
      <c r="A30">
        <f t="shared" si="16"/>
        <v>2</v>
      </c>
      <c r="B30" s="33">
        <v>44378</v>
      </c>
      <c r="C30" s="36">
        <f t="shared" si="2"/>
        <v>165563.94000000003</v>
      </c>
      <c r="D30" s="36">
        <f t="shared" si="3"/>
        <v>824.4</v>
      </c>
      <c r="E30" s="36">
        <f t="shared" si="4"/>
        <v>254.57999999999993</v>
      </c>
      <c r="F30" s="36">
        <f t="shared" si="5"/>
        <v>569.82000000000005</v>
      </c>
      <c r="G30" s="36">
        <v>0</v>
      </c>
      <c r="H30" s="36">
        <f t="shared" si="6"/>
        <v>4690.6400000000003</v>
      </c>
      <c r="I30" s="36">
        <f t="shared" si="7"/>
        <v>10972.96</v>
      </c>
      <c r="J30" s="36">
        <f t="shared" si="0"/>
        <v>165309.36000000004</v>
      </c>
      <c r="L30" s="36">
        <f t="shared" si="1"/>
        <v>824.4</v>
      </c>
      <c r="T30">
        <f t="shared" si="17"/>
        <v>2</v>
      </c>
      <c r="U30" s="33">
        <v>44378</v>
      </c>
      <c r="V30" s="36">
        <f t="shared" si="8"/>
        <v>156546.43999999997</v>
      </c>
      <c r="W30" s="36">
        <f t="shared" si="9"/>
        <v>1200.33</v>
      </c>
      <c r="X30" s="36">
        <f t="shared" si="10"/>
        <v>767.21999999999991</v>
      </c>
      <c r="Y30" s="36">
        <f t="shared" si="11"/>
        <v>433.11</v>
      </c>
      <c r="Z30" s="36">
        <f t="shared" si="12"/>
        <v>0</v>
      </c>
      <c r="AA30" s="36">
        <f t="shared" si="13"/>
        <v>14220.78</v>
      </c>
      <c r="AB30" s="36">
        <f t="shared" si="14"/>
        <v>8585.4900000000016</v>
      </c>
      <c r="AC30" s="36">
        <f t="shared" si="15"/>
        <v>155779.21999999997</v>
      </c>
    </row>
    <row r="31" spans="1:29" x14ac:dyDescent="0.25">
      <c r="A31">
        <f t="shared" si="16"/>
        <v>2</v>
      </c>
      <c r="B31" s="33">
        <v>44409</v>
      </c>
      <c r="C31" s="36">
        <f t="shared" si="2"/>
        <v>165309.36000000004</v>
      </c>
      <c r="D31" s="36">
        <f t="shared" si="3"/>
        <v>824.4</v>
      </c>
      <c r="E31" s="36">
        <f t="shared" si="4"/>
        <v>255.45999999999992</v>
      </c>
      <c r="F31" s="36">
        <f t="shared" si="5"/>
        <v>568.94000000000005</v>
      </c>
      <c r="G31" s="36">
        <v>0</v>
      </c>
      <c r="H31" s="36">
        <f t="shared" si="6"/>
        <v>4946.1000000000004</v>
      </c>
      <c r="I31" s="36">
        <f t="shared" si="7"/>
        <v>11541.9</v>
      </c>
      <c r="J31" s="36">
        <f t="shared" si="0"/>
        <v>165053.90000000005</v>
      </c>
      <c r="L31" s="36">
        <f t="shared" si="1"/>
        <v>824.4</v>
      </c>
      <c r="T31">
        <f t="shared" si="17"/>
        <v>2</v>
      </c>
      <c r="U31" s="33">
        <v>44409</v>
      </c>
      <c r="V31" s="36">
        <f t="shared" si="8"/>
        <v>155779.21999999997</v>
      </c>
      <c r="W31" s="36">
        <f t="shared" si="9"/>
        <v>1200.33</v>
      </c>
      <c r="X31" s="36">
        <f t="shared" si="10"/>
        <v>769.33999999999992</v>
      </c>
      <c r="Y31" s="36">
        <f t="shared" si="11"/>
        <v>430.99</v>
      </c>
      <c r="Z31" s="36">
        <f t="shared" si="12"/>
        <v>0</v>
      </c>
      <c r="AA31" s="36">
        <f t="shared" si="13"/>
        <v>14990.12</v>
      </c>
      <c r="AB31" s="36">
        <f t="shared" si="14"/>
        <v>9016.4800000000014</v>
      </c>
      <c r="AC31" s="36">
        <f t="shared" si="15"/>
        <v>155009.87999999998</v>
      </c>
    </row>
    <row r="32" spans="1:29" x14ac:dyDescent="0.25">
      <c r="A32">
        <f t="shared" si="16"/>
        <v>2</v>
      </c>
      <c r="B32" s="33">
        <v>44440</v>
      </c>
      <c r="C32" s="36">
        <f t="shared" si="2"/>
        <v>165053.90000000005</v>
      </c>
      <c r="D32" s="36">
        <f t="shared" si="3"/>
        <v>824.4</v>
      </c>
      <c r="E32" s="36">
        <f t="shared" si="4"/>
        <v>256.34000000000003</v>
      </c>
      <c r="F32" s="36">
        <f t="shared" si="5"/>
        <v>568.05999999999995</v>
      </c>
      <c r="G32" s="36">
        <v>0</v>
      </c>
      <c r="H32" s="36">
        <f t="shared" si="6"/>
        <v>5202.4400000000005</v>
      </c>
      <c r="I32" s="36">
        <f t="shared" si="7"/>
        <v>12109.96</v>
      </c>
      <c r="J32" s="36">
        <f t="shared" si="0"/>
        <v>164797.56000000006</v>
      </c>
      <c r="L32" s="36">
        <f t="shared" si="1"/>
        <v>824.4</v>
      </c>
      <c r="T32">
        <f t="shared" si="17"/>
        <v>2</v>
      </c>
      <c r="U32" s="33">
        <v>44440</v>
      </c>
      <c r="V32" s="36">
        <f t="shared" si="8"/>
        <v>155009.87999999998</v>
      </c>
      <c r="W32" s="36">
        <f t="shared" si="9"/>
        <v>1200.33</v>
      </c>
      <c r="X32" s="36">
        <f t="shared" si="10"/>
        <v>771.46999999999991</v>
      </c>
      <c r="Y32" s="36">
        <f t="shared" si="11"/>
        <v>428.86</v>
      </c>
      <c r="Z32" s="36">
        <f t="shared" si="12"/>
        <v>0</v>
      </c>
      <c r="AA32" s="36">
        <f t="shared" si="13"/>
        <v>15761.59</v>
      </c>
      <c r="AB32" s="36">
        <f t="shared" si="14"/>
        <v>9445.340000000002</v>
      </c>
      <c r="AC32" s="36">
        <f t="shared" si="15"/>
        <v>154238.40999999997</v>
      </c>
    </row>
    <row r="33" spans="1:29" x14ac:dyDescent="0.25">
      <c r="A33">
        <f t="shared" si="16"/>
        <v>2</v>
      </c>
      <c r="B33" s="33">
        <v>44470</v>
      </c>
      <c r="C33" s="36">
        <f t="shared" si="2"/>
        <v>164797.56000000006</v>
      </c>
      <c r="D33" s="36">
        <f t="shared" si="3"/>
        <v>824.4</v>
      </c>
      <c r="E33" s="36">
        <f t="shared" si="4"/>
        <v>257.22000000000003</v>
      </c>
      <c r="F33" s="36">
        <f t="shared" si="5"/>
        <v>567.17999999999995</v>
      </c>
      <c r="G33" s="36">
        <v>0</v>
      </c>
      <c r="H33" s="36">
        <f t="shared" si="6"/>
        <v>5459.6600000000008</v>
      </c>
      <c r="I33" s="36">
        <f t="shared" si="7"/>
        <v>12677.14</v>
      </c>
      <c r="J33" s="36">
        <f t="shared" si="0"/>
        <v>164540.34000000005</v>
      </c>
      <c r="L33" s="36">
        <f t="shared" si="1"/>
        <v>824.4</v>
      </c>
      <c r="T33">
        <f t="shared" si="17"/>
        <v>2</v>
      </c>
      <c r="U33" s="33">
        <v>44470</v>
      </c>
      <c r="V33" s="36">
        <f t="shared" si="8"/>
        <v>154238.40999999997</v>
      </c>
      <c r="W33" s="36">
        <f t="shared" si="9"/>
        <v>1200.33</v>
      </c>
      <c r="X33" s="36">
        <f t="shared" si="10"/>
        <v>773.59999999999991</v>
      </c>
      <c r="Y33" s="36">
        <f t="shared" si="11"/>
        <v>426.73</v>
      </c>
      <c r="Z33" s="36">
        <f t="shared" si="12"/>
        <v>0</v>
      </c>
      <c r="AA33" s="36">
        <f t="shared" si="13"/>
        <v>16535.189999999999</v>
      </c>
      <c r="AB33" s="36">
        <f t="shared" si="14"/>
        <v>9872.0700000000015</v>
      </c>
      <c r="AC33" s="36">
        <f t="shared" si="15"/>
        <v>153464.80999999997</v>
      </c>
    </row>
    <row r="34" spans="1:29" x14ac:dyDescent="0.25">
      <c r="A34">
        <f t="shared" si="16"/>
        <v>2</v>
      </c>
      <c r="B34" s="33">
        <v>44501</v>
      </c>
      <c r="C34" s="36">
        <f t="shared" si="2"/>
        <v>164540.34000000005</v>
      </c>
      <c r="D34" s="36">
        <f t="shared" si="3"/>
        <v>824.4</v>
      </c>
      <c r="E34" s="36">
        <f t="shared" si="4"/>
        <v>258.11</v>
      </c>
      <c r="F34" s="36">
        <f t="shared" si="5"/>
        <v>566.29</v>
      </c>
      <c r="G34" s="36">
        <v>0</v>
      </c>
      <c r="H34" s="36">
        <f t="shared" si="6"/>
        <v>5717.77</v>
      </c>
      <c r="I34" s="36">
        <f t="shared" si="7"/>
        <v>13243.43</v>
      </c>
      <c r="J34" s="36">
        <f t="shared" si="0"/>
        <v>164282.23000000007</v>
      </c>
      <c r="L34" s="36">
        <f t="shared" si="1"/>
        <v>824.4</v>
      </c>
      <c r="T34">
        <f t="shared" si="17"/>
        <v>2</v>
      </c>
      <c r="U34" s="33">
        <v>44501</v>
      </c>
      <c r="V34" s="36">
        <f t="shared" si="8"/>
        <v>153464.80999999997</v>
      </c>
      <c r="W34" s="36">
        <f t="shared" si="9"/>
        <v>1200.33</v>
      </c>
      <c r="X34" s="36">
        <f t="shared" si="10"/>
        <v>775.74</v>
      </c>
      <c r="Y34" s="36">
        <f t="shared" si="11"/>
        <v>424.59</v>
      </c>
      <c r="Z34" s="36">
        <f t="shared" si="12"/>
        <v>0</v>
      </c>
      <c r="AA34" s="36">
        <f t="shared" si="13"/>
        <v>17310.93</v>
      </c>
      <c r="AB34" s="36">
        <f t="shared" si="14"/>
        <v>10296.660000000002</v>
      </c>
      <c r="AC34" s="36">
        <f t="shared" si="15"/>
        <v>152689.06999999998</v>
      </c>
    </row>
    <row r="35" spans="1:29" x14ac:dyDescent="0.25">
      <c r="A35">
        <f t="shared" si="16"/>
        <v>2</v>
      </c>
      <c r="B35" s="33">
        <v>44531</v>
      </c>
      <c r="C35" s="36">
        <f t="shared" si="2"/>
        <v>164282.23000000007</v>
      </c>
      <c r="D35" s="36">
        <f t="shared" si="3"/>
        <v>824.4</v>
      </c>
      <c r="E35" s="36">
        <f t="shared" si="4"/>
        <v>259</v>
      </c>
      <c r="F35" s="36">
        <f t="shared" si="5"/>
        <v>565.4</v>
      </c>
      <c r="G35" s="36">
        <v>0</v>
      </c>
      <c r="H35" s="36">
        <f t="shared" si="6"/>
        <v>5976.77</v>
      </c>
      <c r="I35" s="36">
        <f t="shared" si="7"/>
        <v>13808.83</v>
      </c>
      <c r="J35" s="36">
        <f t="shared" si="0"/>
        <v>164023.23000000007</v>
      </c>
      <c r="L35" s="36">
        <f t="shared" si="1"/>
        <v>824.4</v>
      </c>
      <c r="T35">
        <f t="shared" si="17"/>
        <v>2</v>
      </c>
      <c r="U35" s="33">
        <v>44531</v>
      </c>
      <c r="V35" s="36">
        <f t="shared" si="8"/>
        <v>152689.06999999998</v>
      </c>
      <c r="W35" s="36">
        <f t="shared" si="9"/>
        <v>1200.33</v>
      </c>
      <c r="X35" s="36">
        <f t="shared" si="10"/>
        <v>777.88999999999987</v>
      </c>
      <c r="Y35" s="36">
        <f t="shared" si="11"/>
        <v>422.44</v>
      </c>
      <c r="Z35" s="36">
        <f t="shared" si="12"/>
        <v>0</v>
      </c>
      <c r="AA35" s="36">
        <f t="shared" si="13"/>
        <v>18088.82</v>
      </c>
      <c r="AB35" s="36">
        <f t="shared" si="14"/>
        <v>10719.100000000002</v>
      </c>
      <c r="AC35" s="36">
        <f t="shared" si="15"/>
        <v>151911.17999999996</v>
      </c>
    </row>
    <row r="36" spans="1:29" x14ac:dyDescent="0.25">
      <c r="A36">
        <f t="shared" si="16"/>
        <v>3</v>
      </c>
      <c r="B36" s="33">
        <v>44562</v>
      </c>
      <c r="C36" s="36">
        <f t="shared" si="2"/>
        <v>164023.23000000007</v>
      </c>
      <c r="D36" s="36">
        <f t="shared" si="3"/>
        <v>824.4</v>
      </c>
      <c r="E36" s="36">
        <f t="shared" si="4"/>
        <v>259.89</v>
      </c>
      <c r="F36" s="36">
        <f t="shared" si="5"/>
        <v>564.51</v>
      </c>
      <c r="G36" s="36">
        <v>0</v>
      </c>
      <c r="H36" s="36">
        <f t="shared" si="6"/>
        <v>6236.6600000000008</v>
      </c>
      <c r="I36" s="36">
        <f t="shared" si="7"/>
        <v>14373.34</v>
      </c>
      <c r="J36" s="36">
        <f t="shared" si="0"/>
        <v>163763.34000000005</v>
      </c>
      <c r="L36" s="36">
        <f t="shared" si="1"/>
        <v>824.4</v>
      </c>
      <c r="T36">
        <f t="shared" si="17"/>
        <v>3</v>
      </c>
      <c r="U36" s="33">
        <v>44562</v>
      </c>
      <c r="V36" s="36">
        <f t="shared" si="8"/>
        <v>151911.17999999996</v>
      </c>
      <c r="W36" s="36">
        <f t="shared" si="9"/>
        <v>1200.33</v>
      </c>
      <c r="X36" s="36">
        <f t="shared" si="10"/>
        <v>780.04</v>
      </c>
      <c r="Y36" s="36">
        <f t="shared" si="11"/>
        <v>420.29</v>
      </c>
      <c r="Z36" s="36">
        <f t="shared" si="12"/>
        <v>0</v>
      </c>
      <c r="AA36" s="36">
        <f t="shared" si="13"/>
        <v>18868.86</v>
      </c>
      <c r="AB36" s="36">
        <f t="shared" si="14"/>
        <v>11139.390000000003</v>
      </c>
      <c r="AC36" s="36">
        <f t="shared" si="15"/>
        <v>151131.13999999996</v>
      </c>
    </row>
    <row r="37" spans="1:29" x14ac:dyDescent="0.25">
      <c r="A37">
        <f t="shared" si="16"/>
        <v>3</v>
      </c>
      <c r="B37" s="33">
        <v>44593</v>
      </c>
      <c r="C37" s="36">
        <f t="shared" si="2"/>
        <v>163763.34000000005</v>
      </c>
      <c r="D37" s="36">
        <f t="shared" si="3"/>
        <v>824.4</v>
      </c>
      <c r="E37" s="36">
        <f t="shared" si="4"/>
        <v>260.77999999999997</v>
      </c>
      <c r="F37" s="36">
        <f t="shared" si="5"/>
        <v>563.62</v>
      </c>
      <c r="G37" s="36">
        <v>0</v>
      </c>
      <c r="H37" s="36">
        <f t="shared" si="6"/>
        <v>6497.4400000000005</v>
      </c>
      <c r="I37" s="36">
        <f t="shared" si="7"/>
        <v>14936.960000000001</v>
      </c>
      <c r="J37" s="36">
        <f t="shared" si="0"/>
        <v>163502.56000000006</v>
      </c>
      <c r="L37" s="36">
        <f t="shared" si="1"/>
        <v>824.4</v>
      </c>
      <c r="T37">
        <f t="shared" si="17"/>
        <v>3</v>
      </c>
      <c r="U37" s="33">
        <v>44593</v>
      </c>
      <c r="V37" s="36">
        <f t="shared" si="8"/>
        <v>151131.13999999996</v>
      </c>
      <c r="W37" s="36">
        <f t="shared" si="9"/>
        <v>1200.33</v>
      </c>
      <c r="X37" s="36">
        <f t="shared" si="10"/>
        <v>782.19999999999993</v>
      </c>
      <c r="Y37" s="36">
        <f t="shared" si="11"/>
        <v>418.13</v>
      </c>
      <c r="Z37" s="36">
        <f t="shared" si="12"/>
        <v>0</v>
      </c>
      <c r="AA37" s="36">
        <f t="shared" si="13"/>
        <v>19651.060000000001</v>
      </c>
      <c r="AB37" s="36">
        <f t="shared" si="14"/>
        <v>11557.520000000002</v>
      </c>
      <c r="AC37" s="36">
        <f t="shared" si="15"/>
        <v>150348.93999999994</v>
      </c>
    </row>
    <row r="38" spans="1:29" x14ac:dyDescent="0.25">
      <c r="A38">
        <f t="shared" si="16"/>
        <v>3</v>
      </c>
      <c r="B38" s="33">
        <v>44621</v>
      </c>
      <c r="C38" s="36">
        <f t="shared" si="2"/>
        <v>163502.56000000006</v>
      </c>
      <c r="D38" s="36">
        <f t="shared" si="3"/>
        <v>824.4</v>
      </c>
      <c r="E38" s="36">
        <f t="shared" si="4"/>
        <v>261.67999999999995</v>
      </c>
      <c r="F38" s="36">
        <f t="shared" si="5"/>
        <v>562.72</v>
      </c>
      <c r="G38" s="36">
        <v>0</v>
      </c>
      <c r="H38" s="36">
        <f t="shared" si="6"/>
        <v>6759.1200000000008</v>
      </c>
      <c r="I38" s="36">
        <f t="shared" si="7"/>
        <v>15499.68</v>
      </c>
      <c r="J38" s="36">
        <f t="shared" si="0"/>
        <v>163240.88000000006</v>
      </c>
      <c r="L38" s="36">
        <f t="shared" si="1"/>
        <v>824.4</v>
      </c>
      <c r="T38">
        <f t="shared" si="17"/>
        <v>3</v>
      </c>
      <c r="U38" s="33">
        <v>44621</v>
      </c>
      <c r="V38" s="36">
        <f t="shared" si="8"/>
        <v>150348.93999999994</v>
      </c>
      <c r="W38" s="36">
        <f t="shared" si="9"/>
        <v>1200.33</v>
      </c>
      <c r="X38" s="36">
        <f t="shared" si="10"/>
        <v>784.3599999999999</v>
      </c>
      <c r="Y38" s="36">
        <f t="shared" si="11"/>
        <v>415.97</v>
      </c>
      <c r="Z38" s="36">
        <f t="shared" si="12"/>
        <v>0</v>
      </c>
      <c r="AA38" s="36">
        <f t="shared" si="13"/>
        <v>20435.420000000002</v>
      </c>
      <c r="AB38" s="36">
        <f t="shared" si="14"/>
        <v>11973.490000000002</v>
      </c>
      <c r="AC38" s="36">
        <f t="shared" si="15"/>
        <v>149564.57999999996</v>
      </c>
    </row>
    <row r="39" spans="1:29" x14ac:dyDescent="0.25">
      <c r="A39">
        <f t="shared" si="16"/>
        <v>3</v>
      </c>
      <c r="B39" s="33">
        <v>44652</v>
      </c>
      <c r="C39" s="36">
        <f t="shared" si="2"/>
        <v>163240.88000000006</v>
      </c>
      <c r="D39" s="36">
        <f t="shared" si="3"/>
        <v>824.4</v>
      </c>
      <c r="E39" s="36">
        <f t="shared" si="4"/>
        <v>262.57999999999993</v>
      </c>
      <c r="F39" s="36">
        <f t="shared" si="5"/>
        <v>561.82000000000005</v>
      </c>
      <c r="G39" s="36">
        <v>0</v>
      </c>
      <c r="H39" s="36">
        <f t="shared" si="6"/>
        <v>7021.7000000000007</v>
      </c>
      <c r="I39" s="36">
        <f t="shared" si="7"/>
        <v>16061.5</v>
      </c>
      <c r="J39" s="36">
        <f t="shared" si="0"/>
        <v>162978.30000000008</v>
      </c>
      <c r="L39" s="36">
        <f t="shared" si="1"/>
        <v>824.4</v>
      </c>
      <c r="T39">
        <f t="shared" si="17"/>
        <v>3</v>
      </c>
      <c r="U39" s="33">
        <v>44652</v>
      </c>
      <c r="V39" s="36">
        <f t="shared" si="8"/>
        <v>149564.57999999996</v>
      </c>
      <c r="W39" s="36">
        <f t="shared" si="9"/>
        <v>1200.33</v>
      </c>
      <c r="X39" s="36">
        <f t="shared" si="10"/>
        <v>786.53</v>
      </c>
      <c r="Y39" s="36">
        <f t="shared" si="11"/>
        <v>413.8</v>
      </c>
      <c r="Z39" s="36">
        <f t="shared" si="12"/>
        <v>0</v>
      </c>
      <c r="AA39" s="36">
        <f t="shared" si="13"/>
        <v>21221.95</v>
      </c>
      <c r="AB39" s="36">
        <f t="shared" si="14"/>
        <v>12387.29</v>
      </c>
      <c r="AC39" s="36">
        <f t="shared" si="15"/>
        <v>148778.04999999996</v>
      </c>
    </row>
    <row r="40" spans="1:29" x14ac:dyDescent="0.25">
      <c r="A40">
        <f t="shared" si="16"/>
        <v>3</v>
      </c>
      <c r="B40" s="33">
        <v>44682</v>
      </c>
      <c r="C40" s="36">
        <f t="shared" si="2"/>
        <v>162978.30000000008</v>
      </c>
      <c r="D40" s="36">
        <f t="shared" si="3"/>
        <v>824.4</v>
      </c>
      <c r="E40" s="36">
        <f t="shared" si="4"/>
        <v>263.48</v>
      </c>
      <c r="F40" s="36">
        <f t="shared" si="5"/>
        <v>560.91999999999996</v>
      </c>
      <c r="G40" s="36">
        <v>0</v>
      </c>
      <c r="H40" s="36">
        <f t="shared" si="6"/>
        <v>7285.18</v>
      </c>
      <c r="I40" s="36">
        <f t="shared" si="7"/>
        <v>16622.419999999998</v>
      </c>
      <c r="J40" s="36">
        <f t="shared" si="0"/>
        <v>162714.82000000007</v>
      </c>
      <c r="L40" s="36">
        <f t="shared" si="1"/>
        <v>824.4</v>
      </c>
      <c r="T40">
        <f t="shared" si="17"/>
        <v>3</v>
      </c>
      <c r="U40" s="33">
        <v>44682</v>
      </c>
      <c r="V40" s="36">
        <f t="shared" si="8"/>
        <v>148778.04999999996</v>
      </c>
      <c r="W40" s="36">
        <f t="shared" si="9"/>
        <v>1200.33</v>
      </c>
      <c r="X40" s="36">
        <f t="shared" si="10"/>
        <v>788.70999999999992</v>
      </c>
      <c r="Y40" s="36">
        <f t="shared" si="11"/>
        <v>411.62</v>
      </c>
      <c r="Z40" s="36">
        <f t="shared" si="12"/>
        <v>0</v>
      </c>
      <c r="AA40" s="36">
        <f t="shared" si="13"/>
        <v>22010.66</v>
      </c>
      <c r="AB40" s="36">
        <f t="shared" si="14"/>
        <v>12798.910000000002</v>
      </c>
      <c r="AC40" s="36">
        <f t="shared" si="15"/>
        <v>147989.33999999997</v>
      </c>
    </row>
    <row r="41" spans="1:29" x14ac:dyDescent="0.25">
      <c r="A41">
        <f t="shared" si="16"/>
        <v>3</v>
      </c>
      <c r="B41" s="33">
        <v>44713</v>
      </c>
      <c r="C41" s="36">
        <f t="shared" si="2"/>
        <v>162714.82000000007</v>
      </c>
      <c r="D41" s="36">
        <f t="shared" si="3"/>
        <v>824.4</v>
      </c>
      <c r="E41" s="36">
        <f t="shared" si="4"/>
        <v>264.39</v>
      </c>
      <c r="F41" s="36">
        <f t="shared" si="5"/>
        <v>560.01</v>
      </c>
      <c r="G41" s="36">
        <v>0</v>
      </c>
      <c r="H41" s="36">
        <f t="shared" si="6"/>
        <v>7549.5700000000006</v>
      </c>
      <c r="I41" s="36">
        <f t="shared" si="7"/>
        <v>17182.429999999997</v>
      </c>
      <c r="J41" s="36">
        <f t="shared" si="0"/>
        <v>162450.43000000005</v>
      </c>
      <c r="L41" s="36">
        <f t="shared" si="1"/>
        <v>824.4</v>
      </c>
      <c r="T41">
        <f t="shared" si="17"/>
        <v>3</v>
      </c>
      <c r="U41" s="33">
        <v>44713</v>
      </c>
      <c r="V41" s="36">
        <f t="shared" si="8"/>
        <v>147989.33999999997</v>
      </c>
      <c r="W41" s="36">
        <f t="shared" si="9"/>
        <v>1200.33</v>
      </c>
      <c r="X41" s="36">
        <f t="shared" si="10"/>
        <v>790.88999999999987</v>
      </c>
      <c r="Y41" s="36">
        <f t="shared" si="11"/>
        <v>409.44</v>
      </c>
      <c r="Z41" s="36">
        <f t="shared" si="12"/>
        <v>0</v>
      </c>
      <c r="AA41" s="36">
        <f t="shared" si="13"/>
        <v>22801.55</v>
      </c>
      <c r="AB41" s="36">
        <f t="shared" si="14"/>
        <v>13208.350000000002</v>
      </c>
      <c r="AC41" s="36">
        <f t="shared" si="15"/>
        <v>147198.44999999995</v>
      </c>
    </row>
    <row r="42" spans="1:29" x14ac:dyDescent="0.25">
      <c r="A42">
        <f t="shared" si="16"/>
        <v>3</v>
      </c>
      <c r="B42" s="33">
        <v>44743</v>
      </c>
      <c r="C42" s="36">
        <f t="shared" si="2"/>
        <v>162450.43000000005</v>
      </c>
      <c r="D42" s="36">
        <f t="shared" si="3"/>
        <v>824.4</v>
      </c>
      <c r="E42" s="36">
        <f t="shared" si="4"/>
        <v>265.29999999999995</v>
      </c>
      <c r="F42" s="36">
        <f t="shared" si="5"/>
        <v>559.1</v>
      </c>
      <c r="G42" s="36">
        <v>0</v>
      </c>
      <c r="H42" s="36">
        <f t="shared" si="6"/>
        <v>7814.8700000000008</v>
      </c>
      <c r="I42" s="36">
        <f t="shared" si="7"/>
        <v>17741.529999999995</v>
      </c>
      <c r="J42" s="36">
        <f t="shared" si="0"/>
        <v>162185.13000000006</v>
      </c>
      <c r="L42" s="36">
        <f t="shared" si="1"/>
        <v>824.4</v>
      </c>
      <c r="T42">
        <f t="shared" si="17"/>
        <v>3</v>
      </c>
      <c r="U42" s="33">
        <v>44743</v>
      </c>
      <c r="V42" s="36">
        <f t="shared" si="8"/>
        <v>147198.44999999995</v>
      </c>
      <c r="W42" s="36">
        <f t="shared" si="9"/>
        <v>1200.33</v>
      </c>
      <c r="X42" s="36">
        <f t="shared" si="10"/>
        <v>793.07999999999993</v>
      </c>
      <c r="Y42" s="36">
        <f t="shared" si="11"/>
        <v>407.25</v>
      </c>
      <c r="Z42" s="36">
        <f t="shared" si="12"/>
        <v>0</v>
      </c>
      <c r="AA42" s="36">
        <f t="shared" si="13"/>
        <v>23594.629999999997</v>
      </c>
      <c r="AB42" s="36">
        <f t="shared" si="14"/>
        <v>13615.600000000002</v>
      </c>
      <c r="AC42" s="36">
        <f t="shared" si="15"/>
        <v>146405.36999999997</v>
      </c>
    </row>
    <row r="43" spans="1:29" x14ac:dyDescent="0.25">
      <c r="A43">
        <f t="shared" si="16"/>
        <v>3</v>
      </c>
      <c r="B43" s="33">
        <v>44774</v>
      </c>
      <c r="C43" s="36">
        <f t="shared" si="2"/>
        <v>162185.13000000006</v>
      </c>
      <c r="D43" s="36">
        <f t="shared" si="3"/>
        <v>824.4</v>
      </c>
      <c r="E43" s="36">
        <f t="shared" si="4"/>
        <v>266.20999999999992</v>
      </c>
      <c r="F43" s="36">
        <f t="shared" si="5"/>
        <v>558.19000000000005</v>
      </c>
      <c r="G43" s="36">
        <v>0</v>
      </c>
      <c r="H43" s="36">
        <f t="shared" si="6"/>
        <v>8081.0800000000008</v>
      </c>
      <c r="I43" s="36">
        <f t="shared" si="7"/>
        <v>18299.719999999994</v>
      </c>
      <c r="J43" s="36">
        <f t="shared" si="0"/>
        <v>161918.92000000007</v>
      </c>
      <c r="L43" s="36">
        <f t="shared" si="1"/>
        <v>824.4</v>
      </c>
      <c r="T43">
        <f t="shared" si="17"/>
        <v>3</v>
      </c>
      <c r="U43" s="33">
        <v>44774</v>
      </c>
      <c r="V43" s="36">
        <f t="shared" si="8"/>
        <v>146405.36999999997</v>
      </c>
      <c r="W43" s="36">
        <f t="shared" si="9"/>
        <v>1200.33</v>
      </c>
      <c r="X43" s="36">
        <f t="shared" si="10"/>
        <v>795.28</v>
      </c>
      <c r="Y43" s="36">
        <f t="shared" si="11"/>
        <v>405.05</v>
      </c>
      <c r="Z43" s="36">
        <f t="shared" si="12"/>
        <v>0</v>
      </c>
      <c r="AA43" s="36">
        <f t="shared" si="13"/>
        <v>24389.909999999996</v>
      </c>
      <c r="AB43" s="36">
        <f t="shared" si="14"/>
        <v>14020.650000000001</v>
      </c>
      <c r="AC43" s="36">
        <f t="shared" si="15"/>
        <v>145610.08999999997</v>
      </c>
    </row>
    <row r="44" spans="1:29" x14ac:dyDescent="0.25">
      <c r="A44">
        <f t="shared" si="16"/>
        <v>3</v>
      </c>
      <c r="B44" s="33">
        <v>44805</v>
      </c>
      <c r="C44" s="36">
        <f t="shared" si="2"/>
        <v>161918.92000000007</v>
      </c>
      <c r="D44" s="36">
        <f t="shared" si="3"/>
        <v>824.4</v>
      </c>
      <c r="E44" s="36">
        <f t="shared" si="4"/>
        <v>267.13</v>
      </c>
      <c r="F44" s="36">
        <f t="shared" si="5"/>
        <v>557.27</v>
      </c>
      <c r="G44" s="36">
        <v>0</v>
      </c>
      <c r="H44" s="36">
        <f t="shared" si="6"/>
        <v>8348.2100000000009</v>
      </c>
      <c r="I44" s="36">
        <f t="shared" si="7"/>
        <v>18856.989999999994</v>
      </c>
      <c r="J44" s="36">
        <f t="shared" si="0"/>
        <v>161651.79000000007</v>
      </c>
      <c r="L44" s="36">
        <f t="shared" si="1"/>
        <v>824.4</v>
      </c>
      <c r="T44">
        <f t="shared" si="17"/>
        <v>3</v>
      </c>
      <c r="U44" s="33">
        <v>44805</v>
      </c>
      <c r="V44" s="36">
        <f t="shared" si="8"/>
        <v>145610.08999999997</v>
      </c>
      <c r="W44" s="36">
        <f t="shared" si="9"/>
        <v>1200.33</v>
      </c>
      <c r="X44" s="36">
        <f t="shared" si="10"/>
        <v>797.4799999999999</v>
      </c>
      <c r="Y44" s="36">
        <f t="shared" si="11"/>
        <v>402.85</v>
      </c>
      <c r="Z44" s="36">
        <f t="shared" si="12"/>
        <v>0</v>
      </c>
      <c r="AA44" s="36">
        <f t="shared" si="13"/>
        <v>25187.389999999996</v>
      </c>
      <c r="AB44" s="36">
        <f t="shared" si="14"/>
        <v>14423.500000000002</v>
      </c>
      <c r="AC44" s="36">
        <f t="shared" si="15"/>
        <v>144812.60999999996</v>
      </c>
    </row>
    <row r="45" spans="1:29" x14ac:dyDescent="0.25">
      <c r="A45">
        <f t="shared" si="16"/>
        <v>3</v>
      </c>
      <c r="B45" s="33">
        <v>44835</v>
      </c>
      <c r="C45" s="36">
        <f t="shared" si="2"/>
        <v>161651.79000000007</v>
      </c>
      <c r="D45" s="36">
        <f t="shared" si="3"/>
        <v>824.4</v>
      </c>
      <c r="E45" s="36">
        <f t="shared" si="4"/>
        <v>268.04999999999995</v>
      </c>
      <c r="F45" s="36">
        <f t="shared" si="5"/>
        <v>556.35</v>
      </c>
      <c r="G45" s="36">
        <v>0</v>
      </c>
      <c r="H45" s="36">
        <f t="shared" si="6"/>
        <v>8616.26</v>
      </c>
      <c r="I45" s="36">
        <f t="shared" si="7"/>
        <v>19413.339999999993</v>
      </c>
      <c r="J45" s="36">
        <f t="shared" si="0"/>
        <v>161383.74000000008</v>
      </c>
      <c r="L45" s="36">
        <f t="shared" si="1"/>
        <v>824.4</v>
      </c>
      <c r="T45">
        <f t="shared" si="17"/>
        <v>3</v>
      </c>
      <c r="U45" s="33">
        <v>44835</v>
      </c>
      <c r="V45" s="36">
        <f t="shared" si="8"/>
        <v>144812.60999999996</v>
      </c>
      <c r="W45" s="36">
        <f t="shared" si="9"/>
        <v>1200.33</v>
      </c>
      <c r="X45" s="36">
        <f t="shared" si="10"/>
        <v>799.68</v>
      </c>
      <c r="Y45" s="36">
        <f t="shared" si="11"/>
        <v>400.65</v>
      </c>
      <c r="Z45" s="36">
        <f t="shared" si="12"/>
        <v>0</v>
      </c>
      <c r="AA45" s="36">
        <f t="shared" si="13"/>
        <v>25987.069999999996</v>
      </c>
      <c r="AB45" s="36">
        <f t="shared" si="14"/>
        <v>14824.150000000001</v>
      </c>
      <c r="AC45" s="36">
        <f t="shared" si="15"/>
        <v>144012.92999999996</v>
      </c>
    </row>
    <row r="46" spans="1:29" x14ac:dyDescent="0.25">
      <c r="A46">
        <f t="shared" si="16"/>
        <v>3</v>
      </c>
      <c r="B46" s="33">
        <v>44866</v>
      </c>
      <c r="C46" s="36">
        <f t="shared" si="2"/>
        <v>161383.74000000008</v>
      </c>
      <c r="D46" s="36">
        <f t="shared" si="3"/>
        <v>824.4</v>
      </c>
      <c r="E46" s="36">
        <f t="shared" si="4"/>
        <v>268.97000000000003</v>
      </c>
      <c r="F46" s="36">
        <f t="shared" si="5"/>
        <v>555.42999999999995</v>
      </c>
      <c r="G46" s="36">
        <v>0</v>
      </c>
      <c r="H46" s="36">
        <f t="shared" si="6"/>
        <v>8885.23</v>
      </c>
      <c r="I46" s="36">
        <f t="shared" si="7"/>
        <v>19968.769999999993</v>
      </c>
      <c r="J46" s="36">
        <f t="shared" si="0"/>
        <v>161114.77000000008</v>
      </c>
      <c r="L46" s="36">
        <f t="shared" si="1"/>
        <v>824.4</v>
      </c>
      <c r="T46">
        <f t="shared" si="17"/>
        <v>3</v>
      </c>
      <c r="U46" s="33">
        <v>44866</v>
      </c>
      <c r="V46" s="36">
        <f t="shared" si="8"/>
        <v>144012.92999999996</v>
      </c>
      <c r="W46" s="36">
        <f t="shared" si="9"/>
        <v>1200.33</v>
      </c>
      <c r="X46" s="36">
        <f t="shared" si="10"/>
        <v>801.88999999999987</v>
      </c>
      <c r="Y46" s="36">
        <f t="shared" si="11"/>
        <v>398.44</v>
      </c>
      <c r="Z46" s="36">
        <f t="shared" si="12"/>
        <v>0</v>
      </c>
      <c r="AA46" s="36">
        <f t="shared" si="13"/>
        <v>26788.959999999995</v>
      </c>
      <c r="AB46" s="36">
        <f t="shared" si="14"/>
        <v>15222.590000000002</v>
      </c>
      <c r="AC46" s="36">
        <f t="shared" si="15"/>
        <v>143211.03999999995</v>
      </c>
    </row>
    <row r="47" spans="1:29" x14ac:dyDescent="0.25">
      <c r="A47">
        <f t="shared" si="16"/>
        <v>3</v>
      </c>
      <c r="B47" s="33">
        <v>44896</v>
      </c>
      <c r="C47" s="36">
        <f t="shared" si="2"/>
        <v>161114.77000000008</v>
      </c>
      <c r="D47" s="36">
        <f t="shared" si="3"/>
        <v>824.4</v>
      </c>
      <c r="E47" s="36">
        <f t="shared" si="4"/>
        <v>269.89999999999998</v>
      </c>
      <c r="F47" s="36">
        <f t="shared" si="5"/>
        <v>554.5</v>
      </c>
      <c r="G47" s="36">
        <v>0</v>
      </c>
      <c r="H47" s="36">
        <f t="shared" si="6"/>
        <v>9155.1299999999992</v>
      </c>
      <c r="I47" s="36">
        <f t="shared" si="7"/>
        <v>20523.269999999993</v>
      </c>
      <c r="J47" s="36">
        <f t="shared" si="0"/>
        <v>160844.87000000008</v>
      </c>
      <c r="L47" s="36">
        <f t="shared" si="1"/>
        <v>824.4</v>
      </c>
      <c r="T47">
        <f t="shared" si="17"/>
        <v>3</v>
      </c>
      <c r="U47" s="33">
        <v>44896</v>
      </c>
      <c r="V47" s="36">
        <f t="shared" si="8"/>
        <v>143211.03999999995</v>
      </c>
      <c r="W47" s="36">
        <f t="shared" si="9"/>
        <v>1200.33</v>
      </c>
      <c r="X47" s="36">
        <f t="shared" si="10"/>
        <v>804.1099999999999</v>
      </c>
      <c r="Y47" s="36">
        <f t="shared" si="11"/>
        <v>396.22</v>
      </c>
      <c r="Z47" s="36">
        <f t="shared" si="12"/>
        <v>0</v>
      </c>
      <c r="AA47" s="36">
        <f t="shared" si="13"/>
        <v>27593.069999999996</v>
      </c>
      <c r="AB47" s="36">
        <f t="shared" si="14"/>
        <v>15618.810000000001</v>
      </c>
      <c r="AC47" s="36">
        <f t="shared" si="15"/>
        <v>142406.92999999996</v>
      </c>
    </row>
    <row r="48" spans="1:29" x14ac:dyDescent="0.25">
      <c r="A48">
        <f t="shared" si="16"/>
        <v>4</v>
      </c>
      <c r="B48" s="33">
        <v>44927</v>
      </c>
      <c r="C48" s="36">
        <f t="shared" si="2"/>
        <v>160844.87000000008</v>
      </c>
      <c r="D48" s="36">
        <f t="shared" si="3"/>
        <v>824.4</v>
      </c>
      <c r="E48" s="36">
        <f t="shared" si="4"/>
        <v>270.82999999999993</v>
      </c>
      <c r="F48" s="36">
        <f t="shared" si="5"/>
        <v>553.57000000000005</v>
      </c>
      <c r="G48" s="36">
        <v>0</v>
      </c>
      <c r="H48" s="36">
        <f t="shared" si="6"/>
        <v>9425.9599999999991</v>
      </c>
      <c r="I48" s="36">
        <f t="shared" si="7"/>
        <v>21076.839999999993</v>
      </c>
      <c r="J48" s="36">
        <f t="shared" si="0"/>
        <v>160574.0400000001</v>
      </c>
      <c r="L48" s="36">
        <f t="shared" si="1"/>
        <v>824.4</v>
      </c>
      <c r="T48">
        <f t="shared" si="17"/>
        <v>4</v>
      </c>
      <c r="U48" s="33">
        <v>44927</v>
      </c>
      <c r="V48" s="36">
        <f t="shared" si="8"/>
        <v>142406.92999999996</v>
      </c>
      <c r="W48" s="36">
        <f t="shared" si="9"/>
        <v>1200.33</v>
      </c>
      <c r="X48" s="36">
        <f t="shared" si="10"/>
        <v>806.33999999999992</v>
      </c>
      <c r="Y48" s="36">
        <f t="shared" si="11"/>
        <v>393.99</v>
      </c>
      <c r="Z48" s="36">
        <f t="shared" si="12"/>
        <v>0</v>
      </c>
      <c r="AA48" s="36">
        <f t="shared" si="13"/>
        <v>28399.409999999996</v>
      </c>
      <c r="AB48" s="36">
        <f t="shared" si="14"/>
        <v>16012.800000000001</v>
      </c>
      <c r="AC48" s="36">
        <f t="shared" si="15"/>
        <v>141600.58999999997</v>
      </c>
    </row>
    <row r="49" spans="1:29" x14ac:dyDescent="0.25">
      <c r="A49">
        <f t="shared" si="16"/>
        <v>4</v>
      </c>
      <c r="B49" s="33">
        <v>44958</v>
      </c>
      <c r="C49" s="36">
        <f t="shared" si="2"/>
        <v>160574.0400000001</v>
      </c>
      <c r="D49" s="36">
        <f t="shared" si="3"/>
        <v>824.4</v>
      </c>
      <c r="E49" s="36">
        <f t="shared" si="4"/>
        <v>271.76</v>
      </c>
      <c r="F49" s="36">
        <f t="shared" si="5"/>
        <v>552.64</v>
      </c>
      <c r="G49" s="36">
        <v>0</v>
      </c>
      <c r="H49" s="36">
        <f t="shared" si="6"/>
        <v>9697.7199999999993</v>
      </c>
      <c r="I49" s="36">
        <f t="shared" si="7"/>
        <v>21629.479999999992</v>
      </c>
      <c r="J49" s="36">
        <f t="shared" si="0"/>
        <v>160302.28000000009</v>
      </c>
      <c r="L49" s="36">
        <f t="shared" si="1"/>
        <v>824.4</v>
      </c>
      <c r="T49">
        <f t="shared" si="17"/>
        <v>4</v>
      </c>
      <c r="U49" s="33">
        <v>44958</v>
      </c>
      <c r="V49" s="36">
        <f t="shared" si="8"/>
        <v>141600.58999999997</v>
      </c>
      <c r="W49" s="36">
        <f t="shared" si="9"/>
        <v>1200.33</v>
      </c>
      <c r="X49" s="36">
        <f t="shared" si="10"/>
        <v>808.56999999999994</v>
      </c>
      <c r="Y49" s="36">
        <f t="shared" si="11"/>
        <v>391.76</v>
      </c>
      <c r="Z49" s="36">
        <f t="shared" si="12"/>
        <v>0</v>
      </c>
      <c r="AA49" s="36">
        <f t="shared" si="13"/>
        <v>29207.979999999996</v>
      </c>
      <c r="AB49" s="36">
        <f t="shared" si="14"/>
        <v>16404.560000000001</v>
      </c>
      <c r="AC49" s="36">
        <f t="shared" si="15"/>
        <v>140792.01999999996</v>
      </c>
    </row>
    <row r="50" spans="1:29" x14ac:dyDescent="0.25">
      <c r="A50">
        <f t="shared" si="16"/>
        <v>4</v>
      </c>
      <c r="B50" s="33">
        <v>44986</v>
      </c>
      <c r="C50" s="36">
        <f t="shared" si="2"/>
        <v>160302.28000000009</v>
      </c>
      <c r="D50" s="36">
        <f t="shared" si="3"/>
        <v>824.4</v>
      </c>
      <c r="E50" s="36">
        <f t="shared" si="4"/>
        <v>272.68999999999994</v>
      </c>
      <c r="F50" s="36">
        <f t="shared" si="5"/>
        <v>551.71</v>
      </c>
      <c r="G50" s="36">
        <v>0</v>
      </c>
      <c r="H50" s="36">
        <f t="shared" si="6"/>
        <v>9970.41</v>
      </c>
      <c r="I50" s="36">
        <f t="shared" si="7"/>
        <v>22181.189999999991</v>
      </c>
      <c r="J50" s="36">
        <f t="shared" si="0"/>
        <v>160029.59000000008</v>
      </c>
      <c r="L50" s="36">
        <f t="shared" si="1"/>
        <v>824.4</v>
      </c>
      <c r="T50">
        <f t="shared" si="17"/>
        <v>4</v>
      </c>
      <c r="U50" s="33">
        <v>44986</v>
      </c>
      <c r="V50" s="36">
        <f t="shared" si="8"/>
        <v>140792.01999999996</v>
      </c>
      <c r="W50" s="36">
        <f t="shared" si="9"/>
        <v>1200.33</v>
      </c>
      <c r="X50" s="36">
        <f t="shared" si="10"/>
        <v>810.81</v>
      </c>
      <c r="Y50" s="36">
        <f t="shared" si="11"/>
        <v>389.52</v>
      </c>
      <c r="Z50" s="36">
        <f t="shared" si="12"/>
        <v>0</v>
      </c>
      <c r="AA50" s="36">
        <f t="shared" si="13"/>
        <v>30018.789999999997</v>
      </c>
      <c r="AB50" s="36">
        <f t="shared" si="14"/>
        <v>16794.080000000002</v>
      </c>
      <c r="AC50" s="36">
        <f t="shared" si="15"/>
        <v>139981.20999999996</v>
      </c>
    </row>
    <row r="51" spans="1:29" x14ac:dyDescent="0.25">
      <c r="A51">
        <f t="shared" si="16"/>
        <v>4</v>
      </c>
      <c r="B51" s="33">
        <v>45017</v>
      </c>
      <c r="C51" s="36">
        <f t="shared" si="2"/>
        <v>160029.59000000008</v>
      </c>
      <c r="D51" s="36">
        <f t="shared" si="3"/>
        <v>824.4</v>
      </c>
      <c r="E51" s="36">
        <f t="shared" si="4"/>
        <v>273.63</v>
      </c>
      <c r="F51" s="36">
        <f t="shared" si="5"/>
        <v>550.77</v>
      </c>
      <c r="G51" s="36">
        <v>0</v>
      </c>
      <c r="H51" s="36">
        <f t="shared" si="6"/>
        <v>10244.039999999999</v>
      </c>
      <c r="I51" s="36">
        <f t="shared" si="7"/>
        <v>22731.959999999992</v>
      </c>
      <c r="J51" s="36">
        <f t="shared" si="0"/>
        <v>159755.96000000008</v>
      </c>
      <c r="L51" s="36">
        <f t="shared" si="1"/>
        <v>824.4</v>
      </c>
      <c r="T51">
        <f t="shared" si="17"/>
        <v>4</v>
      </c>
      <c r="U51" s="33">
        <v>45017</v>
      </c>
      <c r="V51" s="36">
        <f t="shared" si="8"/>
        <v>139981.20999999996</v>
      </c>
      <c r="W51" s="36">
        <f t="shared" si="9"/>
        <v>1200.33</v>
      </c>
      <c r="X51" s="36">
        <f t="shared" si="10"/>
        <v>813.05</v>
      </c>
      <c r="Y51" s="36">
        <f t="shared" si="11"/>
        <v>387.28</v>
      </c>
      <c r="Z51" s="36">
        <f t="shared" si="12"/>
        <v>0</v>
      </c>
      <c r="AA51" s="36">
        <f t="shared" si="13"/>
        <v>30831.839999999997</v>
      </c>
      <c r="AB51" s="36">
        <f t="shared" si="14"/>
        <v>17181.36</v>
      </c>
      <c r="AC51" s="36">
        <f t="shared" si="15"/>
        <v>139168.15999999997</v>
      </c>
    </row>
    <row r="52" spans="1:29" x14ac:dyDescent="0.25">
      <c r="A52">
        <f t="shared" si="16"/>
        <v>4</v>
      </c>
      <c r="B52" s="33">
        <v>45047</v>
      </c>
      <c r="C52" s="36">
        <f t="shared" si="2"/>
        <v>159755.96000000008</v>
      </c>
      <c r="D52" s="36">
        <f t="shared" si="3"/>
        <v>824.4</v>
      </c>
      <c r="E52" s="36">
        <f t="shared" si="4"/>
        <v>274.56999999999994</v>
      </c>
      <c r="F52" s="36">
        <f t="shared" si="5"/>
        <v>549.83000000000004</v>
      </c>
      <c r="G52" s="36">
        <v>0</v>
      </c>
      <c r="H52" s="36">
        <f t="shared" si="6"/>
        <v>10518.609999999999</v>
      </c>
      <c r="I52" s="36">
        <f t="shared" si="7"/>
        <v>23281.789999999994</v>
      </c>
      <c r="J52" s="36">
        <f t="shared" si="0"/>
        <v>159481.39000000007</v>
      </c>
      <c r="L52" s="36">
        <f t="shared" si="1"/>
        <v>824.4</v>
      </c>
      <c r="T52">
        <f t="shared" si="17"/>
        <v>4</v>
      </c>
      <c r="U52" s="33">
        <v>45047</v>
      </c>
      <c r="V52" s="36">
        <f t="shared" si="8"/>
        <v>139168.15999999997</v>
      </c>
      <c r="W52" s="36">
        <f t="shared" si="9"/>
        <v>1200.33</v>
      </c>
      <c r="X52" s="36">
        <f t="shared" si="10"/>
        <v>815.3</v>
      </c>
      <c r="Y52" s="36">
        <f t="shared" si="11"/>
        <v>385.03</v>
      </c>
      <c r="Z52" s="36">
        <f t="shared" si="12"/>
        <v>0</v>
      </c>
      <c r="AA52" s="36">
        <f t="shared" si="13"/>
        <v>31647.139999999996</v>
      </c>
      <c r="AB52" s="36">
        <f t="shared" si="14"/>
        <v>17566.39</v>
      </c>
      <c r="AC52" s="36">
        <f t="shared" si="15"/>
        <v>138352.85999999999</v>
      </c>
    </row>
    <row r="53" spans="1:29" x14ac:dyDescent="0.25">
      <c r="A53">
        <f t="shared" si="16"/>
        <v>4</v>
      </c>
      <c r="B53" s="33">
        <v>45078</v>
      </c>
      <c r="C53" s="36">
        <f t="shared" si="2"/>
        <v>159481.39000000007</v>
      </c>
      <c r="D53" s="36">
        <f t="shared" si="3"/>
        <v>824.4</v>
      </c>
      <c r="E53" s="36">
        <f t="shared" si="4"/>
        <v>275.52</v>
      </c>
      <c r="F53" s="36">
        <f t="shared" si="5"/>
        <v>548.88</v>
      </c>
      <c r="G53" s="36">
        <v>0</v>
      </c>
      <c r="H53" s="36">
        <f t="shared" si="6"/>
        <v>10794.13</v>
      </c>
      <c r="I53" s="36">
        <f t="shared" si="7"/>
        <v>23830.669999999995</v>
      </c>
      <c r="J53" s="36">
        <f t="shared" si="0"/>
        <v>159205.87000000008</v>
      </c>
      <c r="L53" s="36">
        <f t="shared" si="1"/>
        <v>824.4</v>
      </c>
      <c r="T53">
        <f t="shared" si="17"/>
        <v>4</v>
      </c>
      <c r="U53" s="33">
        <v>45078</v>
      </c>
      <c r="V53" s="36">
        <f t="shared" si="8"/>
        <v>138352.85999999999</v>
      </c>
      <c r="W53" s="36">
        <f t="shared" si="9"/>
        <v>1200.33</v>
      </c>
      <c r="X53" s="36">
        <f t="shared" si="10"/>
        <v>817.55</v>
      </c>
      <c r="Y53" s="36">
        <f t="shared" si="11"/>
        <v>382.78</v>
      </c>
      <c r="Z53" s="36">
        <f t="shared" si="12"/>
        <v>0</v>
      </c>
      <c r="AA53" s="36">
        <f t="shared" si="13"/>
        <v>32464.689999999995</v>
      </c>
      <c r="AB53" s="36">
        <f t="shared" si="14"/>
        <v>17949.169999999998</v>
      </c>
      <c r="AC53" s="36">
        <f t="shared" si="15"/>
        <v>137535.31</v>
      </c>
    </row>
    <row r="54" spans="1:29" x14ac:dyDescent="0.25">
      <c r="A54">
        <f t="shared" si="16"/>
        <v>4</v>
      </c>
      <c r="B54" s="33">
        <v>45108</v>
      </c>
      <c r="C54" s="36">
        <f t="shared" si="2"/>
        <v>159205.87000000008</v>
      </c>
      <c r="D54" s="36">
        <f t="shared" si="3"/>
        <v>824.4</v>
      </c>
      <c r="E54" s="36">
        <f t="shared" si="4"/>
        <v>276.47000000000003</v>
      </c>
      <c r="F54" s="36">
        <f t="shared" si="5"/>
        <v>547.92999999999995</v>
      </c>
      <c r="G54" s="36">
        <v>0</v>
      </c>
      <c r="H54" s="36">
        <f t="shared" si="6"/>
        <v>11070.599999999999</v>
      </c>
      <c r="I54" s="36">
        <f t="shared" si="7"/>
        <v>24378.599999999995</v>
      </c>
      <c r="J54" s="36">
        <f t="shared" si="0"/>
        <v>158929.40000000008</v>
      </c>
      <c r="L54" s="36">
        <f t="shared" si="1"/>
        <v>824.4</v>
      </c>
      <c r="T54">
        <f t="shared" si="17"/>
        <v>4</v>
      </c>
      <c r="U54" s="33">
        <v>45108</v>
      </c>
      <c r="V54" s="36">
        <f t="shared" si="8"/>
        <v>137535.31</v>
      </c>
      <c r="W54" s="36">
        <f t="shared" si="9"/>
        <v>1200.33</v>
      </c>
      <c r="X54" s="36">
        <f t="shared" si="10"/>
        <v>819.81999999999994</v>
      </c>
      <c r="Y54" s="36">
        <f t="shared" si="11"/>
        <v>380.51</v>
      </c>
      <c r="Z54" s="36">
        <f t="shared" si="12"/>
        <v>0</v>
      </c>
      <c r="AA54" s="36">
        <f t="shared" si="13"/>
        <v>33284.509999999995</v>
      </c>
      <c r="AB54" s="36">
        <f t="shared" si="14"/>
        <v>18329.679999999997</v>
      </c>
      <c r="AC54" s="36">
        <f t="shared" si="15"/>
        <v>136715.49</v>
      </c>
    </row>
    <row r="55" spans="1:29" x14ac:dyDescent="0.25">
      <c r="A55">
        <f t="shared" si="16"/>
        <v>4</v>
      </c>
      <c r="B55" s="33">
        <v>45139</v>
      </c>
      <c r="C55" s="36">
        <f t="shared" si="2"/>
        <v>158929.40000000008</v>
      </c>
      <c r="D55" s="36">
        <f t="shared" si="3"/>
        <v>824.4</v>
      </c>
      <c r="E55" s="36">
        <f t="shared" si="4"/>
        <v>277.41999999999996</v>
      </c>
      <c r="F55" s="36">
        <f t="shared" si="5"/>
        <v>546.98</v>
      </c>
      <c r="G55" s="36">
        <v>0</v>
      </c>
      <c r="H55" s="36">
        <f t="shared" si="6"/>
        <v>11348.019999999999</v>
      </c>
      <c r="I55" s="36">
        <f t="shared" si="7"/>
        <v>24925.579999999994</v>
      </c>
      <c r="J55" s="36">
        <f t="shared" si="0"/>
        <v>158651.98000000007</v>
      </c>
      <c r="L55" s="36">
        <f t="shared" si="1"/>
        <v>824.4</v>
      </c>
      <c r="T55">
        <f t="shared" si="17"/>
        <v>4</v>
      </c>
      <c r="U55" s="33">
        <v>45139</v>
      </c>
      <c r="V55" s="36">
        <f t="shared" si="8"/>
        <v>136715.49</v>
      </c>
      <c r="W55" s="36">
        <f t="shared" si="9"/>
        <v>1200.33</v>
      </c>
      <c r="X55" s="36">
        <f t="shared" si="10"/>
        <v>822.07999999999993</v>
      </c>
      <c r="Y55" s="36">
        <f t="shared" si="11"/>
        <v>378.25</v>
      </c>
      <c r="Z55" s="36">
        <f t="shared" si="12"/>
        <v>0</v>
      </c>
      <c r="AA55" s="36">
        <f t="shared" si="13"/>
        <v>34106.589999999997</v>
      </c>
      <c r="AB55" s="36">
        <f t="shared" si="14"/>
        <v>18707.929999999997</v>
      </c>
      <c r="AC55" s="36">
        <f t="shared" si="15"/>
        <v>135893.41</v>
      </c>
    </row>
    <row r="56" spans="1:29" x14ac:dyDescent="0.25">
      <c r="A56">
        <f t="shared" si="16"/>
        <v>4</v>
      </c>
      <c r="B56" s="33">
        <v>45170</v>
      </c>
      <c r="C56" s="36">
        <f t="shared" si="2"/>
        <v>158651.98000000007</v>
      </c>
      <c r="D56" s="36">
        <f t="shared" si="3"/>
        <v>824.4</v>
      </c>
      <c r="E56" s="36">
        <f t="shared" si="4"/>
        <v>278.37</v>
      </c>
      <c r="F56" s="36">
        <f t="shared" si="5"/>
        <v>546.03</v>
      </c>
      <c r="G56" s="36">
        <v>0</v>
      </c>
      <c r="H56" s="36">
        <f t="shared" si="6"/>
        <v>11626.39</v>
      </c>
      <c r="I56" s="36">
        <f t="shared" si="7"/>
        <v>25471.609999999993</v>
      </c>
      <c r="J56" s="36">
        <f t="shared" si="0"/>
        <v>158373.61000000007</v>
      </c>
      <c r="L56" s="36">
        <f t="shared" si="1"/>
        <v>824.4</v>
      </c>
      <c r="T56">
        <f t="shared" si="17"/>
        <v>4</v>
      </c>
      <c r="U56" s="33">
        <v>45170</v>
      </c>
      <c r="V56" s="36">
        <f t="shared" si="8"/>
        <v>135893.41</v>
      </c>
      <c r="W56" s="36">
        <f t="shared" si="9"/>
        <v>1200.33</v>
      </c>
      <c r="X56" s="36">
        <f t="shared" si="10"/>
        <v>824.3599999999999</v>
      </c>
      <c r="Y56" s="36">
        <f t="shared" si="11"/>
        <v>375.97</v>
      </c>
      <c r="Z56" s="36">
        <f t="shared" si="12"/>
        <v>0</v>
      </c>
      <c r="AA56" s="36">
        <f t="shared" si="13"/>
        <v>34930.949999999997</v>
      </c>
      <c r="AB56" s="36">
        <f t="shared" si="14"/>
        <v>19083.899999999998</v>
      </c>
      <c r="AC56" s="36">
        <f t="shared" si="15"/>
        <v>135069.05000000002</v>
      </c>
    </row>
    <row r="57" spans="1:29" x14ac:dyDescent="0.25">
      <c r="A57">
        <f t="shared" si="16"/>
        <v>4</v>
      </c>
      <c r="B57" s="33">
        <v>45200</v>
      </c>
      <c r="C57" s="36">
        <f t="shared" si="2"/>
        <v>158373.61000000007</v>
      </c>
      <c r="D57" s="36">
        <f t="shared" si="3"/>
        <v>824.4</v>
      </c>
      <c r="E57" s="36">
        <f t="shared" si="4"/>
        <v>279.32999999999993</v>
      </c>
      <c r="F57" s="36">
        <f t="shared" si="5"/>
        <v>545.07000000000005</v>
      </c>
      <c r="G57" s="36">
        <v>0</v>
      </c>
      <c r="H57" s="36">
        <f t="shared" si="6"/>
        <v>11905.72</v>
      </c>
      <c r="I57" s="36">
        <f t="shared" si="7"/>
        <v>26016.679999999993</v>
      </c>
      <c r="J57" s="36">
        <f t="shared" si="0"/>
        <v>158094.28000000009</v>
      </c>
      <c r="L57" s="36">
        <f t="shared" si="1"/>
        <v>824.4</v>
      </c>
      <c r="T57">
        <f t="shared" si="17"/>
        <v>4</v>
      </c>
      <c r="U57" s="33">
        <v>45200</v>
      </c>
      <c r="V57" s="36">
        <f t="shared" si="8"/>
        <v>135069.05000000002</v>
      </c>
      <c r="W57" s="36">
        <f t="shared" si="9"/>
        <v>1200.33</v>
      </c>
      <c r="X57" s="36">
        <f t="shared" si="10"/>
        <v>826.63999999999987</v>
      </c>
      <c r="Y57" s="36">
        <f t="shared" si="11"/>
        <v>373.69</v>
      </c>
      <c r="Z57" s="36">
        <f t="shared" si="12"/>
        <v>0</v>
      </c>
      <c r="AA57" s="36">
        <f t="shared" si="13"/>
        <v>35757.589999999997</v>
      </c>
      <c r="AB57" s="36">
        <f t="shared" si="14"/>
        <v>19457.589999999997</v>
      </c>
      <c r="AC57" s="36">
        <f t="shared" si="15"/>
        <v>134242.41</v>
      </c>
    </row>
    <row r="58" spans="1:29" x14ac:dyDescent="0.25">
      <c r="A58">
        <f t="shared" si="16"/>
        <v>4</v>
      </c>
      <c r="B58" s="33">
        <v>45231</v>
      </c>
      <c r="C58" s="36">
        <f t="shared" si="2"/>
        <v>158094.28000000009</v>
      </c>
      <c r="D58" s="36">
        <f t="shared" si="3"/>
        <v>824.4</v>
      </c>
      <c r="E58" s="36">
        <f t="shared" si="4"/>
        <v>280.28999999999996</v>
      </c>
      <c r="F58" s="36">
        <f t="shared" si="5"/>
        <v>544.11</v>
      </c>
      <c r="G58" s="36">
        <v>0</v>
      </c>
      <c r="H58" s="36">
        <f t="shared" si="6"/>
        <v>12186.009999999998</v>
      </c>
      <c r="I58" s="36">
        <f t="shared" si="7"/>
        <v>26560.789999999994</v>
      </c>
      <c r="J58" s="36">
        <f t="shared" si="0"/>
        <v>157813.99000000008</v>
      </c>
      <c r="L58" s="36">
        <f t="shared" si="1"/>
        <v>824.4</v>
      </c>
      <c r="T58">
        <f t="shared" si="17"/>
        <v>4</v>
      </c>
      <c r="U58" s="33">
        <v>45231</v>
      </c>
      <c r="V58" s="36">
        <f t="shared" si="8"/>
        <v>134242.41</v>
      </c>
      <c r="W58" s="36">
        <f t="shared" si="9"/>
        <v>1200.33</v>
      </c>
      <c r="X58" s="36">
        <f t="shared" si="10"/>
        <v>828.93</v>
      </c>
      <c r="Y58" s="36">
        <f t="shared" si="11"/>
        <v>371.4</v>
      </c>
      <c r="Z58" s="36">
        <f t="shared" si="12"/>
        <v>0</v>
      </c>
      <c r="AA58" s="36">
        <f t="shared" si="13"/>
        <v>36586.519999999997</v>
      </c>
      <c r="AB58" s="36">
        <f t="shared" si="14"/>
        <v>19828.989999999998</v>
      </c>
      <c r="AC58" s="36">
        <f t="shared" si="15"/>
        <v>133413.48000000001</v>
      </c>
    </row>
    <row r="59" spans="1:29" x14ac:dyDescent="0.25">
      <c r="A59">
        <f t="shared" si="16"/>
        <v>4</v>
      </c>
      <c r="B59" s="33">
        <v>45261</v>
      </c>
      <c r="C59" s="36">
        <f t="shared" si="2"/>
        <v>157813.99000000008</v>
      </c>
      <c r="D59" s="36">
        <f t="shared" si="3"/>
        <v>824.4</v>
      </c>
      <c r="E59" s="36">
        <f t="shared" si="4"/>
        <v>281.26</v>
      </c>
      <c r="F59" s="36">
        <f t="shared" si="5"/>
        <v>543.14</v>
      </c>
      <c r="G59" s="36">
        <v>0</v>
      </c>
      <c r="H59" s="36">
        <f t="shared" si="6"/>
        <v>12467.269999999999</v>
      </c>
      <c r="I59" s="36">
        <f t="shared" si="7"/>
        <v>27103.929999999993</v>
      </c>
      <c r="J59" s="36">
        <f t="shared" si="0"/>
        <v>157532.73000000007</v>
      </c>
      <c r="L59" s="36">
        <f t="shared" si="1"/>
        <v>824.4</v>
      </c>
      <c r="T59">
        <f t="shared" si="17"/>
        <v>4</v>
      </c>
      <c r="U59" s="33">
        <v>45261</v>
      </c>
      <c r="V59" s="36">
        <f t="shared" si="8"/>
        <v>133413.48000000001</v>
      </c>
      <c r="W59" s="36">
        <f t="shared" si="9"/>
        <v>1200.33</v>
      </c>
      <c r="X59" s="36">
        <f t="shared" si="10"/>
        <v>831.21999999999991</v>
      </c>
      <c r="Y59" s="36">
        <f t="shared" si="11"/>
        <v>369.11</v>
      </c>
      <c r="Z59" s="36">
        <f t="shared" si="12"/>
        <v>0</v>
      </c>
      <c r="AA59" s="36">
        <f t="shared" si="13"/>
        <v>37417.74</v>
      </c>
      <c r="AB59" s="36">
        <f t="shared" si="14"/>
        <v>20198.099999999999</v>
      </c>
      <c r="AC59" s="36">
        <f t="shared" si="15"/>
        <v>132582.26</v>
      </c>
    </row>
    <row r="60" spans="1:29" x14ac:dyDescent="0.25">
      <c r="A60">
        <f t="shared" si="16"/>
        <v>5</v>
      </c>
      <c r="B60" s="33">
        <v>45292</v>
      </c>
      <c r="C60" s="36">
        <f t="shared" si="2"/>
        <v>157532.73000000007</v>
      </c>
      <c r="D60" s="36">
        <f t="shared" si="3"/>
        <v>824.4</v>
      </c>
      <c r="E60" s="36">
        <f t="shared" si="4"/>
        <v>282.22000000000003</v>
      </c>
      <c r="F60" s="36">
        <f t="shared" si="5"/>
        <v>542.17999999999995</v>
      </c>
      <c r="G60" s="36">
        <v>0</v>
      </c>
      <c r="H60" s="36">
        <f t="shared" si="6"/>
        <v>12749.489999999998</v>
      </c>
      <c r="I60" s="36">
        <f t="shared" si="7"/>
        <v>27646.109999999993</v>
      </c>
      <c r="J60" s="36">
        <f t="shared" si="0"/>
        <v>157250.51000000007</v>
      </c>
      <c r="L60" s="36">
        <f t="shared" si="1"/>
        <v>824.4</v>
      </c>
      <c r="T60">
        <f t="shared" si="17"/>
        <v>5</v>
      </c>
      <c r="U60" s="33">
        <v>45292</v>
      </c>
      <c r="V60" s="36">
        <f t="shared" si="8"/>
        <v>132582.26</v>
      </c>
      <c r="W60" s="36">
        <f t="shared" si="9"/>
        <v>1200.33</v>
      </c>
      <c r="X60" s="36">
        <f t="shared" si="10"/>
        <v>833.52</v>
      </c>
      <c r="Y60" s="36">
        <f t="shared" si="11"/>
        <v>366.81</v>
      </c>
      <c r="Z60" s="36">
        <f t="shared" si="12"/>
        <v>0</v>
      </c>
      <c r="AA60" s="36">
        <f t="shared" si="13"/>
        <v>38251.259999999995</v>
      </c>
      <c r="AB60" s="36">
        <f t="shared" si="14"/>
        <v>20564.91</v>
      </c>
      <c r="AC60" s="36">
        <f t="shared" si="15"/>
        <v>131748.74000000002</v>
      </c>
    </row>
    <row r="61" spans="1:29" x14ac:dyDescent="0.25">
      <c r="A61">
        <f t="shared" si="16"/>
        <v>5</v>
      </c>
      <c r="B61" s="33">
        <v>45323</v>
      </c>
      <c r="C61" s="36">
        <f t="shared" si="2"/>
        <v>157250.51000000007</v>
      </c>
      <c r="D61" s="36">
        <f t="shared" si="3"/>
        <v>824.4</v>
      </c>
      <c r="E61" s="36">
        <f t="shared" si="4"/>
        <v>283.19999999999993</v>
      </c>
      <c r="F61" s="36">
        <f t="shared" si="5"/>
        <v>541.20000000000005</v>
      </c>
      <c r="G61" s="36">
        <v>0</v>
      </c>
      <c r="H61" s="36">
        <f t="shared" si="6"/>
        <v>13032.689999999999</v>
      </c>
      <c r="I61" s="36">
        <f t="shared" si="7"/>
        <v>28187.309999999994</v>
      </c>
      <c r="J61" s="36">
        <f t="shared" si="0"/>
        <v>156967.31000000006</v>
      </c>
      <c r="L61" s="36">
        <f t="shared" si="1"/>
        <v>824.4</v>
      </c>
      <c r="T61">
        <f t="shared" si="17"/>
        <v>5</v>
      </c>
      <c r="U61" s="33">
        <v>45323</v>
      </c>
      <c r="V61" s="36">
        <f t="shared" si="8"/>
        <v>131748.74000000002</v>
      </c>
      <c r="W61" s="36">
        <f t="shared" si="9"/>
        <v>1200.33</v>
      </c>
      <c r="X61" s="36">
        <f t="shared" si="10"/>
        <v>835.82999999999993</v>
      </c>
      <c r="Y61" s="36">
        <f t="shared" si="11"/>
        <v>364.5</v>
      </c>
      <c r="Z61" s="36">
        <f t="shared" si="12"/>
        <v>0</v>
      </c>
      <c r="AA61" s="36">
        <f t="shared" si="13"/>
        <v>39087.089999999997</v>
      </c>
      <c r="AB61" s="36">
        <f t="shared" si="14"/>
        <v>20929.41</v>
      </c>
      <c r="AC61" s="36">
        <f t="shared" si="15"/>
        <v>130912.91000000002</v>
      </c>
    </row>
    <row r="62" spans="1:29" x14ac:dyDescent="0.25">
      <c r="A62">
        <f t="shared" si="16"/>
        <v>5</v>
      </c>
      <c r="B62" s="33">
        <v>45352</v>
      </c>
      <c r="C62" s="36">
        <f t="shared" si="2"/>
        <v>156967.31000000006</v>
      </c>
      <c r="D62" s="36">
        <f t="shared" si="3"/>
        <v>824.4</v>
      </c>
      <c r="E62" s="36">
        <f t="shared" si="4"/>
        <v>284.16999999999996</v>
      </c>
      <c r="F62" s="36">
        <f t="shared" si="5"/>
        <v>540.23</v>
      </c>
      <c r="G62" s="36">
        <v>0</v>
      </c>
      <c r="H62" s="36">
        <f t="shared" si="6"/>
        <v>13316.859999999999</v>
      </c>
      <c r="I62" s="36">
        <f t="shared" si="7"/>
        <v>28727.539999999994</v>
      </c>
      <c r="J62" s="36">
        <f t="shared" si="0"/>
        <v>156683.14000000004</v>
      </c>
      <c r="L62" s="36">
        <f t="shared" si="1"/>
        <v>824.4</v>
      </c>
      <c r="T62">
        <f t="shared" si="17"/>
        <v>5</v>
      </c>
      <c r="U62" s="33">
        <v>45352</v>
      </c>
      <c r="V62" s="36">
        <f t="shared" si="8"/>
        <v>130912.91000000002</v>
      </c>
      <c r="W62" s="36">
        <f t="shared" si="9"/>
        <v>1200.33</v>
      </c>
      <c r="X62" s="36">
        <f t="shared" si="10"/>
        <v>838.13999999999987</v>
      </c>
      <c r="Y62" s="36">
        <f t="shared" si="11"/>
        <v>362.19</v>
      </c>
      <c r="Z62" s="36">
        <f t="shared" si="12"/>
        <v>0</v>
      </c>
      <c r="AA62" s="36">
        <f t="shared" si="13"/>
        <v>39925.229999999996</v>
      </c>
      <c r="AB62" s="36">
        <f t="shared" si="14"/>
        <v>21291.599999999999</v>
      </c>
      <c r="AC62" s="36">
        <f t="shared" si="15"/>
        <v>130074.77000000002</v>
      </c>
    </row>
    <row r="63" spans="1:29" x14ac:dyDescent="0.25">
      <c r="A63">
        <f t="shared" si="16"/>
        <v>5</v>
      </c>
      <c r="B63" s="33">
        <v>45383</v>
      </c>
      <c r="C63" s="36">
        <f t="shared" si="2"/>
        <v>156683.14000000004</v>
      </c>
      <c r="D63" s="36">
        <f t="shared" si="3"/>
        <v>824.4</v>
      </c>
      <c r="E63" s="36">
        <f t="shared" si="4"/>
        <v>285.14999999999998</v>
      </c>
      <c r="F63" s="36">
        <f t="shared" si="5"/>
        <v>539.25</v>
      </c>
      <c r="G63" s="36">
        <v>0</v>
      </c>
      <c r="H63" s="36">
        <f t="shared" si="6"/>
        <v>13602.009999999998</v>
      </c>
      <c r="I63" s="36">
        <f t="shared" si="7"/>
        <v>29266.789999999994</v>
      </c>
      <c r="J63" s="36">
        <f t="shared" si="0"/>
        <v>156397.99000000005</v>
      </c>
      <c r="L63" s="36">
        <f t="shared" si="1"/>
        <v>824.4</v>
      </c>
      <c r="T63">
        <f t="shared" si="17"/>
        <v>5</v>
      </c>
      <c r="U63" s="33">
        <v>45383</v>
      </c>
      <c r="V63" s="36">
        <f t="shared" si="8"/>
        <v>130074.77000000002</v>
      </c>
      <c r="W63" s="36">
        <f t="shared" si="9"/>
        <v>1200.33</v>
      </c>
      <c r="X63" s="36">
        <f t="shared" si="10"/>
        <v>840.45999999999992</v>
      </c>
      <c r="Y63" s="36">
        <f t="shared" si="11"/>
        <v>359.87</v>
      </c>
      <c r="Z63" s="36">
        <f t="shared" si="12"/>
        <v>0</v>
      </c>
      <c r="AA63" s="36">
        <f t="shared" si="13"/>
        <v>40765.689999999995</v>
      </c>
      <c r="AB63" s="36">
        <f t="shared" si="14"/>
        <v>21651.469999999998</v>
      </c>
      <c r="AC63" s="36">
        <f t="shared" si="15"/>
        <v>129234.31000000001</v>
      </c>
    </row>
    <row r="64" spans="1:29" x14ac:dyDescent="0.25">
      <c r="A64">
        <f t="shared" si="16"/>
        <v>5</v>
      </c>
      <c r="B64" s="33">
        <v>45413</v>
      </c>
      <c r="C64" s="36">
        <f t="shared" si="2"/>
        <v>156397.99000000005</v>
      </c>
      <c r="D64" s="36">
        <f t="shared" si="3"/>
        <v>824.4</v>
      </c>
      <c r="E64" s="36">
        <f t="shared" si="4"/>
        <v>286.13</v>
      </c>
      <c r="F64" s="36">
        <f t="shared" si="5"/>
        <v>538.27</v>
      </c>
      <c r="G64" s="36">
        <v>0</v>
      </c>
      <c r="H64" s="36">
        <f t="shared" si="6"/>
        <v>13888.139999999998</v>
      </c>
      <c r="I64" s="36">
        <f t="shared" si="7"/>
        <v>29805.059999999994</v>
      </c>
      <c r="J64" s="36">
        <f t="shared" si="0"/>
        <v>156111.86000000004</v>
      </c>
      <c r="L64" s="36">
        <f t="shared" si="1"/>
        <v>824.4</v>
      </c>
      <c r="T64">
        <f t="shared" si="17"/>
        <v>5</v>
      </c>
      <c r="U64" s="33">
        <v>45413</v>
      </c>
      <c r="V64" s="36">
        <f t="shared" si="8"/>
        <v>129234.31000000001</v>
      </c>
      <c r="W64" s="36">
        <f t="shared" si="9"/>
        <v>1200.33</v>
      </c>
      <c r="X64" s="36">
        <f t="shared" si="10"/>
        <v>842.78</v>
      </c>
      <c r="Y64" s="36">
        <f t="shared" si="11"/>
        <v>357.55</v>
      </c>
      <c r="Z64" s="36">
        <f t="shared" si="12"/>
        <v>0</v>
      </c>
      <c r="AA64" s="36">
        <f t="shared" si="13"/>
        <v>41608.469999999994</v>
      </c>
      <c r="AB64" s="36">
        <f t="shared" si="14"/>
        <v>22009.019999999997</v>
      </c>
      <c r="AC64" s="36">
        <f t="shared" si="15"/>
        <v>128391.53000000001</v>
      </c>
    </row>
    <row r="65" spans="1:29" x14ac:dyDescent="0.25">
      <c r="A65">
        <f t="shared" si="16"/>
        <v>5</v>
      </c>
      <c r="B65" s="33">
        <v>45444</v>
      </c>
      <c r="C65" s="36">
        <f t="shared" si="2"/>
        <v>156111.86000000004</v>
      </c>
      <c r="D65" s="36">
        <f t="shared" si="3"/>
        <v>824.4</v>
      </c>
      <c r="E65" s="36">
        <f t="shared" si="4"/>
        <v>287.12</v>
      </c>
      <c r="F65" s="36">
        <f t="shared" si="5"/>
        <v>537.28</v>
      </c>
      <c r="G65" s="36">
        <v>0</v>
      </c>
      <c r="H65" s="36">
        <f t="shared" si="6"/>
        <v>14175.259999999998</v>
      </c>
      <c r="I65" s="36">
        <f t="shared" si="7"/>
        <v>30342.339999999993</v>
      </c>
      <c r="J65" s="36">
        <f t="shared" si="0"/>
        <v>155824.74000000005</v>
      </c>
      <c r="L65" s="36">
        <f t="shared" si="1"/>
        <v>824.4</v>
      </c>
      <c r="T65">
        <f t="shared" si="17"/>
        <v>5</v>
      </c>
      <c r="U65" s="33">
        <v>45444</v>
      </c>
      <c r="V65" s="36">
        <f t="shared" si="8"/>
        <v>128391.53000000001</v>
      </c>
      <c r="W65" s="36">
        <f t="shared" si="9"/>
        <v>1200.33</v>
      </c>
      <c r="X65" s="36">
        <f t="shared" si="10"/>
        <v>845.1099999999999</v>
      </c>
      <c r="Y65" s="36">
        <f t="shared" si="11"/>
        <v>355.22</v>
      </c>
      <c r="Z65" s="36">
        <f t="shared" si="12"/>
        <v>0</v>
      </c>
      <c r="AA65" s="36">
        <f t="shared" si="13"/>
        <v>42453.579999999994</v>
      </c>
      <c r="AB65" s="36">
        <f t="shared" si="14"/>
        <v>22364.239999999998</v>
      </c>
      <c r="AC65" s="36">
        <f t="shared" si="15"/>
        <v>127546.42000000001</v>
      </c>
    </row>
    <row r="66" spans="1:29" x14ac:dyDescent="0.25">
      <c r="A66">
        <f t="shared" si="16"/>
        <v>5</v>
      </c>
      <c r="B66" s="33">
        <v>45474</v>
      </c>
      <c r="C66" s="36">
        <f t="shared" si="2"/>
        <v>155824.74000000005</v>
      </c>
      <c r="D66" s="36">
        <f t="shared" si="3"/>
        <v>824.4</v>
      </c>
      <c r="E66" s="36">
        <f t="shared" si="4"/>
        <v>288.10000000000002</v>
      </c>
      <c r="F66" s="36">
        <f t="shared" si="5"/>
        <v>536.29999999999995</v>
      </c>
      <c r="G66" s="36">
        <v>0</v>
      </c>
      <c r="H66" s="36">
        <f t="shared" si="6"/>
        <v>14463.359999999999</v>
      </c>
      <c r="I66" s="36">
        <f t="shared" si="7"/>
        <v>30878.639999999992</v>
      </c>
      <c r="J66" s="36">
        <f t="shared" si="0"/>
        <v>155536.64000000004</v>
      </c>
      <c r="L66" s="36">
        <f t="shared" si="1"/>
        <v>824.4</v>
      </c>
      <c r="T66">
        <f t="shared" si="17"/>
        <v>5</v>
      </c>
      <c r="U66" s="33">
        <v>45474</v>
      </c>
      <c r="V66" s="36">
        <f t="shared" si="8"/>
        <v>127546.42000000001</v>
      </c>
      <c r="W66" s="36">
        <f t="shared" si="9"/>
        <v>1200.33</v>
      </c>
      <c r="X66" s="36">
        <f t="shared" si="10"/>
        <v>847.44999999999993</v>
      </c>
      <c r="Y66" s="36">
        <f t="shared" si="11"/>
        <v>352.88</v>
      </c>
      <c r="Z66" s="36">
        <f t="shared" si="12"/>
        <v>0</v>
      </c>
      <c r="AA66" s="36">
        <f t="shared" si="13"/>
        <v>43301.029999999992</v>
      </c>
      <c r="AB66" s="36">
        <f t="shared" si="14"/>
        <v>22717.119999999999</v>
      </c>
      <c r="AC66" s="36">
        <f t="shared" si="15"/>
        <v>126698.97000000002</v>
      </c>
    </row>
    <row r="67" spans="1:29" x14ac:dyDescent="0.25">
      <c r="A67">
        <f t="shared" si="16"/>
        <v>5</v>
      </c>
      <c r="B67" s="33">
        <v>45505</v>
      </c>
      <c r="C67" s="36">
        <f t="shared" si="2"/>
        <v>155536.64000000004</v>
      </c>
      <c r="D67" s="36">
        <f t="shared" si="3"/>
        <v>824.4</v>
      </c>
      <c r="E67" s="36">
        <f t="shared" si="4"/>
        <v>289.09000000000003</v>
      </c>
      <c r="F67" s="36">
        <f t="shared" si="5"/>
        <v>535.30999999999995</v>
      </c>
      <c r="G67" s="36">
        <v>0</v>
      </c>
      <c r="H67" s="36">
        <f t="shared" si="6"/>
        <v>14752.449999999999</v>
      </c>
      <c r="I67" s="36">
        <f t="shared" si="7"/>
        <v>31413.949999999993</v>
      </c>
      <c r="J67" s="36">
        <f t="shared" si="0"/>
        <v>155247.55000000005</v>
      </c>
      <c r="L67" s="36">
        <f t="shared" si="1"/>
        <v>824.4</v>
      </c>
      <c r="T67">
        <f t="shared" si="17"/>
        <v>5</v>
      </c>
      <c r="U67" s="33">
        <v>45505</v>
      </c>
      <c r="V67" s="36">
        <f t="shared" si="8"/>
        <v>126698.97000000002</v>
      </c>
      <c r="W67" s="36">
        <f t="shared" si="9"/>
        <v>1200.33</v>
      </c>
      <c r="X67" s="36">
        <f t="shared" si="10"/>
        <v>849.8</v>
      </c>
      <c r="Y67" s="36">
        <f t="shared" si="11"/>
        <v>350.53</v>
      </c>
      <c r="Z67" s="36">
        <f t="shared" si="12"/>
        <v>0</v>
      </c>
      <c r="AA67" s="36">
        <f t="shared" si="13"/>
        <v>44150.829999999994</v>
      </c>
      <c r="AB67" s="36">
        <f t="shared" si="14"/>
        <v>23067.649999999998</v>
      </c>
      <c r="AC67" s="36">
        <f t="shared" si="15"/>
        <v>125849.17000000001</v>
      </c>
    </row>
    <row r="68" spans="1:29" x14ac:dyDescent="0.25">
      <c r="A68">
        <f t="shared" si="16"/>
        <v>5</v>
      </c>
      <c r="B68" s="33">
        <v>45536</v>
      </c>
      <c r="C68" s="36">
        <f t="shared" si="2"/>
        <v>155247.55000000005</v>
      </c>
      <c r="D68" s="36">
        <f t="shared" si="3"/>
        <v>824.4</v>
      </c>
      <c r="E68" s="36">
        <f t="shared" si="4"/>
        <v>290.09000000000003</v>
      </c>
      <c r="F68" s="36">
        <f t="shared" si="5"/>
        <v>534.30999999999995</v>
      </c>
      <c r="G68" s="36">
        <v>0</v>
      </c>
      <c r="H68" s="36">
        <f t="shared" si="6"/>
        <v>15042.539999999999</v>
      </c>
      <c r="I68" s="36">
        <f t="shared" si="7"/>
        <v>31948.259999999995</v>
      </c>
      <c r="J68" s="36">
        <f t="shared" si="0"/>
        <v>154957.46000000005</v>
      </c>
      <c r="L68" s="36">
        <f t="shared" si="1"/>
        <v>824.4</v>
      </c>
      <c r="T68">
        <f t="shared" si="17"/>
        <v>5</v>
      </c>
      <c r="U68" s="33">
        <v>45536</v>
      </c>
      <c r="V68" s="36">
        <f t="shared" si="8"/>
        <v>125849.17000000001</v>
      </c>
      <c r="W68" s="36">
        <f t="shared" si="9"/>
        <v>1200.33</v>
      </c>
      <c r="X68" s="36">
        <f t="shared" si="10"/>
        <v>852.14999999999986</v>
      </c>
      <c r="Y68" s="36">
        <f t="shared" si="11"/>
        <v>348.18</v>
      </c>
      <c r="Z68" s="36">
        <f t="shared" si="12"/>
        <v>0</v>
      </c>
      <c r="AA68" s="36">
        <f t="shared" si="13"/>
        <v>45002.979999999996</v>
      </c>
      <c r="AB68" s="36">
        <f t="shared" si="14"/>
        <v>23415.829999999998</v>
      </c>
      <c r="AC68" s="36">
        <f t="shared" si="15"/>
        <v>124997.02000000002</v>
      </c>
    </row>
    <row r="69" spans="1:29" x14ac:dyDescent="0.25">
      <c r="A69">
        <f t="shared" si="16"/>
        <v>5</v>
      </c>
      <c r="B69" s="33">
        <v>45566</v>
      </c>
      <c r="C69" s="36">
        <f t="shared" si="2"/>
        <v>154957.46000000005</v>
      </c>
      <c r="D69" s="36">
        <f t="shared" si="3"/>
        <v>824.4</v>
      </c>
      <c r="E69" s="36">
        <f t="shared" si="4"/>
        <v>291.09000000000003</v>
      </c>
      <c r="F69" s="36">
        <f t="shared" si="5"/>
        <v>533.30999999999995</v>
      </c>
      <c r="G69" s="36">
        <v>0</v>
      </c>
      <c r="H69" s="36">
        <f t="shared" si="6"/>
        <v>15333.63</v>
      </c>
      <c r="I69" s="36">
        <f t="shared" si="7"/>
        <v>32481.569999999996</v>
      </c>
      <c r="J69" s="36">
        <f t="shared" si="0"/>
        <v>154666.37000000005</v>
      </c>
      <c r="L69" s="36">
        <f t="shared" si="1"/>
        <v>824.4</v>
      </c>
      <c r="T69">
        <f t="shared" si="17"/>
        <v>5</v>
      </c>
      <c r="U69" s="33">
        <v>45566</v>
      </c>
      <c r="V69" s="36">
        <f t="shared" si="8"/>
        <v>124997.02000000002</v>
      </c>
      <c r="W69" s="36">
        <f t="shared" si="9"/>
        <v>1200.33</v>
      </c>
      <c r="X69" s="36">
        <f t="shared" si="10"/>
        <v>854.5</v>
      </c>
      <c r="Y69" s="36">
        <f t="shared" si="11"/>
        <v>345.83</v>
      </c>
      <c r="Z69" s="36">
        <f t="shared" si="12"/>
        <v>0</v>
      </c>
      <c r="AA69" s="36">
        <f t="shared" si="13"/>
        <v>45857.479999999996</v>
      </c>
      <c r="AB69" s="36">
        <f t="shared" si="14"/>
        <v>23761.66</v>
      </c>
      <c r="AC69" s="36">
        <f t="shared" si="15"/>
        <v>124142.52000000002</v>
      </c>
    </row>
    <row r="70" spans="1:29" x14ac:dyDescent="0.25">
      <c r="A70">
        <f t="shared" si="16"/>
        <v>5</v>
      </c>
      <c r="B70" s="33">
        <v>45597</v>
      </c>
      <c r="C70" s="36">
        <f t="shared" si="2"/>
        <v>154666.37000000005</v>
      </c>
      <c r="D70" s="36">
        <f t="shared" si="3"/>
        <v>824.4</v>
      </c>
      <c r="E70" s="36">
        <f t="shared" si="4"/>
        <v>292.09000000000003</v>
      </c>
      <c r="F70" s="36">
        <f t="shared" si="5"/>
        <v>532.30999999999995</v>
      </c>
      <c r="G70" s="36">
        <v>0</v>
      </c>
      <c r="H70" s="36">
        <f t="shared" si="6"/>
        <v>15625.72</v>
      </c>
      <c r="I70" s="36">
        <f t="shared" si="7"/>
        <v>33013.879999999997</v>
      </c>
      <c r="J70" s="36">
        <f t="shared" si="0"/>
        <v>154374.28000000006</v>
      </c>
      <c r="L70" s="36">
        <f t="shared" si="1"/>
        <v>824.4</v>
      </c>
      <c r="T70">
        <f t="shared" si="17"/>
        <v>5</v>
      </c>
      <c r="U70" s="33">
        <v>45597</v>
      </c>
      <c r="V70" s="36">
        <f t="shared" si="8"/>
        <v>124142.52000000002</v>
      </c>
      <c r="W70" s="36">
        <f t="shared" si="9"/>
        <v>1200.33</v>
      </c>
      <c r="X70" s="36">
        <f t="shared" si="10"/>
        <v>856.86999999999989</v>
      </c>
      <c r="Y70" s="36">
        <f t="shared" si="11"/>
        <v>343.46</v>
      </c>
      <c r="Z70" s="36">
        <f t="shared" si="12"/>
        <v>0</v>
      </c>
      <c r="AA70" s="36">
        <f t="shared" si="13"/>
        <v>46714.35</v>
      </c>
      <c r="AB70" s="36">
        <f t="shared" si="14"/>
        <v>24105.119999999999</v>
      </c>
      <c r="AC70" s="36">
        <f t="shared" si="15"/>
        <v>123285.65000000002</v>
      </c>
    </row>
    <row r="71" spans="1:29" x14ac:dyDescent="0.25">
      <c r="A71">
        <f t="shared" si="16"/>
        <v>5</v>
      </c>
      <c r="B71" s="33">
        <v>45627</v>
      </c>
      <c r="C71" s="36">
        <f t="shared" si="2"/>
        <v>154374.28000000006</v>
      </c>
      <c r="D71" s="36">
        <f t="shared" si="3"/>
        <v>824.4</v>
      </c>
      <c r="E71" s="36">
        <f t="shared" si="4"/>
        <v>293.10000000000002</v>
      </c>
      <c r="F71" s="36">
        <f t="shared" si="5"/>
        <v>531.29999999999995</v>
      </c>
      <c r="G71" s="36">
        <v>0</v>
      </c>
      <c r="H71" s="36">
        <f t="shared" si="6"/>
        <v>15918.82</v>
      </c>
      <c r="I71" s="36">
        <f t="shared" si="7"/>
        <v>33545.18</v>
      </c>
      <c r="J71" s="36">
        <f t="shared" si="0"/>
        <v>154081.18000000005</v>
      </c>
      <c r="L71" s="36">
        <f t="shared" si="1"/>
        <v>824.4</v>
      </c>
      <c r="T71">
        <f t="shared" si="17"/>
        <v>5</v>
      </c>
      <c r="U71" s="33">
        <v>45627</v>
      </c>
      <c r="V71" s="36">
        <f t="shared" si="8"/>
        <v>123285.65000000002</v>
      </c>
      <c r="W71" s="36">
        <f t="shared" si="9"/>
        <v>1200.33</v>
      </c>
      <c r="X71" s="36">
        <f t="shared" si="10"/>
        <v>859.24</v>
      </c>
      <c r="Y71" s="36">
        <f t="shared" si="11"/>
        <v>341.09</v>
      </c>
      <c r="Z71" s="36">
        <f t="shared" si="12"/>
        <v>0</v>
      </c>
      <c r="AA71" s="36">
        <f t="shared" si="13"/>
        <v>47573.59</v>
      </c>
      <c r="AB71" s="36">
        <f t="shared" si="14"/>
        <v>24446.21</v>
      </c>
      <c r="AC71" s="36">
        <f t="shared" si="15"/>
        <v>122426.41000000002</v>
      </c>
    </row>
    <row r="72" spans="1:29" x14ac:dyDescent="0.25">
      <c r="A72">
        <f t="shared" si="16"/>
        <v>6</v>
      </c>
      <c r="B72" s="33">
        <v>45658</v>
      </c>
      <c r="C72" s="36">
        <f t="shared" si="2"/>
        <v>154081.18000000005</v>
      </c>
      <c r="D72" s="36">
        <f t="shared" si="3"/>
        <v>824.4</v>
      </c>
      <c r="E72" s="36">
        <f t="shared" si="4"/>
        <v>294.10000000000002</v>
      </c>
      <c r="F72" s="36">
        <f t="shared" si="5"/>
        <v>530.29999999999995</v>
      </c>
      <c r="G72" s="36">
        <v>0</v>
      </c>
      <c r="H72" s="36">
        <f t="shared" si="6"/>
        <v>16212.92</v>
      </c>
      <c r="I72" s="36">
        <f t="shared" si="7"/>
        <v>34075.480000000003</v>
      </c>
      <c r="J72" s="36">
        <f t="shared" si="0"/>
        <v>153787.08000000005</v>
      </c>
      <c r="L72" s="36">
        <f t="shared" si="1"/>
        <v>824.4</v>
      </c>
      <c r="T72">
        <f t="shared" si="17"/>
        <v>6</v>
      </c>
      <c r="U72" s="33">
        <v>45658</v>
      </c>
      <c r="V72" s="36">
        <f t="shared" si="8"/>
        <v>122426.41000000002</v>
      </c>
      <c r="W72" s="36">
        <f t="shared" si="9"/>
        <v>1200.33</v>
      </c>
      <c r="X72" s="36">
        <f t="shared" si="10"/>
        <v>861.61999999999989</v>
      </c>
      <c r="Y72" s="36">
        <f t="shared" si="11"/>
        <v>338.71</v>
      </c>
      <c r="Z72" s="36">
        <f t="shared" si="12"/>
        <v>0</v>
      </c>
      <c r="AA72" s="36">
        <f t="shared" si="13"/>
        <v>48435.21</v>
      </c>
      <c r="AB72" s="36">
        <f t="shared" si="14"/>
        <v>24784.92</v>
      </c>
      <c r="AC72" s="36">
        <f t="shared" si="15"/>
        <v>121564.79000000002</v>
      </c>
    </row>
    <row r="73" spans="1:29" x14ac:dyDescent="0.25">
      <c r="A73">
        <f t="shared" si="16"/>
        <v>6</v>
      </c>
      <c r="B73" s="33">
        <v>45689</v>
      </c>
      <c r="C73" s="36">
        <f t="shared" si="2"/>
        <v>153787.08000000005</v>
      </c>
      <c r="D73" s="36">
        <f t="shared" si="3"/>
        <v>824.4</v>
      </c>
      <c r="E73" s="36">
        <f t="shared" si="4"/>
        <v>295.12</v>
      </c>
      <c r="F73" s="36">
        <f t="shared" si="5"/>
        <v>529.28</v>
      </c>
      <c r="G73" s="36">
        <v>0</v>
      </c>
      <c r="H73" s="36">
        <f t="shared" si="6"/>
        <v>16508.04</v>
      </c>
      <c r="I73" s="36">
        <f t="shared" si="7"/>
        <v>34604.76</v>
      </c>
      <c r="J73" s="36">
        <f t="shared" si="0"/>
        <v>153491.96000000005</v>
      </c>
      <c r="L73" s="36">
        <f t="shared" si="1"/>
        <v>824.4</v>
      </c>
      <c r="T73">
        <f t="shared" si="17"/>
        <v>6</v>
      </c>
      <c r="U73" s="33">
        <v>45689</v>
      </c>
      <c r="V73" s="36">
        <f t="shared" si="8"/>
        <v>121564.79000000002</v>
      </c>
      <c r="W73" s="36">
        <f t="shared" si="9"/>
        <v>1200.33</v>
      </c>
      <c r="X73" s="36">
        <f t="shared" si="10"/>
        <v>864</v>
      </c>
      <c r="Y73" s="36">
        <f t="shared" si="11"/>
        <v>336.33</v>
      </c>
      <c r="Z73" s="36">
        <f t="shared" si="12"/>
        <v>0</v>
      </c>
      <c r="AA73" s="36">
        <f t="shared" si="13"/>
        <v>49299.21</v>
      </c>
      <c r="AB73" s="36">
        <f t="shared" si="14"/>
        <v>25121.25</v>
      </c>
      <c r="AC73" s="36">
        <f t="shared" si="15"/>
        <v>120700.79000000002</v>
      </c>
    </row>
    <row r="74" spans="1:29" x14ac:dyDescent="0.25">
      <c r="A74">
        <f t="shared" si="16"/>
        <v>6</v>
      </c>
      <c r="B74" s="33">
        <v>45717</v>
      </c>
      <c r="C74" s="36">
        <f t="shared" si="2"/>
        <v>153491.96000000005</v>
      </c>
      <c r="D74" s="36">
        <f t="shared" si="3"/>
        <v>824.4</v>
      </c>
      <c r="E74" s="36">
        <f t="shared" si="4"/>
        <v>296.13</v>
      </c>
      <c r="F74" s="36">
        <f t="shared" si="5"/>
        <v>528.27</v>
      </c>
      <c r="G74" s="36">
        <v>0</v>
      </c>
      <c r="H74" s="36">
        <f t="shared" si="6"/>
        <v>16804.170000000002</v>
      </c>
      <c r="I74" s="36">
        <f t="shared" si="7"/>
        <v>35133.03</v>
      </c>
      <c r="J74" s="36">
        <f t="shared" si="0"/>
        <v>153195.83000000005</v>
      </c>
      <c r="L74" s="36">
        <f t="shared" si="1"/>
        <v>824.4</v>
      </c>
      <c r="T74">
        <f t="shared" si="17"/>
        <v>6</v>
      </c>
      <c r="U74" s="33">
        <v>45717</v>
      </c>
      <c r="V74" s="36">
        <f t="shared" si="8"/>
        <v>120700.79000000002</v>
      </c>
      <c r="W74" s="36">
        <f t="shared" si="9"/>
        <v>1200.33</v>
      </c>
      <c r="X74" s="36">
        <f t="shared" si="10"/>
        <v>866.38999999999987</v>
      </c>
      <c r="Y74" s="36">
        <f t="shared" si="11"/>
        <v>333.94</v>
      </c>
      <c r="Z74" s="36">
        <f t="shared" si="12"/>
        <v>0</v>
      </c>
      <c r="AA74" s="36">
        <f t="shared" si="13"/>
        <v>50165.599999999999</v>
      </c>
      <c r="AB74" s="36">
        <f t="shared" si="14"/>
        <v>25455.19</v>
      </c>
      <c r="AC74" s="36">
        <f t="shared" si="15"/>
        <v>119834.40000000002</v>
      </c>
    </row>
    <row r="75" spans="1:29" x14ac:dyDescent="0.25">
      <c r="A75">
        <f t="shared" si="16"/>
        <v>6</v>
      </c>
      <c r="B75" s="33">
        <v>45748</v>
      </c>
      <c r="C75" s="36">
        <f t="shared" si="2"/>
        <v>153195.83000000005</v>
      </c>
      <c r="D75" s="36">
        <f t="shared" si="3"/>
        <v>824.4</v>
      </c>
      <c r="E75" s="36">
        <f t="shared" si="4"/>
        <v>297.14999999999998</v>
      </c>
      <c r="F75" s="36">
        <f t="shared" si="5"/>
        <v>527.25</v>
      </c>
      <c r="G75" s="36">
        <v>0</v>
      </c>
      <c r="H75" s="36">
        <f t="shared" si="6"/>
        <v>17101.320000000003</v>
      </c>
      <c r="I75" s="36">
        <f t="shared" si="7"/>
        <v>35660.28</v>
      </c>
      <c r="J75" s="36">
        <f t="shared" si="0"/>
        <v>152898.68000000005</v>
      </c>
      <c r="L75" s="36">
        <f t="shared" si="1"/>
        <v>824.4</v>
      </c>
      <c r="T75">
        <f t="shared" si="17"/>
        <v>6</v>
      </c>
      <c r="U75" s="33">
        <v>45748</v>
      </c>
      <c r="V75" s="36">
        <f t="shared" si="8"/>
        <v>119834.40000000002</v>
      </c>
      <c r="W75" s="36">
        <f t="shared" si="9"/>
        <v>1200.33</v>
      </c>
      <c r="X75" s="36">
        <f t="shared" si="10"/>
        <v>868.79</v>
      </c>
      <c r="Y75" s="36">
        <f t="shared" si="11"/>
        <v>331.54</v>
      </c>
      <c r="Z75" s="36">
        <f t="shared" si="12"/>
        <v>0</v>
      </c>
      <c r="AA75" s="36">
        <f t="shared" si="13"/>
        <v>51034.39</v>
      </c>
      <c r="AB75" s="36">
        <f t="shared" si="14"/>
        <v>25786.73</v>
      </c>
      <c r="AC75" s="36">
        <f t="shared" si="15"/>
        <v>118965.61000000003</v>
      </c>
    </row>
    <row r="76" spans="1:29" x14ac:dyDescent="0.25">
      <c r="A76">
        <f t="shared" si="16"/>
        <v>6</v>
      </c>
      <c r="B76" s="33">
        <v>45778</v>
      </c>
      <c r="C76" s="36">
        <f t="shared" si="2"/>
        <v>152898.68000000005</v>
      </c>
      <c r="D76" s="36">
        <f t="shared" si="3"/>
        <v>824.4</v>
      </c>
      <c r="E76" s="36">
        <f t="shared" si="4"/>
        <v>298.16999999999996</v>
      </c>
      <c r="F76" s="36">
        <f t="shared" si="5"/>
        <v>526.23</v>
      </c>
      <c r="G76" s="36">
        <v>0</v>
      </c>
      <c r="H76" s="36">
        <f t="shared" si="6"/>
        <v>17399.490000000002</v>
      </c>
      <c r="I76" s="36">
        <f t="shared" si="7"/>
        <v>36186.51</v>
      </c>
      <c r="J76" s="36">
        <f t="shared" si="0"/>
        <v>152600.51000000004</v>
      </c>
      <c r="L76" s="36">
        <f t="shared" si="1"/>
        <v>824.4</v>
      </c>
      <c r="T76">
        <f t="shared" si="17"/>
        <v>6</v>
      </c>
      <c r="U76" s="33">
        <v>45778</v>
      </c>
      <c r="V76" s="36">
        <f t="shared" si="8"/>
        <v>118965.61000000003</v>
      </c>
      <c r="W76" s="36">
        <f t="shared" si="9"/>
        <v>1200.33</v>
      </c>
      <c r="X76" s="36">
        <f t="shared" si="10"/>
        <v>871.18999999999994</v>
      </c>
      <c r="Y76" s="36">
        <f t="shared" si="11"/>
        <v>329.14</v>
      </c>
      <c r="Z76" s="36">
        <f t="shared" si="12"/>
        <v>0</v>
      </c>
      <c r="AA76" s="36">
        <f t="shared" si="13"/>
        <v>51905.58</v>
      </c>
      <c r="AB76" s="36">
        <f t="shared" si="14"/>
        <v>26115.87</v>
      </c>
      <c r="AC76" s="36">
        <f t="shared" si="15"/>
        <v>118094.42000000003</v>
      </c>
    </row>
    <row r="77" spans="1:29" x14ac:dyDescent="0.25">
      <c r="A77">
        <f t="shared" si="16"/>
        <v>6</v>
      </c>
      <c r="B77" s="33">
        <v>45809</v>
      </c>
      <c r="C77" s="36">
        <f t="shared" si="2"/>
        <v>152600.51000000004</v>
      </c>
      <c r="D77" s="36">
        <f t="shared" si="3"/>
        <v>824.4</v>
      </c>
      <c r="E77" s="36">
        <f t="shared" si="4"/>
        <v>299.19999999999993</v>
      </c>
      <c r="F77" s="36">
        <f t="shared" si="5"/>
        <v>525.20000000000005</v>
      </c>
      <c r="G77" s="36">
        <v>0</v>
      </c>
      <c r="H77" s="36">
        <f t="shared" si="6"/>
        <v>17698.690000000002</v>
      </c>
      <c r="I77" s="36">
        <f t="shared" si="7"/>
        <v>36711.71</v>
      </c>
      <c r="J77" s="36">
        <f t="shared" ref="J77:J140" si="18">C77-E77-G77</f>
        <v>152301.31000000003</v>
      </c>
      <c r="L77" s="36">
        <f t="shared" ref="L77:L140" si="19">D77+G77</f>
        <v>824.4</v>
      </c>
      <c r="T77">
        <f t="shared" si="17"/>
        <v>6</v>
      </c>
      <c r="U77" s="33">
        <v>45809</v>
      </c>
      <c r="V77" s="36">
        <f t="shared" si="8"/>
        <v>118094.42000000003</v>
      </c>
      <c r="W77" s="36">
        <f t="shared" si="9"/>
        <v>1200.33</v>
      </c>
      <c r="X77" s="36">
        <f t="shared" si="10"/>
        <v>873.59999999999991</v>
      </c>
      <c r="Y77" s="36">
        <f t="shared" si="11"/>
        <v>326.73</v>
      </c>
      <c r="Z77" s="36">
        <f t="shared" si="12"/>
        <v>0</v>
      </c>
      <c r="AA77" s="36">
        <f t="shared" si="13"/>
        <v>52779.18</v>
      </c>
      <c r="AB77" s="36">
        <f t="shared" si="14"/>
        <v>26442.6</v>
      </c>
      <c r="AC77" s="36">
        <f t="shared" si="15"/>
        <v>117220.82000000002</v>
      </c>
    </row>
    <row r="78" spans="1:29" x14ac:dyDescent="0.25">
      <c r="A78">
        <f t="shared" si="16"/>
        <v>6</v>
      </c>
      <c r="B78" s="33">
        <v>45839</v>
      </c>
      <c r="C78" s="36">
        <f t="shared" ref="C78:C141" si="20">$J77</f>
        <v>152301.31000000003</v>
      </c>
      <c r="D78" s="36">
        <f t="shared" ref="D78:D141" si="21">$B$7</f>
        <v>824.4</v>
      </c>
      <c r="E78" s="36">
        <f t="shared" ref="E78:E141" si="22">D78-F78</f>
        <v>300.23</v>
      </c>
      <c r="F78" s="36">
        <f t="shared" ref="F78:F141" si="23">ROUND($C78*$B$4/12,2)</f>
        <v>524.16999999999996</v>
      </c>
      <c r="G78" s="36">
        <v>0</v>
      </c>
      <c r="H78" s="36">
        <f t="shared" ref="H78:H141" si="24">E78+G78+H77</f>
        <v>17998.920000000002</v>
      </c>
      <c r="I78" s="36">
        <f t="shared" ref="I78:I141" si="25">F78+I77</f>
        <v>37235.879999999997</v>
      </c>
      <c r="J78" s="36">
        <f t="shared" si="18"/>
        <v>152001.08000000002</v>
      </c>
      <c r="L78" s="36">
        <f t="shared" si="19"/>
        <v>824.4</v>
      </c>
      <c r="T78">
        <f t="shared" si="17"/>
        <v>6</v>
      </c>
      <c r="U78" s="33">
        <v>45839</v>
      </c>
      <c r="V78" s="36">
        <f t="shared" ref="V78:V141" si="26">$AC77</f>
        <v>117220.82000000002</v>
      </c>
      <c r="W78" s="36">
        <f t="shared" ref="W78:W141" si="27">$U$7</f>
        <v>1200.33</v>
      </c>
      <c r="X78" s="36">
        <f t="shared" ref="X78:X141" si="28">W78-Y78</f>
        <v>876.02</v>
      </c>
      <c r="Y78" s="36">
        <f t="shared" ref="Y78:Y141" si="29">ROUND($V78*$U$4/12,2)</f>
        <v>324.31</v>
      </c>
      <c r="Z78" s="36">
        <f t="shared" ref="Z78:Z141" si="30">$U$8</f>
        <v>0</v>
      </c>
      <c r="AA78" s="36">
        <f t="shared" ref="AA78:AA141" si="31">X78+Z78+AA77</f>
        <v>53655.199999999997</v>
      </c>
      <c r="AB78" s="36">
        <f t="shared" ref="AB78:AB141" si="32">Y78+AB77</f>
        <v>26766.91</v>
      </c>
      <c r="AC78" s="36">
        <f t="shared" ref="AC78:AC141" si="33">V78-X78-Z78</f>
        <v>116344.80000000002</v>
      </c>
    </row>
    <row r="79" spans="1:29" x14ac:dyDescent="0.25">
      <c r="A79">
        <f t="shared" si="16"/>
        <v>6</v>
      </c>
      <c r="B79" s="33">
        <v>45870</v>
      </c>
      <c r="C79" s="36">
        <f t="shared" si="20"/>
        <v>152001.08000000002</v>
      </c>
      <c r="D79" s="36">
        <f t="shared" si="21"/>
        <v>824.4</v>
      </c>
      <c r="E79" s="36">
        <f t="shared" si="22"/>
        <v>301.26</v>
      </c>
      <c r="F79" s="36">
        <f t="shared" si="23"/>
        <v>523.14</v>
      </c>
      <c r="G79" s="36">
        <v>0</v>
      </c>
      <c r="H79" s="36">
        <f t="shared" si="24"/>
        <v>18300.18</v>
      </c>
      <c r="I79" s="36">
        <f t="shared" si="25"/>
        <v>37759.019999999997</v>
      </c>
      <c r="J79" s="36">
        <f t="shared" si="18"/>
        <v>151699.82</v>
      </c>
      <c r="L79" s="36">
        <f t="shared" si="19"/>
        <v>824.4</v>
      </c>
      <c r="T79">
        <f t="shared" si="17"/>
        <v>6</v>
      </c>
      <c r="U79" s="33">
        <v>45870</v>
      </c>
      <c r="V79" s="36">
        <f t="shared" si="26"/>
        <v>116344.80000000002</v>
      </c>
      <c r="W79" s="36">
        <f t="shared" si="27"/>
        <v>1200.33</v>
      </c>
      <c r="X79" s="36">
        <f t="shared" si="28"/>
        <v>878.43999999999994</v>
      </c>
      <c r="Y79" s="36">
        <f t="shared" si="29"/>
        <v>321.89</v>
      </c>
      <c r="Z79" s="36">
        <f t="shared" si="30"/>
        <v>0</v>
      </c>
      <c r="AA79" s="36">
        <f t="shared" si="31"/>
        <v>54533.64</v>
      </c>
      <c r="AB79" s="36">
        <f t="shared" si="32"/>
        <v>27088.799999999999</v>
      </c>
      <c r="AC79" s="36">
        <f t="shared" si="33"/>
        <v>115466.36000000002</v>
      </c>
    </row>
    <row r="80" spans="1:29" x14ac:dyDescent="0.25">
      <c r="A80">
        <f t="shared" si="16"/>
        <v>6</v>
      </c>
      <c r="B80" s="33">
        <v>45901</v>
      </c>
      <c r="C80" s="36">
        <f t="shared" si="20"/>
        <v>151699.82</v>
      </c>
      <c r="D80" s="36">
        <f t="shared" si="21"/>
        <v>824.4</v>
      </c>
      <c r="E80" s="36">
        <f t="shared" si="22"/>
        <v>302.29999999999995</v>
      </c>
      <c r="F80" s="36">
        <f t="shared" si="23"/>
        <v>522.1</v>
      </c>
      <c r="G80" s="36">
        <v>0</v>
      </c>
      <c r="H80" s="36">
        <f t="shared" si="24"/>
        <v>18602.48</v>
      </c>
      <c r="I80" s="36">
        <f t="shared" si="25"/>
        <v>38281.119999999995</v>
      </c>
      <c r="J80" s="36">
        <f t="shared" si="18"/>
        <v>151397.52000000002</v>
      </c>
      <c r="L80" s="36">
        <f t="shared" si="19"/>
        <v>824.4</v>
      </c>
      <c r="T80">
        <f t="shared" si="17"/>
        <v>6</v>
      </c>
      <c r="U80" s="33">
        <v>45901</v>
      </c>
      <c r="V80" s="36">
        <f t="shared" si="26"/>
        <v>115466.36000000002</v>
      </c>
      <c r="W80" s="36">
        <f t="shared" si="27"/>
        <v>1200.33</v>
      </c>
      <c r="X80" s="36">
        <f t="shared" si="28"/>
        <v>880.86999999999989</v>
      </c>
      <c r="Y80" s="36">
        <f t="shared" si="29"/>
        <v>319.45999999999998</v>
      </c>
      <c r="Z80" s="36">
        <f t="shared" si="30"/>
        <v>0</v>
      </c>
      <c r="AA80" s="36">
        <f t="shared" si="31"/>
        <v>55414.51</v>
      </c>
      <c r="AB80" s="36">
        <f t="shared" si="32"/>
        <v>27408.26</v>
      </c>
      <c r="AC80" s="36">
        <f t="shared" si="33"/>
        <v>114585.49000000002</v>
      </c>
    </row>
    <row r="81" spans="1:29" x14ac:dyDescent="0.25">
      <c r="A81">
        <f t="shared" si="16"/>
        <v>6</v>
      </c>
      <c r="B81" s="33">
        <v>45931</v>
      </c>
      <c r="C81" s="36">
        <f t="shared" si="20"/>
        <v>151397.52000000002</v>
      </c>
      <c r="D81" s="36">
        <f t="shared" si="21"/>
        <v>824.4</v>
      </c>
      <c r="E81" s="36">
        <f t="shared" si="22"/>
        <v>303.34000000000003</v>
      </c>
      <c r="F81" s="36">
        <f t="shared" si="23"/>
        <v>521.05999999999995</v>
      </c>
      <c r="G81" s="36">
        <v>0</v>
      </c>
      <c r="H81" s="36">
        <f t="shared" si="24"/>
        <v>18905.82</v>
      </c>
      <c r="I81" s="36">
        <f t="shared" si="25"/>
        <v>38802.179999999993</v>
      </c>
      <c r="J81" s="36">
        <f t="shared" si="18"/>
        <v>151094.18000000002</v>
      </c>
      <c r="L81" s="36">
        <f t="shared" si="19"/>
        <v>824.4</v>
      </c>
      <c r="T81">
        <f t="shared" si="17"/>
        <v>6</v>
      </c>
      <c r="U81" s="33">
        <v>45931</v>
      </c>
      <c r="V81" s="36">
        <f t="shared" si="26"/>
        <v>114585.49000000002</v>
      </c>
      <c r="W81" s="36">
        <f t="shared" si="27"/>
        <v>1200.33</v>
      </c>
      <c r="X81" s="36">
        <f t="shared" si="28"/>
        <v>883.31</v>
      </c>
      <c r="Y81" s="36">
        <f t="shared" si="29"/>
        <v>317.02</v>
      </c>
      <c r="Z81" s="36">
        <f t="shared" si="30"/>
        <v>0</v>
      </c>
      <c r="AA81" s="36">
        <f t="shared" si="31"/>
        <v>56297.82</v>
      </c>
      <c r="AB81" s="36">
        <f t="shared" si="32"/>
        <v>27725.279999999999</v>
      </c>
      <c r="AC81" s="36">
        <f t="shared" si="33"/>
        <v>113702.18000000002</v>
      </c>
    </row>
    <row r="82" spans="1:29" x14ac:dyDescent="0.25">
      <c r="A82">
        <f t="shared" si="16"/>
        <v>6</v>
      </c>
      <c r="B82" s="33">
        <v>45962</v>
      </c>
      <c r="C82" s="36">
        <f t="shared" si="20"/>
        <v>151094.18000000002</v>
      </c>
      <c r="D82" s="36">
        <f t="shared" si="21"/>
        <v>824.4</v>
      </c>
      <c r="E82" s="36">
        <f t="shared" si="22"/>
        <v>304.38</v>
      </c>
      <c r="F82" s="36">
        <f t="shared" si="23"/>
        <v>520.02</v>
      </c>
      <c r="G82" s="36">
        <v>0</v>
      </c>
      <c r="H82" s="36">
        <f t="shared" si="24"/>
        <v>19210.2</v>
      </c>
      <c r="I82" s="36">
        <f t="shared" si="25"/>
        <v>39322.19999999999</v>
      </c>
      <c r="J82" s="36">
        <f t="shared" si="18"/>
        <v>150789.80000000002</v>
      </c>
      <c r="L82" s="36">
        <f t="shared" si="19"/>
        <v>824.4</v>
      </c>
      <c r="T82">
        <f t="shared" si="17"/>
        <v>6</v>
      </c>
      <c r="U82" s="33">
        <v>45962</v>
      </c>
      <c r="V82" s="36">
        <f t="shared" si="26"/>
        <v>113702.18000000002</v>
      </c>
      <c r="W82" s="36">
        <f t="shared" si="27"/>
        <v>1200.33</v>
      </c>
      <c r="X82" s="36">
        <f t="shared" si="28"/>
        <v>885.75</v>
      </c>
      <c r="Y82" s="36">
        <f t="shared" si="29"/>
        <v>314.58</v>
      </c>
      <c r="Z82" s="36">
        <f t="shared" si="30"/>
        <v>0</v>
      </c>
      <c r="AA82" s="36">
        <f t="shared" si="31"/>
        <v>57183.57</v>
      </c>
      <c r="AB82" s="36">
        <f t="shared" si="32"/>
        <v>28039.86</v>
      </c>
      <c r="AC82" s="36">
        <f t="shared" si="33"/>
        <v>112816.43000000002</v>
      </c>
    </row>
    <row r="83" spans="1:29" x14ac:dyDescent="0.25">
      <c r="A83">
        <f t="shared" si="16"/>
        <v>6</v>
      </c>
      <c r="B83" s="33">
        <v>45992</v>
      </c>
      <c r="C83" s="36">
        <f t="shared" si="20"/>
        <v>150789.80000000002</v>
      </c>
      <c r="D83" s="36">
        <f t="shared" si="21"/>
        <v>824.4</v>
      </c>
      <c r="E83" s="36">
        <f t="shared" si="22"/>
        <v>305.42999999999995</v>
      </c>
      <c r="F83" s="36">
        <f t="shared" si="23"/>
        <v>518.97</v>
      </c>
      <c r="G83" s="36">
        <v>0</v>
      </c>
      <c r="H83" s="36">
        <f t="shared" si="24"/>
        <v>19515.63</v>
      </c>
      <c r="I83" s="36">
        <f t="shared" si="25"/>
        <v>39841.169999999991</v>
      </c>
      <c r="J83" s="36">
        <f t="shared" si="18"/>
        <v>150484.37000000002</v>
      </c>
      <c r="L83" s="36">
        <f t="shared" si="19"/>
        <v>824.4</v>
      </c>
      <c r="T83">
        <f t="shared" si="17"/>
        <v>6</v>
      </c>
      <c r="U83" s="33">
        <v>45992</v>
      </c>
      <c r="V83" s="36">
        <f t="shared" si="26"/>
        <v>112816.43000000002</v>
      </c>
      <c r="W83" s="36">
        <f t="shared" si="27"/>
        <v>1200.33</v>
      </c>
      <c r="X83" s="36">
        <f t="shared" si="28"/>
        <v>888.19999999999993</v>
      </c>
      <c r="Y83" s="36">
        <f t="shared" si="29"/>
        <v>312.13</v>
      </c>
      <c r="Z83" s="36">
        <f t="shared" si="30"/>
        <v>0</v>
      </c>
      <c r="AA83" s="36">
        <f t="shared" si="31"/>
        <v>58071.77</v>
      </c>
      <c r="AB83" s="36">
        <f t="shared" si="32"/>
        <v>28351.99</v>
      </c>
      <c r="AC83" s="36">
        <f t="shared" si="33"/>
        <v>111928.23000000003</v>
      </c>
    </row>
    <row r="84" spans="1:29" x14ac:dyDescent="0.25">
      <c r="A84">
        <f t="shared" si="16"/>
        <v>7</v>
      </c>
      <c r="B84" s="33">
        <v>46023</v>
      </c>
      <c r="C84" s="36">
        <f t="shared" si="20"/>
        <v>150484.37000000002</v>
      </c>
      <c r="D84" s="36">
        <f t="shared" si="21"/>
        <v>824.4</v>
      </c>
      <c r="E84" s="36">
        <f t="shared" si="22"/>
        <v>306.48</v>
      </c>
      <c r="F84" s="36">
        <f t="shared" si="23"/>
        <v>517.91999999999996</v>
      </c>
      <c r="G84" s="36">
        <v>0</v>
      </c>
      <c r="H84" s="36">
        <f t="shared" si="24"/>
        <v>19822.11</v>
      </c>
      <c r="I84" s="36">
        <f t="shared" si="25"/>
        <v>40359.089999999989</v>
      </c>
      <c r="J84" s="36">
        <f t="shared" si="18"/>
        <v>150177.89000000001</v>
      </c>
      <c r="L84" s="36">
        <f t="shared" si="19"/>
        <v>824.4</v>
      </c>
      <c r="T84">
        <f t="shared" si="17"/>
        <v>7</v>
      </c>
      <c r="U84" s="33">
        <v>46023</v>
      </c>
      <c r="V84" s="36">
        <f t="shared" si="26"/>
        <v>111928.23000000003</v>
      </c>
      <c r="W84" s="36">
        <f t="shared" si="27"/>
        <v>1200.33</v>
      </c>
      <c r="X84" s="36">
        <f t="shared" si="28"/>
        <v>890.65999999999985</v>
      </c>
      <c r="Y84" s="36">
        <f t="shared" si="29"/>
        <v>309.67</v>
      </c>
      <c r="Z84" s="36">
        <f t="shared" si="30"/>
        <v>0</v>
      </c>
      <c r="AA84" s="36">
        <f t="shared" si="31"/>
        <v>58962.429999999993</v>
      </c>
      <c r="AB84" s="36">
        <f t="shared" si="32"/>
        <v>28661.66</v>
      </c>
      <c r="AC84" s="36">
        <f t="shared" si="33"/>
        <v>111037.57000000002</v>
      </c>
    </row>
    <row r="85" spans="1:29" x14ac:dyDescent="0.25">
      <c r="A85">
        <f t="shared" si="16"/>
        <v>7</v>
      </c>
      <c r="B85" s="33">
        <v>46054</v>
      </c>
      <c r="C85" s="36">
        <f t="shared" si="20"/>
        <v>150177.89000000001</v>
      </c>
      <c r="D85" s="36">
        <f t="shared" si="21"/>
        <v>824.4</v>
      </c>
      <c r="E85" s="36">
        <f t="shared" si="22"/>
        <v>307.53999999999996</v>
      </c>
      <c r="F85" s="36">
        <f t="shared" si="23"/>
        <v>516.86</v>
      </c>
      <c r="G85" s="36">
        <v>0</v>
      </c>
      <c r="H85" s="36">
        <f t="shared" si="24"/>
        <v>20129.650000000001</v>
      </c>
      <c r="I85" s="36">
        <f t="shared" si="25"/>
        <v>40875.94999999999</v>
      </c>
      <c r="J85" s="36">
        <f t="shared" si="18"/>
        <v>149870.35</v>
      </c>
      <c r="L85" s="36">
        <f t="shared" si="19"/>
        <v>824.4</v>
      </c>
      <c r="T85">
        <f t="shared" si="17"/>
        <v>7</v>
      </c>
      <c r="U85" s="33">
        <v>46054</v>
      </c>
      <c r="V85" s="36">
        <f t="shared" si="26"/>
        <v>111037.57000000002</v>
      </c>
      <c r="W85" s="36">
        <f t="shared" si="27"/>
        <v>1200.33</v>
      </c>
      <c r="X85" s="36">
        <f t="shared" si="28"/>
        <v>893.12999999999988</v>
      </c>
      <c r="Y85" s="36">
        <f t="shared" si="29"/>
        <v>307.2</v>
      </c>
      <c r="Z85" s="36">
        <f t="shared" si="30"/>
        <v>0</v>
      </c>
      <c r="AA85" s="36">
        <f t="shared" si="31"/>
        <v>59855.55999999999</v>
      </c>
      <c r="AB85" s="36">
        <f t="shared" si="32"/>
        <v>28968.86</v>
      </c>
      <c r="AC85" s="36">
        <f t="shared" si="33"/>
        <v>110144.44000000002</v>
      </c>
    </row>
    <row r="86" spans="1:29" x14ac:dyDescent="0.25">
      <c r="A86">
        <f t="shared" si="16"/>
        <v>7</v>
      </c>
      <c r="B86" s="33">
        <v>46082</v>
      </c>
      <c r="C86" s="36">
        <f t="shared" si="20"/>
        <v>149870.35</v>
      </c>
      <c r="D86" s="36">
        <f t="shared" si="21"/>
        <v>824.4</v>
      </c>
      <c r="E86" s="36">
        <f t="shared" si="22"/>
        <v>308.60000000000002</v>
      </c>
      <c r="F86" s="36">
        <f t="shared" si="23"/>
        <v>515.79999999999995</v>
      </c>
      <c r="G86" s="36">
        <v>0</v>
      </c>
      <c r="H86" s="36">
        <f t="shared" si="24"/>
        <v>20438.25</v>
      </c>
      <c r="I86" s="36">
        <f t="shared" si="25"/>
        <v>41391.749999999993</v>
      </c>
      <c r="J86" s="36">
        <f t="shared" si="18"/>
        <v>149561.75</v>
      </c>
      <c r="L86" s="36">
        <f t="shared" si="19"/>
        <v>824.4</v>
      </c>
      <c r="T86">
        <f t="shared" si="17"/>
        <v>7</v>
      </c>
      <c r="U86" s="33">
        <v>46082</v>
      </c>
      <c r="V86" s="36">
        <f t="shared" si="26"/>
        <v>110144.44000000002</v>
      </c>
      <c r="W86" s="36">
        <f t="shared" si="27"/>
        <v>1200.33</v>
      </c>
      <c r="X86" s="36">
        <f t="shared" si="28"/>
        <v>895.59999999999991</v>
      </c>
      <c r="Y86" s="36">
        <f t="shared" si="29"/>
        <v>304.73</v>
      </c>
      <c r="Z86" s="36">
        <f t="shared" si="30"/>
        <v>0</v>
      </c>
      <c r="AA86" s="36">
        <f t="shared" si="31"/>
        <v>60751.159999999989</v>
      </c>
      <c r="AB86" s="36">
        <f t="shared" si="32"/>
        <v>29273.59</v>
      </c>
      <c r="AC86" s="36">
        <f t="shared" si="33"/>
        <v>109248.84000000001</v>
      </c>
    </row>
    <row r="87" spans="1:29" x14ac:dyDescent="0.25">
      <c r="A87">
        <f t="shared" si="16"/>
        <v>7</v>
      </c>
      <c r="B87" s="33">
        <v>46113</v>
      </c>
      <c r="C87" s="36">
        <f t="shared" si="20"/>
        <v>149561.75</v>
      </c>
      <c r="D87" s="36">
        <f t="shared" si="21"/>
        <v>824.4</v>
      </c>
      <c r="E87" s="36">
        <f t="shared" si="22"/>
        <v>309.65999999999997</v>
      </c>
      <c r="F87" s="36">
        <f t="shared" si="23"/>
        <v>514.74</v>
      </c>
      <c r="G87" s="36">
        <v>0</v>
      </c>
      <c r="H87" s="36">
        <f t="shared" si="24"/>
        <v>20747.91</v>
      </c>
      <c r="I87" s="36">
        <f t="shared" si="25"/>
        <v>41906.489999999991</v>
      </c>
      <c r="J87" s="36">
        <f t="shared" si="18"/>
        <v>149252.09</v>
      </c>
      <c r="L87" s="36">
        <f t="shared" si="19"/>
        <v>824.4</v>
      </c>
      <c r="T87">
        <f t="shared" si="17"/>
        <v>7</v>
      </c>
      <c r="U87" s="33">
        <v>46113</v>
      </c>
      <c r="V87" s="36">
        <f t="shared" si="26"/>
        <v>109248.84000000001</v>
      </c>
      <c r="W87" s="36">
        <f t="shared" si="27"/>
        <v>1200.33</v>
      </c>
      <c r="X87" s="36">
        <f t="shared" si="28"/>
        <v>898.06999999999994</v>
      </c>
      <c r="Y87" s="36">
        <f t="shared" si="29"/>
        <v>302.26</v>
      </c>
      <c r="Z87" s="36">
        <f t="shared" si="30"/>
        <v>0</v>
      </c>
      <c r="AA87" s="36">
        <f t="shared" si="31"/>
        <v>61649.229999999989</v>
      </c>
      <c r="AB87" s="36">
        <f t="shared" si="32"/>
        <v>29575.85</v>
      </c>
      <c r="AC87" s="36">
        <f t="shared" si="33"/>
        <v>108350.77</v>
      </c>
    </row>
    <row r="88" spans="1:29" x14ac:dyDescent="0.25">
      <c r="A88">
        <f t="shared" si="16"/>
        <v>7</v>
      </c>
      <c r="B88" s="33">
        <v>46143</v>
      </c>
      <c r="C88" s="36">
        <f t="shared" si="20"/>
        <v>149252.09</v>
      </c>
      <c r="D88" s="36">
        <f t="shared" si="21"/>
        <v>824.4</v>
      </c>
      <c r="E88" s="36">
        <f t="shared" si="22"/>
        <v>310.72000000000003</v>
      </c>
      <c r="F88" s="36">
        <f t="shared" si="23"/>
        <v>513.67999999999995</v>
      </c>
      <c r="G88" s="36">
        <v>0</v>
      </c>
      <c r="H88" s="36">
        <f t="shared" si="24"/>
        <v>21058.63</v>
      </c>
      <c r="I88" s="36">
        <f t="shared" si="25"/>
        <v>42420.169999999991</v>
      </c>
      <c r="J88" s="36">
        <f t="shared" si="18"/>
        <v>148941.37</v>
      </c>
      <c r="L88" s="36">
        <f t="shared" si="19"/>
        <v>824.4</v>
      </c>
      <c r="T88">
        <f t="shared" si="17"/>
        <v>7</v>
      </c>
      <c r="U88" s="33">
        <v>46143</v>
      </c>
      <c r="V88" s="36">
        <f t="shared" si="26"/>
        <v>108350.77</v>
      </c>
      <c r="W88" s="36">
        <f t="shared" si="27"/>
        <v>1200.33</v>
      </c>
      <c r="X88" s="36">
        <f t="shared" si="28"/>
        <v>900.56</v>
      </c>
      <c r="Y88" s="36">
        <f t="shared" si="29"/>
        <v>299.77</v>
      </c>
      <c r="Z88" s="36">
        <f t="shared" si="30"/>
        <v>0</v>
      </c>
      <c r="AA88" s="36">
        <f t="shared" si="31"/>
        <v>62549.789999999986</v>
      </c>
      <c r="AB88" s="36">
        <f t="shared" si="32"/>
        <v>29875.62</v>
      </c>
      <c r="AC88" s="36">
        <f t="shared" si="33"/>
        <v>107450.21</v>
      </c>
    </row>
    <row r="89" spans="1:29" x14ac:dyDescent="0.25">
      <c r="A89">
        <f t="shared" ref="A89:A152" si="34">A77+1</f>
        <v>7</v>
      </c>
      <c r="B89" s="33">
        <v>46174</v>
      </c>
      <c r="C89" s="36">
        <f t="shared" si="20"/>
        <v>148941.37</v>
      </c>
      <c r="D89" s="36">
        <f t="shared" si="21"/>
        <v>824.4</v>
      </c>
      <c r="E89" s="36">
        <f t="shared" si="22"/>
        <v>311.78999999999996</v>
      </c>
      <c r="F89" s="36">
        <f t="shared" si="23"/>
        <v>512.61</v>
      </c>
      <c r="G89" s="36">
        <v>0</v>
      </c>
      <c r="H89" s="36">
        <f t="shared" si="24"/>
        <v>21370.420000000002</v>
      </c>
      <c r="I89" s="36">
        <f t="shared" si="25"/>
        <v>42932.779999999992</v>
      </c>
      <c r="J89" s="36">
        <f t="shared" si="18"/>
        <v>148629.57999999999</v>
      </c>
      <c r="L89" s="36">
        <f t="shared" si="19"/>
        <v>824.4</v>
      </c>
      <c r="T89">
        <f t="shared" ref="T89:T152" si="35">T77+1</f>
        <v>7</v>
      </c>
      <c r="U89" s="33">
        <v>46174</v>
      </c>
      <c r="V89" s="36">
        <f t="shared" si="26"/>
        <v>107450.21</v>
      </c>
      <c r="W89" s="36">
        <f t="shared" si="27"/>
        <v>1200.33</v>
      </c>
      <c r="X89" s="36">
        <f t="shared" si="28"/>
        <v>903.05</v>
      </c>
      <c r="Y89" s="36">
        <f t="shared" si="29"/>
        <v>297.27999999999997</v>
      </c>
      <c r="Z89" s="36">
        <f t="shared" si="30"/>
        <v>0</v>
      </c>
      <c r="AA89" s="36">
        <f t="shared" si="31"/>
        <v>63452.839999999989</v>
      </c>
      <c r="AB89" s="36">
        <f t="shared" si="32"/>
        <v>30172.899999999998</v>
      </c>
      <c r="AC89" s="36">
        <f t="shared" si="33"/>
        <v>106547.16</v>
      </c>
    </row>
    <row r="90" spans="1:29" x14ac:dyDescent="0.25">
      <c r="A90">
        <f t="shared" si="34"/>
        <v>7</v>
      </c>
      <c r="B90" s="33">
        <v>46204</v>
      </c>
      <c r="C90" s="36">
        <f t="shared" si="20"/>
        <v>148629.57999999999</v>
      </c>
      <c r="D90" s="36">
        <f t="shared" si="21"/>
        <v>824.4</v>
      </c>
      <c r="E90" s="36">
        <f t="shared" si="22"/>
        <v>312.87</v>
      </c>
      <c r="F90" s="36">
        <f t="shared" si="23"/>
        <v>511.53</v>
      </c>
      <c r="G90" s="36">
        <v>0</v>
      </c>
      <c r="H90" s="36">
        <f t="shared" si="24"/>
        <v>21683.29</v>
      </c>
      <c r="I90" s="36">
        <f t="shared" si="25"/>
        <v>43444.30999999999</v>
      </c>
      <c r="J90" s="36">
        <f t="shared" si="18"/>
        <v>148316.71</v>
      </c>
      <c r="L90" s="36">
        <f t="shared" si="19"/>
        <v>824.4</v>
      </c>
      <c r="T90">
        <f t="shared" si="35"/>
        <v>7</v>
      </c>
      <c r="U90" s="33">
        <v>46204</v>
      </c>
      <c r="V90" s="36">
        <f t="shared" si="26"/>
        <v>106547.16</v>
      </c>
      <c r="W90" s="36">
        <f t="shared" si="27"/>
        <v>1200.33</v>
      </c>
      <c r="X90" s="36">
        <f t="shared" si="28"/>
        <v>905.55</v>
      </c>
      <c r="Y90" s="36">
        <f t="shared" si="29"/>
        <v>294.77999999999997</v>
      </c>
      <c r="Z90" s="36">
        <f t="shared" si="30"/>
        <v>0</v>
      </c>
      <c r="AA90" s="36">
        <f t="shared" si="31"/>
        <v>64358.389999999992</v>
      </c>
      <c r="AB90" s="36">
        <f t="shared" si="32"/>
        <v>30467.679999999997</v>
      </c>
      <c r="AC90" s="36">
        <f t="shared" si="33"/>
        <v>105641.61</v>
      </c>
    </row>
    <row r="91" spans="1:29" x14ac:dyDescent="0.25">
      <c r="A91">
        <f t="shared" si="34"/>
        <v>7</v>
      </c>
      <c r="B91" s="33">
        <v>46235</v>
      </c>
      <c r="C91" s="36">
        <f t="shared" si="20"/>
        <v>148316.71</v>
      </c>
      <c r="D91" s="36">
        <f t="shared" si="21"/>
        <v>824.4</v>
      </c>
      <c r="E91" s="36">
        <f t="shared" si="22"/>
        <v>313.94</v>
      </c>
      <c r="F91" s="36">
        <f t="shared" si="23"/>
        <v>510.46</v>
      </c>
      <c r="G91" s="36">
        <v>0</v>
      </c>
      <c r="H91" s="36">
        <f t="shared" si="24"/>
        <v>21997.23</v>
      </c>
      <c r="I91" s="36">
        <f t="shared" si="25"/>
        <v>43954.76999999999</v>
      </c>
      <c r="J91" s="36">
        <f t="shared" si="18"/>
        <v>148002.76999999999</v>
      </c>
      <c r="L91" s="36">
        <f t="shared" si="19"/>
        <v>824.4</v>
      </c>
      <c r="T91">
        <f t="shared" si="35"/>
        <v>7</v>
      </c>
      <c r="U91" s="33">
        <v>46235</v>
      </c>
      <c r="V91" s="36">
        <f t="shared" si="26"/>
        <v>105641.61</v>
      </c>
      <c r="W91" s="36">
        <f t="shared" si="27"/>
        <v>1200.33</v>
      </c>
      <c r="X91" s="36">
        <f t="shared" si="28"/>
        <v>908.05</v>
      </c>
      <c r="Y91" s="36">
        <f t="shared" si="29"/>
        <v>292.27999999999997</v>
      </c>
      <c r="Z91" s="36">
        <f t="shared" si="30"/>
        <v>0</v>
      </c>
      <c r="AA91" s="36">
        <f t="shared" si="31"/>
        <v>65266.439999999995</v>
      </c>
      <c r="AB91" s="36">
        <f t="shared" si="32"/>
        <v>30759.959999999995</v>
      </c>
      <c r="AC91" s="36">
        <f t="shared" si="33"/>
        <v>104733.56</v>
      </c>
    </row>
    <row r="92" spans="1:29" x14ac:dyDescent="0.25">
      <c r="A92">
        <f t="shared" si="34"/>
        <v>7</v>
      </c>
      <c r="B92" s="33">
        <v>46266</v>
      </c>
      <c r="C92" s="36">
        <f t="shared" si="20"/>
        <v>148002.76999999999</v>
      </c>
      <c r="D92" s="36">
        <f t="shared" si="21"/>
        <v>824.4</v>
      </c>
      <c r="E92" s="36">
        <f t="shared" si="22"/>
        <v>315.02</v>
      </c>
      <c r="F92" s="36">
        <f t="shared" si="23"/>
        <v>509.38</v>
      </c>
      <c r="G92" s="36">
        <v>0</v>
      </c>
      <c r="H92" s="36">
        <f t="shared" si="24"/>
        <v>22312.25</v>
      </c>
      <c r="I92" s="36">
        <f t="shared" si="25"/>
        <v>44464.149999999987</v>
      </c>
      <c r="J92" s="36">
        <f t="shared" si="18"/>
        <v>147687.75</v>
      </c>
      <c r="L92" s="36">
        <f t="shared" si="19"/>
        <v>824.4</v>
      </c>
      <c r="T92">
        <f t="shared" si="35"/>
        <v>7</v>
      </c>
      <c r="U92" s="33">
        <v>46266</v>
      </c>
      <c r="V92" s="36">
        <f t="shared" si="26"/>
        <v>104733.56</v>
      </c>
      <c r="W92" s="36">
        <f t="shared" si="27"/>
        <v>1200.33</v>
      </c>
      <c r="X92" s="36">
        <f t="shared" si="28"/>
        <v>910.56999999999994</v>
      </c>
      <c r="Y92" s="36">
        <f t="shared" si="29"/>
        <v>289.76</v>
      </c>
      <c r="Z92" s="36">
        <f t="shared" si="30"/>
        <v>0</v>
      </c>
      <c r="AA92" s="36">
        <f t="shared" si="31"/>
        <v>66177.009999999995</v>
      </c>
      <c r="AB92" s="36">
        <f t="shared" si="32"/>
        <v>31049.719999999994</v>
      </c>
      <c r="AC92" s="36">
        <f t="shared" si="33"/>
        <v>103822.98999999999</v>
      </c>
    </row>
    <row r="93" spans="1:29" x14ac:dyDescent="0.25">
      <c r="A93">
        <f t="shared" si="34"/>
        <v>7</v>
      </c>
      <c r="B93" s="33">
        <v>46296</v>
      </c>
      <c r="C93" s="36">
        <f t="shared" si="20"/>
        <v>147687.75</v>
      </c>
      <c r="D93" s="36">
        <f t="shared" si="21"/>
        <v>824.4</v>
      </c>
      <c r="E93" s="36">
        <f t="shared" si="22"/>
        <v>316.10999999999996</v>
      </c>
      <c r="F93" s="36">
        <f t="shared" si="23"/>
        <v>508.29</v>
      </c>
      <c r="G93" s="36">
        <v>0</v>
      </c>
      <c r="H93" s="36">
        <f t="shared" si="24"/>
        <v>22628.36</v>
      </c>
      <c r="I93" s="36">
        <f t="shared" si="25"/>
        <v>44972.439999999988</v>
      </c>
      <c r="J93" s="36">
        <f t="shared" si="18"/>
        <v>147371.64000000001</v>
      </c>
      <c r="L93" s="36">
        <f t="shared" si="19"/>
        <v>824.4</v>
      </c>
      <c r="T93">
        <f t="shared" si="35"/>
        <v>7</v>
      </c>
      <c r="U93" s="33">
        <v>46296</v>
      </c>
      <c r="V93" s="36">
        <f t="shared" si="26"/>
        <v>103822.98999999999</v>
      </c>
      <c r="W93" s="36">
        <f t="shared" si="27"/>
        <v>1200.33</v>
      </c>
      <c r="X93" s="36">
        <f t="shared" si="28"/>
        <v>913.08999999999992</v>
      </c>
      <c r="Y93" s="36">
        <f t="shared" si="29"/>
        <v>287.24</v>
      </c>
      <c r="Z93" s="36">
        <f t="shared" si="30"/>
        <v>0</v>
      </c>
      <c r="AA93" s="36">
        <f t="shared" si="31"/>
        <v>67090.099999999991</v>
      </c>
      <c r="AB93" s="36">
        <f t="shared" si="32"/>
        <v>31336.959999999995</v>
      </c>
      <c r="AC93" s="36">
        <f t="shared" si="33"/>
        <v>102909.9</v>
      </c>
    </row>
    <row r="94" spans="1:29" x14ac:dyDescent="0.25">
      <c r="A94">
        <f t="shared" si="34"/>
        <v>7</v>
      </c>
      <c r="B94" s="33">
        <v>46327</v>
      </c>
      <c r="C94" s="36">
        <f t="shared" si="20"/>
        <v>147371.64000000001</v>
      </c>
      <c r="D94" s="36">
        <f t="shared" si="21"/>
        <v>824.4</v>
      </c>
      <c r="E94" s="36">
        <f t="shared" si="22"/>
        <v>317.2</v>
      </c>
      <c r="F94" s="36">
        <f t="shared" si="23"/>
        <v>507.2</v>
      </c>
      <c r="G94" s="36">
        <v>0</v>
      </c>
      <c r="H94" s="36">
        <f t="shared" si="24"/>
        <v>22945.56</v>
      </c>
      <c r="I94" s="36">
        <f t="shared" si="25"/>
        <v>45479.639999999985</v>
      </c>
      <c r="J94" s="36">
        <f t="shared" si="18"/>
        <v>147054.44</v>
      </c>
      <c r="L94" s="36">
        <f t="shared" si="19"/>
        <v>824.4</v>
      </c>
      <c r="T94">
        <f t="shared" si="35"/>
        <v>7</v>
      </c>
      <c r="U94" s="33">
        <v>46327</v>
      </c>
      <c r="V94" s="36">
        <f t="shared" si="26"/>
        <v>102909.9</v>
      </c>
      <c r="W94" s="36">
        <f t="shared" si="27"/>
        <v>1200.33</v>
      </c>
      <c r="X94" s="36">
        <f t="shared" si="28"/>
        <v>915.6099999999999</v>
      </c>
      <c r="Y94" s="36">
        <f t="shared" si="29"/>
        <v>284.72000000000003</v>
      </c>
      <c r="Z94" s="36">
        <f t="shared" si="30"/>
        <v>0</v>
      </c>
      <c r="AA94" s="36">
        <f t="shared" si="31"/>
        <v>68005.709999999992</v>
      </c>
      <c r="AB94" s="36">
        <f t="shared" si="32"/>
        <v>31621.679999999997</v>
      </c>
      <c r="AC94" s="36">
        <f t="shared" si="33"/>
        <v>101994.29</v>
      </c>
    </row>
    <row r="95" spans="1:29" x14ac:dyDescent="0.25">
      <c r="A95">
        <f t="shared" si="34"/>
        <v>7</v>
      </c>
      <c r="B95" s="33">
        <v>46357</v>
      </c>
      <c r="C95" s="36">
        <f t="shared" si="20"/>
        <v>147054.44</v>
      </c>
      <c r="D95" s="36">
        <f t="shared" si="21"/>
        <v>824.4</v>
      </c>
      <c r="E95" s="36">
        <f t="shared" si="22"/>
        <v>318.28999999999996</v>
      </c>
      <c r="F95" s="36">
        <f t="shared" si="23"/>
        <v>506.11</v>
      </c>
      <c r="G95" s="36">
        <v>0</v>
      </c>
      <c r="H95" s="36">
        <f t="shared" si="24"/>
        <v>23263.850000000002</v>
      </c>
      <c r="I95" s="36">
        <f t="shared" si="25"/>
        <v>45985.749999999985</v>
      </c>
      <c r="J95" s="36">
        <f t="shared" si="18"/>
        <v>146736.15</v>
      </c>
      <c r="L95" s="36">
        <f t="shared" si="19"/>
        <v>824.4</v>
      </c>
      <c r="T95">
        <f t="shared" si="35"/>
        <v>7</v>
      </c>
      <c r="U95" s="33">
        <v>46357</v>
      </c>
      <c r="V95" s="36">
        <f t="shared" si="26"/>
        <v>101994.29</v>
      </c>
      <c r="W95" s="36">
        <f t="shared" si="27"/>
        <v>1200.33</v>
      </c>
      <c r="X95" s="36">
        <f t="shared" si="28"/>
        <v>918.14999999999986</v>
      </c>
      <c r="Y95" s="36">
        <f t="shared" si="29"/>
        <v>282.18</v>
      </c>
      <c r="Z95" s="36">
        <f t="shared" si="30"/>
        <v>0</v>
      </c>
      <c r="AA95" s="36">
        <f t="shared" si="31"/>
        <v>68923.859999999986</v>
      </c>
      <c r="AB95" s="36">
        <f t="shared" si="32"/>
        <v>31903.859999999997</v>
      </c>
      <c r="AC95" s="36">
        <f t="shared" si="33"/>
        <v>101076.14</v>
      </c>
    </row>
    <row r="96" spans="1:29" x14ac:dyDescent="0.25">
      <c r="A96">
        <f t="shared" si="34"/>
        <v>8</v>
      </c>
      <c r="B96" s="33">
        <v>46388</v>
      </c>
      <c r="C96" s="36">
        <f t="shared" si="20"/>
        <v>146736.15</v>
      </c>
      <c r="D96" s="36">
        <f t="shared" si="21"/>
        <v>824.4</v>
      </c>
      <c r="E96" s="36">
        <f t="shared" si="22"/>
        <v>319.38</v>
      </c>
      <c r="F96" s="36">
        <f t="shared" si="23"/>
        <v>505.02</v>
      </c>
      <c r="G96" s="36">
        <v>904</v>
      </c>
      <c r="H96" s="36">
        <f t="shared" si="24"/>
        <v>24487.230000000003</v>
      </c>
      <c r="I96" s="36">
        <f t="shared" si="25"/>
        <v>46490.769999999982</v>
      </c>
      <c r="J96" s="36">
        <f t="shared" si="18"/>
        <v>145512.76999999999</v>
      </c>
      <c r="L96" s="36">
        <f t="shared" si="19"/>
        <v>1728.4</v>
      </c>
      <c r="T96">
        <f t="shared" si="35"/>
        <v>8</v>
      </c>
      <c r="U96" s="33">
        <v>46388</v>
      </c>
      <c r="V96" s="36">
        <f t="shared" si="26"/>
        <v>101076.14</v>
      </c>
      <c r="W96" s="36">
        <f t="shared" si="27"/>
        <v>1200.33</v>
      </c>
      <c r="X96" s="36">
        <f t="shared" si="28"/>
        <v>920.68999999999994</v>
      </c>
      <c r="Y96" s="36">
        <f t="shared" si="29"/>
        <v>279.64</v>
      </c>
      <c r="Z96" s="36">
        <f t="shared" si="30"/>
        <v>0</v>
      </c>
      <c r="AA96" s="36">
        <f t="shared" si="31"/>
        <v>69844.549999999988</v>
      </c>
      <c r="AB96" s="36">
        <f t="shared" si="32"/>
        <v>32183.499999999996</v>
      </c>
      <c r="AC96" s="36">
        <f t="shared" si="33"/>
        <v>100155.45</v>
      </c>
    </row>
    <row r="97" spans="1:29" x14ac:dyDescent="0.25">
      <c r="A97">
        <f t="shared" si="34"/>
        <v>8</v>
      </c>
      <c r="B97" s="33">
        <v>46419</v>
      </c>
      <c r="C97" s="36">
        <f t="shared" si="20"/>
        <v>145512.76999999999</v>
      </c>
      <c r="D97" s="36">
        <f t="shared" si="21"/>
        <v>824.4</v>
      </c>
      <c r="E97" s="36">
        <f t="shared" si="22"/>
        <v>323.58999999999997</v>
      </c>
      <c r="F97" s="36">
        <f t="shared" si="23"/>
        <v>500.81</v>
      </c>
      <c r="G97" s="36">
        <f t="shared" ref="G97:G160" si="36">G96</f>
        <v>904</v>
      </c>
      <c r="H97" s="36">
        <f t="shared" si="24"/>
        <v>25714.820000000003</v>
      </c>
      <c r="I97" s="36">
        <f t="shared" si="25"/>
        <v>46991.57999999998</v>
      </c>
      <c r="J97" s="36">
        <f t="shared" si="18"/>
        <v>144285.18</v>
      </c>
      <c r="L97" s="36">
        <f t="shared" si="19"/>
        <v>1728.4</v>
      </c>
      <c r="T97">
        <f t="shared" si="35"/>
        <v>8</v>
      </c>
      <c r="U97" s="33">
        <v>46419</v>
      </c>
      <c r="V97" s="36">
        <f t="shared" si="26"/>
        <v>100155.45</v>
      </c>
      <c r="W97" s="36">
        <f t="shared" si="27"/>
        <v>1200.33</v>
      </c>
      <c r="X97" s="36">
        <f t="shared" si="28"/>
        <v>923.2299999999999</v>
      </c>
      <c r="Y97" s="36">
        <f t="shared" si="29"/>
        <v>277.10000000000002</v>
      </c>
      <c r="Z97" s="36">
        <f t="shared" si="30"/>
        <v>0</v>
      </c>
      <c r="AA97" s="36">
        <f t="shared" si="31"/>
        <v>70767.779999999984</v>
      </c>
      <c r="AB97" s="36">
        <f t="shared" si="32"/>
        <v>32460.599999999995</v>
      </c>
      <c r="AC97" s="36">
        <f t="shared" si="33"/>
        <v>99232.22</v>
      </c>
    </row>
    <row r="98" spans="1:29" x14ac:dyDescent="0.25">
      <c r="A98">
        <f t="shared" si="34"/>
        <v>8</v>
      </c>
      <c r="B98" s="33">
        <v>46447</v>
      </c>
      <c r="C98" s="36">
        <f t="shared" si="20"/>
        <v>144285.18</v>
      </c>
      <c r="D98" s="36">
        <f t="shared" si="21"/>
        <v>824.4</v>
      </c>
      <c r="E98" s="36">
        <f t="shared" si="22"/>
        <v>327.82</v>
      </c>
      <c r="F98" s="36">
        <f t="shared" si="23"/>
        <v>496.58</v>
      </c>
      <c r="G98" s="36">
        <f t="shared" si="36"/>
        <v>904</v>
      </c>
      <c r="H98" s="36">
        <f t="shared" si="24"/>
        <v>26946.640000000003</v>
      </c>
      <c r="I98" s="36">
        <f t="shared" si="25"/>
        <v>47488.159999999982</v>
      </c>
      <c r="J98" s="36">
        <f t="shared" si="18"/>
        <v>143053.35999999999</v>
      </c>
      <c r="L98" s="36">
        <f t="shared" si="19"/>
        <v>1728.4</v>
      </c>
      <c r="T98">
        <f t="shared" si="35"/>
        <v>8</v>
      </c>
      <c r="U98" s="33">
        <v>46447</v>
      </c>
      <c r="V98" s="36">
        <f t="shared" si="26"/>
        <v>99232.22</v>
      </c>
      <c r="W98" s="36">
        <f t="shared" si="27"/>
        <v>1200.33</v>
      </c>
      <c r="X98" s="36">
        <f t="shared" si="28"/>
        <v>925.79</v>
      </c>
      <c r="Y98" s="36">
        <f t="shared" si="29"/>
        <v>274.54000000000002</v>
      </c>
      <c r="Z98" s="36">
        <f t="shared" si="30"/>
        <v>0</v>
      </c>
      <c r="AA98" s="36">
        <f t="shared" si="31"/>
        <v>71693.569999999978</v>
      </c>
      <c r="AB98" s="36">
        <f t="shared" si="32"/>
        <v>32735.139999999996</v>
      </c>
      <c r="AC98" s="36">
        <f t="shared" si="33"/>
        <v>98306.430000000008</v>
      </c>
    </row>
    <row r="99" spans="1:29" x14ac:dyDescent="0.25">
      <c r="A99">
        <f t="shared" si="34"/>
        <v>8</v>
      </c>
      <c r="B99" s="33">
        <v>46478</v>
      </c>
      <c r="C99" s="36">
        <f t="shared" si="20"/>
        <v>143053.35999999999</v>
      </c>
      <c r="D99" s="36">
        <f t="shared" si="21"/>
        <v>824.4</v>
      </c>
      <c r="E99" s="36">
        <f t="shared" si="22"/>
        <v>332.06</v>
      </c>
      <c r="F99" s="36">
        <f t="shared" si="23"/>
        <v>492.34</v>
      </c>
      <c r="G99" s="36">
        <f t="shared" si="36"/>
        <v>904</v>
      </c>
      <c r="H99" s="36">
        <f t="shared" si="24"/>
        <v>28182.700000000004</v>
      </c>
      <c r="I99" s="36">
        <f t="shared" si="25"/>
        <v>47980.499999999978</v>
      </c>
      <c r="J99" s="36">
        <f t="shared" si="18"/>
        <v>141817.29999999999</v>
      </c>
      <c r="L99" s="36">
        <f t="shared" si="19"/>
        <v>1728.4</v>
      </c>
      <c r="T99">
        <f t="shared" si="35"/>
        <v>8</v>
      </c>
      <c r="U99" s="33">
        <v>46478</v>
      </c>
      <c r="V99" s="36">
        <f t="shared" si="26"/>
        <v>98306.430000000008</v>
      </c>
      <c r="W99" s="36">
        <f t="shared" si="27"/>
        <v>1200.33</v>
      </c>
      <c r="X99" s="36">
        <f t="shared" si="28"/>
        <v>928.34999999999991</v>
      </c>
      <c r="Y99" s="36">
        <f t="shared" si="29"/>
        <v>271.98</v>
      </c>
      <c r="Z99" s="36">
        <f t="shared" si="30"/>
        <v>0</v>
      </c>
      <c r="AA99" s="36">
        <f t="shared" si="31"/>
        <v>72621.919999999984</v>
      </c>
      <c r="AB99" s="36">
        <f t="shared" si="32"/>
        <v>33007.119999999995</v>
      </c>
      <c r="AC99" s="36">
        <f t="shared" si="33"/>
        <v>97378.08</v>
      </c>
    </row>
    <row r="100" spans="1:29" x14ac:dyDescent="0.25">
      <c r="A100">
        <f t="shared" si="34"/>
        <v>8</v>
      </c>
      <c r="B100" s="33">
        <v>46508</v>
      </c>
      <c r="C100" s="36">
        <f t="shared" si="20"/>
        <v>141817.29999999999</v>
      </c>
      <c r="D100" s="36">
        <f t="shared" si="21"/>
        <v>824.4</v>
      </c>
      <c r="E100" s="36">
        <f t="shared" si="22"/>
        <v>336.31</v>
      </c>
      <c r="F100" s="36">
        <f t="shared" si="23"/>
        <v>488.09</v>
      </c>
      <c r="G100" s="36">
        <f t="shared" si="36"/>
        <v>904</v>
      </c>
      <c r="H100" s="36">
        <f t="shared" si="24"/>
        <v>29423.010000000006</v>
      </c>
      <c r="I100" s="36">
        <f t="shared" si="25"/>
        <v>48468.589999999975</v>
      </c>
      <c r="J100" s="36">
        <f t="shared" si="18"/>
        <v>140576.99</v>
      </c>
      <c r="L100" s="36">
        <f t="shared" si="19"/>
        <v>1728.4</v>
      </c>
      <c r="T100">
        <f t="shared" si="35"/>
        <v>8</v>
      </c>
      <c r="U100" s="33">
        <v>46508</v>
      </c>
      <c r="V100" s="36">
        <f t="shared" si="26"/>
        <v>97378.08</v>
      </c>
      <c r="W100" s="36">
        <f t="shared" si="27"/>
        <v>1200.33</v>
      </c>
      <c r="X100" s="36">
        <f t="shared" si="28"/>
        <v>930.91999999999985</v>
      </c>
      <c r="Y100" s="36">
        <f t="shared" si="29"/>
        <v>269.41000000000003</v>
      </c>
      <c r="Z100" s="36">
        <f t="shared" si="30"/>
        <v>0</v>
      </c>
      <c r="AA100" s="36">
        <f t="shared" si="31"/>
        <v>73552.839999999982</v>
      </c>
      <c r="AB100" s="36">
        <f t="shared" si="32"/>
        <v>33276.53</v>
      </c>
      <c r="AC100" s="36">
        <f t="shared" si="33"/>
        <v>96447.16</v>
      </c>
    </row>
    <row r="101" spans="1:29" x14ac:dyDescent="0.25">
      <c r="A101">
        <f t="shared" si="34"/>
        <v>8</v>
      </c>
      <c r="B101" s="33">
        <v>46539</v>
      </c>
      <c r="C101" s="36">
        <f t="shared" si="20"/>
        <v>140576.99</v>
      </c>
      <c r="D101" s="36">
        <f t="shared" si="21"/>
        <v>824.4</v>
      </c>
      <c r="E101" s="36">
        <f t="shared" si="22"/>
        <v>340.58</v>
      </c>
      <c r="F101" s="36">
        <f t="shared" si="23"/>
        <v>483.82</v>
      </c>
      <c r="G101" s="36">
        <f t="shared" si="36"/>
        <v>904</v>
      </c>
      <c r="H101" s="36">
        <f t="shared" si="24"/>
        <v>30667.590000000004</v>
      </c>
      <c r="I101" s="36">
        <f t="shared" si="25"/>
        <v>48952.409999999974</v>
      </c>
      <c r="J101" s="36">
        <f t="shared" si="18"/>
        <v>139332.41</v>
      </c>
      <c r="L101" s="36">
        <f t="shared" si="19"/>
        <v>1728.4</v>
      </c>
      <c r="T101">
        <f t="shared" si="35"/>
        <v>8</v>
      </c>
      <c r="U101" s="33">
        <v>46539</v>
      </c>
      <c r="V101" s="36">
        <f t="shared" si="26"/>
        <v>96447.16</v>
      </c>
      <c r="W101" s="36">
        <f t="shared" si="27"/>
        <v>1200.33</v>
      </c>
      <c r="X101" s="36">
        <f t="shared" si="28"/>
        <v>933.49</v>
      </c>
      <c r="Y101" s="36">
        <f t="shared" si="29"/>
        <v>266.83999999999997</v>
      </c>
      <c r="Z101" s="36">
        <f t="shared" si="30"/>
        <v>0</v>
      </c>
      <c r="AA101" s="36">
        <f t="shared" si="31"/>
        <v>74486.329999999987</v>
      </c>
      <c r="AB101" s="36">
        <f t="shared" si="32"/>
        <v>33543.369999999995</v>
      </c>
      <c r="AC101" s="36">
        <f t="shared" si="33"/>
        <v>95513.67</v>
      </c>
    </row>
    <row r="102" spans="1:29" x14ac:dyDescent="0.25">
      <c r="A102">
        <f t="shared" si="34"/>
        <v>8</v>
      </c>
      <c r="B102" s="33">
        <v>46569</v>
      </c>
      <c r="C102" s="36">
        <f t="shared" si="20"/>
        <v>139332.41</v>
      </c>
      <c r="D102" s="36">
        <f t="shared" si="21"/>
        <v>824.4</v>
      </c>
      <c r="E102" s="36">
        <f t="shared" si="22"/>
        <v>344.85999999999996</v>
      </c>
      <c r="F102" s="36">
        <f t="shared" si="23"/>
        <v>479.54</v>
      </c>
      <c r="G102" s="36">
        <f t="shared" si="36"/>
        <v>904</v>
      </c>
      <c r="H102" s="36">
        <f t="shared" si="24"/>
        <v>31916.450000000004</v>
      </c>
      <c r="I102" s="36">
        <f t="shared" si="25"/>
        <v>49431.949999999975</v>
      </c>
      <c r="J102" s="36">
        <f t="shared" si="18"/>
        <v>138083.55000000002</v>
      </c>
      <c r="L102" s="36">
        <f t="shared" si="19"/>
        <v>1728.4</v>
      </c>
      <c r="T102">
        <f t="shared" si="35"/>
        <v>8</v>
      </c>
      <c r="U102" s="33">
        <v>46569</v>
      </c>
      <c r="V102" s="36">
        <f t="shared" si="26"/>
        <v>95513.67</v>
      </c>
      <c r="W102" s="36">
        <f t="shared" si="27"/>
        <v>1200.33</v>
      </c>
      <c r="X102" s="36">
        <f t="shared" si="28"/>
        <v>936.07999999999993</v>
      </c>
      <c r="Y102" s="36">
        <f t="shared" si="29"/>
        <v>264.25</v>
      </c>
      <c r="Z102" s="36">
        <f t="shared" si="30"/>
        <v>0</v>
      </c>
      <c r="AA102" s="36">
        <f t="shared" si="31"/>
        <v>75422.409999999989</v>
      </c>
      <c r="AB102" s="36">
        <f t="shared" si="32"/>
        <v>33807.619999999995</v>
      </c>
      <c r="AC102" s="36">
        <f t="shared" si="33"/>
        <v>94577.59</v>
      </c>
    </row>
    <row r="103" spans="1:29" x14ac:dyDescent="0.25">
      <c r="A103">
        <f t="shared" si="34"/>
        <v>8</v>
      </c>
      <c r="B103" s="33">
        <v>46600</v>
      </c>
      <c r="C103" s="36">
        <f t="shared" si="20"/>
        <v>138083.55000000002</v>
      </c>
      <c r="D103" s="36">
        <f t="shared" si="21"/>
        <v>824.4</v>
      </c>
      <c r="E103" s="36">
        <f t="shared" si="22"/>
        <v>349.15999999999997</v>
      </c>
      <c r="F103" s="36">
        <f t="shared" si="23"/>
        <v>475.24</v>
      </c>
      <c r="G103" s="36">
        <f t="shared" si="36"/>
        <v>904</v>
      </c>
      <c r="H103" s="36">
        <f t="shared" si="24"/>
        <v>33169.61</v>
      </c>
      <c r="I103" s="36">
        <f t="shared" si="25"/>
        <v>49907.189999999973</v>
      </c>
      <c r="J103" s="36">
        <f t="shared" si="18"/>
        <v>136830.39000000001</v>
      </c>
      <c r="L103" s="36">
        <f t="shared" si="19"/>
        <v>1728.4</v>
      </c>
      <c r="T103">
        <f t="shared" si="35"/>
        <v>8</v>
      </c>
      <c r="U103" s="33">
        <v>46600</v>
      </c>
      <c r="V103" s="36">
        <f t="shared" si="26"/>
        <v>94577.59</v>
      </c>
      <c r="W103" s="36">
        <f t="shared" si="27"/>
        <v>1200.33</v>
      </c>
      <c r="X103" s="36">
        <f t="shared" si="28"/>
        <v>938.66999999999985</v>
      </c>
      <c r="Y103" s="36">
        <f t="shared" si="29"/>
        <v>261.66000000000003</v>
      </c>
      <c r="Z103" s="36">
        <f t="shared" si="30"/>
        <v>0</v>
      </c>
      <c r="AA103" s="36">
        <f t="shared" si="31"/>
        <v>76361.079999999987</v>
      </c>
      <c r="AB103" s="36">
        <f t="shared" si="32"/>
        <v>34069.279999999999</v>
      </c>
      <c r="AC103" s="36">
        <f t="shared" si="33"/>
        <v>93638.92</v>
      </c>
    </row>
    <row r="104" spans="1:29" x14ac:dyDescent="0.25">
      <c r="A104">
        <f t="shared" si="34"/>
        <v>8</v>
      </c>
      <c r="B104" s="33">
        <v>46631</v>
      </c>
      <c r="C104" s="36">
        <f t="shared" si="20"/>
        <v>136830.39000000001</v>
      </c>
      <c r="D104" s="36">
        <f t="shared" si="21"/>
        <v>824.4</v>
      </c>
      <c r="E104" s="36">
        <f t="shared" si="22"/>
        <v>353.47999999999996</v>
      </c>
      <c r="F104" s="36">
        <f t="shared" si="23"/>
        <v>470.92</v>
      </c>
      <c r="G104" s="36">
        <f t="shared" si="36"/>
        <v>904</v>
      </c>
      <c r="H104" s="36">
        <f t="shared" si="24"/>
        <v>34427.090000000004</v>
      </c>
      <c r="I104" s="36">
        <f t="shared" si="25"/>
        <v>50378.109999999971</v>
      </c>
      <c r="J104" s="36">
        <f t="shared" si="18"/>
        <v>135572.91</v>
      </c>
      <c r="L104" s="36">
        <f t="shared" si="19"/>
        <v>1728.4</v>
      </c>
      <c r="T104">
        <f t="shared" si="35"/>
        <v>8</v>
      </c>
      <c r="U104" s="33">
        <v>46631</v>
      </c>
      <c r="V104" s="36">
        <f t="shared" si="26"/>
        <v>93638.92</v>
      </c>
      <c r="W104" s="36">
        <f t="shared" si="27"/>
        <v>1200.33</v>
      </c>
      <c r="X104" s="36">
        <f t="shared" si="28"/>
        <v>941.26</v>
      </c>
      <c r="Y104" s="36">
        <f t="shared" si="29"/>
        <v>259.07</v>
      </c>
      <c r="Z104" s="36">
        <f t="shared" si="30"/>
        <v>0</v>
      </c>
      <c r="AA104" s="36">
        <f t="shared" si="31"/>
        <v>77302.339999999982</v>
      </c>
      <c r="AB104" s="36">
        <f t="shared" si="32"/>
        <v>34328.35</v>
      </c>
      <c r="AC104" s="36">
        <f t="shared" si="33"/>
        <v>92697.66</v>
      </c>
    </row>
    <row r="105" spans="1:29" x14ac:dyDescent="0.25">
      <c r="A105">
        <f t="shared" si="34"/>
        <v>8</v>
      </c>
      <c r="B105" s="33">
        <v>46661</v>
      </c>
      <c r="C105" s="36">
        <f t="shared" si="20"/>
        <v>135572.91</v>
      </c>
      <c r="D105" s="36">
        <f t="shared" si="21"/>
        <v>824.4</v>
      </c>
      <c r="E105" s="36">
        <f t="shared" si="22"/>
        <v>357.79999999999995</v>
      </c>
      <c r="F105" s="36">
        <f t="shared" si="23"/>
        <v>466.6</v>
      </c>
      <c r="G105" s="36">
        <f t="shared" si="36"/>
        <v>904</v>
      </c>
      <c r="H105" s="36">
        <f t="shared" si="24"/>
        <v>35688.890000000007</v>
      </c>
      <c r="I105" s="36">
        <f t="shared" si="25"/>
        <v>50844.70999999997</v>
      </c>
      <c r="J105" s="36">
        <f t="shared" si="18"/>
        <v>134311.11000000002</v>
      </c>
      <c r="L105" s="36">
        <f t="shared" si="19"/>
        <v>1728.4</v>
      </c>
      <c r="T105">
        <f t="shared" si="35"/>
        <v>8</v>
      </c>
      <c r="U105" s="33">
        <v>46661</v>
      </c>
      <c r="V105" s="36">
        <f t="shared" si="26"/>
        <v>92697.66</v>
      </c>
      <c r="W105" s="36">
        <f t="shared" si="27"/>
        <v>1200.33</v>
      </c>
      <c r="X105" s="36">
        <f t="shared" si="28"/>
        <v>943.86999999999989</v>
      </c>
      <c r="Y105" s="36">
        <f t="shared" si="29"/>
        <v>256.45999999999998</v>
      </c>
      <c r="Z105" s="36">
        <f t="shared" si="30"/>
        <v>0</v>
      </c>
      <c r="AA105" s="36">
        <f t="shared" si="31"/>
        <v>78246.209999999977</v>
      </c>
      <c r="AB105" s="36">
        <f t="shared" si="32"/>
        <v>34584.81</v>
      </c>
      <c r="AC105" s="36">
        <f t="shared" si="33"/>
        <v>91753.790000000008</v>
      </c>
    </row>
    <row r="106" spans="1:29" x14ac:dyDescent="0.25">
      <c r="A106">
        <f t="shared" si="34"/>
        <v>8</v>
      </c>
      <c r="B106" s="33">
        <v>46692</v>
      </c>
      <c r="C106" s="36">
        <f t="shared" si="20"/>
        <v>134311.11000000002</v>
      </c>
      <c r="D106" s="36">
        <f t="shared" si="21"/>
        <v>824.4</v>
      </c>
      <c r="E106" s="36">
        <f t="shared" si="22"/>
        <v>362.15</v>
      </c>
      <c r="F106" s="36">
        <f t="shared" si="23"/>
        <v>462.25</v>
      </c>
      <c r="G106" s="36">
        <f t="shared" si="36"/>
        <v>904</v>
      </c>
      <c r="H106" s="36">
        <f t="shared" si="24"/>
        <v>36955.040000000008</v>
      </c>
      <c r="I106" s="36">
        <f t="shared" si="25"/>
        <v>51306.95999999997</v>
      </c>
      <c r="J106" s="36">
        <f t="shared" si="18"/>
        <v>133044.96000000002</v>
      </c>
      <c r="L106" s="36">
        <f t="shared" si="19"/>
        <v>1728.4</v>
      </c>
      <c r="T106">
        <f t="shared" si="35"/>
        <v>8</v>
      </c>
      <c r="U106" s="33">
        <v>46692</v>
      </c>
      <c r="V106" s="36">
        <f t="shared" si="26"/>
        <v>91753.790000000008</v>
      </c>
      <c r="W106" s="36">
        <f t="shared" si="27"/>
        <v>1200.33</v>
      </c>
      <c r="X106" s="36">
        <f t="shared" si="28"/>
        <v>946.4799999999999</v>
      </c>
      <c r="Y106" s="36">
        <f t="shared" si="29"/>
        <v>253.85</v>
      </c>
      <c r="Z106" s="36">
        <f t="shared" si="30"/>
        <v>0</v>
      </c>
      <c r="AA106" s="36">
        <f t="shared" si="31"/>
        <v>79192.689999999973</v>
      </c>
      <c r="AB106" s="36">
        <f t="shared" si="32"/>
        <v>34838.659999999996</v>
      </c>
      <c r="AC106" s="36">
        <f t="shared" si="33"/>
        <v>90807.310000000012</v>
      </c>
    </row>
    <row r="107" spans="1:29" x14ac:dyDescent="0.25">
      <c r="A107">
        <f t="shared" si="34"/>
        <v>8</v>
      </c>
      <c r="B107" s="33">
        <v>46722</v>
      </c>
      <c r="C107" s="36">
        <f t="shared" si="20"/>
        <v>133044.96000000002</v>
      </c>
      <c r="D107" s="36">
        <f t="shared" si="21"/>
        <v>824.4</v>
      </c>
      <c r="E107" s="36">
        <f t="shared" si="22"/>
        <v>366.5</v>
      </c>
      <c r="F107" s="36">
        <f t="shared" si="23"/>
        <v>457.9</v>
      </c>
      <c r="G107" s="36">
        <f t="shared" si="36"/>
        <v>904</v>
      </c>
      <c r="H107" s="36">
        <f t="shared" si="24"/>
        <v>38225.540000000008</v>
      </c>
      <c r="I107" s="36">
        <f t="shared" si="25"/>
        <v>51764.859999999971</v>
      </c>
      <c r="J107" s="36">
        <f t="shared" si="18"/>
        <v>131774.46000000002</v>
      </c>
      <c r="L107" s="36">
        <f t="shared" si="19"/>
        <v>1728.4</v>
      </c>
      <c r="T107">
        <f t="shared" si="35"/>
        <v>8</v>
      </c>
      <c r="U107" s="33">
        <v>46722</v>
      </c>
      <c r="V107" s="36">
        <f t="shared" si="26"/>
        <v>90807.310000000012</v>
      </c>
      <c r="W107" s="36">
        <f t="shared" si="27"/>
        <v>1200.33</v>
      </c>
      <c r="X107" s="36">
        <f t="shared" si="28"/>
        <v>949.09999999999991</v>
      </c>
      <c r="Y107" s="36">
        <f t="shared" si="29"/>
        <v>251.23</v>
      </c>
      <c r="Z107" s="36">
        <f t="shared" si="30"/>
        <v>0</v>
      </c>
      <c r="AA107" s="36">
        <f t="shared" si="31"/>
        <v>80141.789999999979</v>
      </c>
      <c r="AB107" s="36">
        <f t="shared" si="32"/>
        <v>35089.89</v>
      </c>
      <c r="AC107" s="36">
        <f t="shared" si="33"/>
        <v>89858.21</v>
      </c>
    </row>
    <row r="108" spans="1:29" x14ac:dyDescent="0.25">
      <c r="A108">
        <f t="shared" si="34"/>
        <v>9</v>
      </c>
      <c r="B108" s="33">
        <v>46753</v>
      </c>
      <c r="C108" s="36">
        <f t="shared" si="20"/>
        <v>131774.46000000002</v>
      </c>
      <c r="D108" s="36">
        <f t="shared" si="21"/>
        <v>824.4</v>
      </c>
      <c r="E108" s="36">
        <f t="shared" si="22"/>
        <v>370.88</v>
      </c>
      <c r="F108" s="36">
        <f t="shared" si="23"/>
        <v>453.52</v>
      </c>
      <c r="G108" s="36">
        <f t="shared" si="36"/>
        <v>904</v>
      </c>
      <c r="H108" s="36">
        <f t="shared" si="24"/>
        <v>39500.420000000006</v>
      </c>
      <c r="I108" s="36">
        <f t="shared" si="25"/>
        <v>52218.379999999968</v>
      </c>
      <c r="J108" s="36">
        <f t="shared" si="18"/>
        <v>130499.58000000002</v>
      </c>
      <c r="L108" s="36">
        <f t="shared" si="19"/>
        <v>1728.4</v>
      </c>
      <c r="T108">
        <f t="shared" si="35"/>
        <v>9</v>
      </c>
      <c r="U108" s="33">
        <v>46753</v>
      </c>
      <c r="V108" s="36">
        <f t="shared" si="26"/>
        <v>89858.21</v>
      </c>
      <c r="W108" s="36">
        <f t="shared" si="27"/>
        <v>1200.33</v>
      </c>
      <c r="X108" s="36">
        <f t="shared" si="28"/>
        <v>951.71999999999991</v>
      </c>
      <c r="Y108" s="36">
        <f t="shared" si="29"/>
        <v>248.61</v>
      </c>
      <c r="Z108" s="36">
        <f t="shared" si="30"/>
        <v>0</v>
      </c>
      <c r="AA108" s="36">
        <f t="shared" si="31"/>
        <v>81093.50999999998</v>
      </c>
      <c r="AB108" s="36">
        <f t="shared" si="32"/>
        <v>35338.5</v>
      </c>
      <c r="AC108" s="36">
        <f t="shared" si="33"/>
        <v>88906.49</v>
      </c>
    </row>
    <row r="109" spans="1:29" x14ac:dyDescent="0.25">
      <c r="A109">
        <f t="shared" si="34"/>
        <v>9</v>
      </c>
      <c r="B109" s="33">
        <v>46784</v>
      </c>
      <c r="C109" s="36">
        <f t="shared" si="20"/>
        <v>130499.58000000002</v>
      </c>
      <c r="D109" s="36">
        <f t="shared" si="21"/>
        <v>824.4</v>
      </c>
      <c r="E109" s="36">
        <f t="shared" si="22"/>
        <v>375.26</v>
      </c>
      <c r="F109" s="36">
        <f t="shared" si="23"/>
        <v>449.14</v>
      </c>
      <c r="G109" s="36">
        <f t="shared" si="36"/>
        <v>904</v>
      </c>
      <c r="H109" s="36">
        <f t="shared" si="24"/>
        <v>40779.680000000008</v>
      </c>
      <c r="I109" s="36">
        <f t="shared" si="25"/>
        <v>52667.519999999968</v>
      </c>
      <c r="J109" s="36">
        <f t="shared" si="18"/>
        <v>129220.32000000002</v>
      </c>
      <c r="L109" s="36">
        <f t="shared" si="19"/>
        <v>1728.4</v>
      </c>
      <c r="T109">
        <f t="shared" si="35"/>
        <v>9</v>
      </c>
      <c r="U109" s="33">
        <v>46784</v>
      </c>
      <c r="V109" s="36">
        <f t="shared" si="26"/>
        <v>88906.49</v>
      </c>
      <c r="W109" s="36">
        <f t="shared" si="27"/>
        <v>1200.33</v>
      </c>
      <c r="X109" s="36">
        <f t="shared" si="28"/>
        <v>954.3599999999999</v>
      </c>
      <c r="Y109" s="36">
        <f t="shared" si="29"/>
        <v>245.97</v>
      </c>
      <c r="Z109" s="36">
        <f t="shared" si="30"/>
        <v>0</v>
      </c>
      <c r="AA109" s="36">
        <f t="shared" si="31"/>
        <v>82047.869999999981</v>
      </c>
      <c r="AB109" s="36">
        <f t="shared" si="32"/>
        <v>35584.47</v>
      </c>
      <c r="AC109" s="36">
        <f t="shared" si="33"/>
        <v>87952.13</v>
      </c>
    </row>
    <row r="110" spans="1:29" x14ac:dyDescent="0.25">
      <c r="A110">
        <f t="shared" si="34"/>
        <v>9</v>
      </c>
      <c r="B110" s="33">
        <v>46813</v>
      </c>
      <c r="C110" s="36">
        <f t="shared" si="20"/>
        <v>129220.32000000002</v>
      </c>
      <c r="D110" s="36">
        <f t="shared" si="21"/>
        <v>824.4</v>
      </c>
      <c r="E110" s="36">
        <f t="shared" si="22"/>
        <v>379.66999999999996</v>
      </c>
      <c r="F110" s="36">
        <f t="shared" si="23"/>
        <v>444.73</v>
      </c>
      <c r="G110" s="36">
        <f t="shared" si="36"/>
        <v>904</v>
      </c>
      <c r="H110" s="36">
        <f t="shared" si="24"/>
        <v>42063.350000000006</v>
      </c>
      <c r="I110" s="36">
        <f t="shared" si="25"/>
        <v>53112.249999999971</v>
      </c>
      <c r="J110" s="36">
        <f t="shared" si="18"/>
        <v>127936.65000000002</v>
      </c>
      <c r="L110" s="36">
        <f t="shared" si="19"/>
        <v>1728.4</v>
      </c>
      <c r="T110">
        <f t="shared" si="35"/>
        <v>9</v>
      </c>
      <c r="U110" s="33">
        <v>46813</v>
      </c>
      <c r="V110" s="36">
        <f t="shared" si="26"/>
        <v>87952.13</v>
      </c>
      <c r="W110" s="36">
        <f t="shared" si="27"/>
        <v>1200.33</v>
      </c>
      <c r="X110" s="36">
        <f t="shared" si="28"/>
        <v>956.99999999999989</v>
      </c>
      <c r="Y110" s="36">
        <f t="shared" si="29"/>
        <v>243.33</v>
      </c>
      <c r="Z110" s="36">
        <f t="shared" si="30"/>
        <v>0</v>
      </c>
      <c r="AA110" s="36">
        <f t="shared" si="31"/>
        <v>83004.869999999981</v>
      </c>
      <c r="AB110" s="36">
        <f t="shared" si="32"/>
        <v>35827.800000000003</v>
      </c>
      <c r="AC110" s="36">
        <f t="shared" si="33"/>
        <v>86995.13</v>
      </c>
    </row>
    <row r="111" spans="1:29" x14ac:dyDescent="0.25">
      <c r="A111">
        <f t="shared" si="34"/>
        <v>9</v>
      </c>
      <c r="B111" s="33">
        <v>46844</v>
      </c>
      <c r="C111" s="36">
        <f t="shared" si="20"/>
        <v>127936.65000000002</v>
      </c>
      <c r="D111" s="36">
        <f t="shared" si="21"/>
        <v>824.4</v>
      </c>
      <c r="E111" s="36">
        <f t="shared" si="22"/>
        <v>384.08</v>
      </c>
      <c r="F111" s="36">
        <f t="shared" si="23"/>
        <v>440.32</v>
      </c>
      <c r="G111" s="36">
        <f t="shared" si="36"/>
        <v>904</v>
      </c>
      <c r="H111" s="36">
        <f t="shared" si="24"/>
        <v>43351.430000000008</v>
      </c>
      <c r="I111" s="36">
        <f t="shared" si="25"/>
        <v>53552.569999999971</v>
      </c>
      <c r="J111" s="36">
        <f t="shared" si="18"/>
        <v>126648.57000000002</v>
      </c>
      <c r="L111" s="36">
        <f t="shared" si="19"/>
        <v>1728.4</v>
      </c>
      <c r="T111">
        <f t="shared" si="35"/>
        <v>9</v>
      </c>
      <c r="U111" s="33">
        <v>46844</v>
      </c>
      <c r="V111" s="36">
        <f t="shared" si="26"/>
        <v>86995.13</v>
      </c>
      <c r="W111" s="36">
        <f t="shared" si="27"/>
        <v>1200.33</v>
      </c>
      <c r="X111" s="36">
        <f t="shared" si="28"/>
        <v>959.63999999999987</v>
      </c>
      <c r="Y111" s="36">
        <f t="shared" si="29"/>
        <v>240.69</v>
      </c>
      <c r="Z111" s="36">
        <f t="shared" si="30"/>
        <v>0</v>
      </c>
      <c r="AA111" s="36">
        <f t="shared" si="31"/>
        <v>83964.50999999998</v>
      </c>
      <c r="AB111" s="36">
        <f t="shared" si="32"/>
        <v>36068.490000000005</v>
      </c>
      <c r="AC111" s="36">
        <f t="shared" si="33"/>
        <v>86035.49</v>
      </c>
    </row>
    <row r="112" spans="1:29" x14ac:dyDescent="0.25">
      <c r="A112">
        <f t="shared" si="34"/>
        <v>9</v>
      </c>
      <c r="B112" s="33">
        <v>46874</v>
      </c>
      <c r="C112" s="36">
        <f t="shared" si="20"/>
        <v>126648.57000000002</v>
      </c>
      <c r="D112" s="36">
        <f t="shared" si="21"/>
        <v>824.4</v>
      </c>
      <c r="E112" s="36">
        <f t="shared" si="22"/>
        <v>388.52</v>
      </c>
      <c r="F112" s="36">
        <f t="shared" si="23"/>
        <v>435.88</v>
      </c>
      <c r="G112" s="36">
        <f t="shared" si="36"/>
        <v>904</v>
      </c>
      <c r="H112" s="36">
        <f t="shared" si="24"/>
        <v>44643.950000000004</v>
      </c>
      <c r="I112" s="36">
        <f t="shared" si="25"/>
        <v>53988.449999999968</v>
      </c>
      <c r="J112" s="36">
        <f t="shared" si="18"/>
        <v>125356.05000000002</v>
      </c>
      <c r="L112" s="36">
        <f t="shared" si="19"/>
        <v>1728.4</v>
      </c>
      <c r="T112">
        <f t="shared" si="35"/>
        <v>9</v>
      </c>
      <c r="U112" s="33">
        <v>46874</v>
      </c>
      <c r="V112" s="36">
        <f t="shared" si="26"/>
        <v>86035.49</v>
      </c>
      <c r="W112" s="36">
        <f t="shared" si="27"/>
        <v>1200.33</v>
      </c>
      <c r="X112" s="36">
        <f t="shared" si="28"/>
        <v>962.3</v>
      </c>
      <c r="Y112" s="36">
        <f t="shared" si="29"/>
        <v>238.03</v>
      </c>
      <c r="Z112" s="36">
        <f t="shared" si="30"/>
        <v>0</v>
      </c>
      <c r="AA112" s="36">
        <f t="shared" si="31"/>
        <v>84926.809999999983</v>
      </c>
      <c r="AB112" s="36">
        <f t="shared" si="32"/>
        <v>36306.520000000004</v>
      </c>
      <c r="AC112" s="36">
        <f t="shared" si="33"/>
        <v>85073.19</v>
      </c>
    </row>
    <row r="113" spans="1:29" x14ac:dyDescent="0.25">
      <c r="A113">
        <f t="shared" si="34"/>
        <v>9</v>
      </c>
      <c r="B113" s="33">
        <v>46905</v>
      </c>
      <c r="C113" s="36">
        <f t="shared" si="20"/>
        <v>125356.05000000002</v>
      </c>
      <c r="D113" s="36">
        <f t="shared" si="21"/>
        <v>824.4</v>
      </c>
      <c r="E113" s="36">
        <f t="shared" si="22"/>
        <v>392.96999999999997</v>
      </c>
      <c r="F113" s="36">
        <f t="shared" si="23"/>
        <v>431.43</v>
      </c>
      <c r="G113" s="36">
        <f t="shared" si="36"/>
        <v>904</v>
      </c>
      <c r="H113" s="36">
        <f t="shared" si="24"/>
        <v>45940.920000000006</v>
      </c>
      <c r="I113" s="36">
        <f t="shared" si="25"/>
        <v>54419.879999999968</v>
      </c>
      <c r="J113" s="36">
        <f t="shared" si="18"/>
        <v>124059.08000000002</v>
      </c>
      <c r="L113" s="36">
        <f t="shared" si="19"/>
        <v>1728.4</v>
      </c>
      <c r="T113">
        <f t="shared" si="35"/>
        <v>9</v>
      </c>
      <c r="U113" s="33">
        <v>46905</v>
      </c>
      <c r="V113" s="36">
        <f t="shared" si="26"/>
        <v>85073.19</v>
      </c>
      <c r="W113" s="36">
        <f t="shared" si="27"/>
        <v>1200.33</v>
      </c>
      <c r="X113" s="36">
        <f t="shared" si="28"/>
        <v>964.95999999999992</v>
      </c>
      <c r="Y113" s="36">
        <f t="shared" si="29"/>
        <v>235.37</v>
      </c>
      <c r="Z113" s="36">
        <f t="shared" si="30"/>
        <v>0</v>
      </c>
      <c r="AA113" s="36">
        <f t="shared" si="31"/>
        <v>85891.76999999999</v>
      </c>
      <c r="AB113" s="36">
        <f t="shared" si="32"/>
        <v>36541.890000000007</v>
      </c>
      <c r="AC113" s="36">
        <f t="shared" si="33"/>
        <v>84108.23</v>
      </c>
    </row>
    <row r="114" spans="1:29" x14ac:dyDescent="0.25">
      <c r="A114">
        <f t="shared" si="34"/>
        <v>9</v>
      </c>
      <c r="B114" s="33">
        <v>46935</v>
      </c>
      <c r="C114" s="36">
        <f t="shared" si="20"/>
        <v>124059.08000000002</v>
      </c>
      <c r="D114" s="36">
        <f t="shared" si="21"/>
        <v>824.4</v>
      </c>
      <c r="E114" s="36">
        <f t="shared" si="22"/>
        <v>397.42999999999995</v>
      </c>
      <c r="F114" s="36">
        <f t="shared" si="23"/>
        <v>426.97</v>
      </c>
      <c r="G114" s="36">
        <f t="shared" si="36"/>
        <v>904</v>
      </c>
      <c r="H114" s="36">
        <f t="shared" si="24"/>
        <v>47242.350000000006</v>
      </c>
      <c r="I114" s="36">
        <f t="shared" si="25"/>
        <v>54846.849999999969</v>
      </c>
      <c r="J114" s="36">
        <f t="shared" si="18"/>
        <v>122757.65000000002</v>
      </c>
      <c r="L114" s="36">
        <f t="shared" si="19"/>
        <v>1728.4</v>
      </c>
      <c r="T114">
        <f t="shared" si="35"/>
        <v>9</v>
      </c>
      <c r="U114" s="33">
        <v>46935</v>
      </c>
      <c r="V114" s="36">
        <f t="shared" si="26"/>
        <v>84108.23</v>
      </c>
      <c r="W114" s="36">
        <f t="shared" si="27"/>
        <v>1200.33</v>
      </c>
      <c r="X114" s="36">
        <f t="shared" si="28"/>
        <v>967.62999999999988</v>
      </c>
      <c r="Y114" s="36">
        <f t="shared" si="29"/>
        <v>232.7</v>
      </c>
      <c r="Z114" s="36">
        <f t="shared" si="30"/>
        <v>0</v>
      </c>
      <c r="AA114" s="36">
        <f t="shared" si="31"/>
        <v>86859.4</v>
      </c>
      <c r="AB114" s="36">
        <f t="shared" si="32"/>
        <v>36774.590000000004</v>
      </c>
      <c r="AC114" s="36">
        <f t="shared" si="33"/>
        <v>83140.599999999991</v>
      </c>
    </row>
    <row r="115" spans="1:29" x14ac:dyDescent="0.25">
      <c r="A115">
        <f t="shared" si="34"/>
        <v>9</v>
      </c>
      <c r="B115" s="33">
        <v>46966</v>
      </c>
      <c r="C115" s="36">
        <f t="shared" si="20"/>
        <v>122757.65000000002</v>
      </c>
      <c r="D115" s="36">
        <f t="shared" si="21"/>
        <v>824.4</v>
      </c>
      <c r="E115" s="36">
        <f t="shared" si="22"/>
        <v>401.90999999999997</v>
      </c>
      <c r="F115" s="36">
        <f t="shared" si="23"/>
        <v>422.49</v>
      </c>
      <c r="G115" s="36">
        <f t="shared" si="36"/>
        <v>904</v>
      </c>
      <c r="H115" s="36">
        <f t="shared" si="24"/>
        <v>48548.260000000009</v>
      </c>
      <c r="I115" s="36">
        <f t="shared" si="25"/>
        <v>55269.339999999967</v>
      </c>
      <c r="J115" s="36">
        <f t="shared" si="18"/>
        <v>121451.74000000002</v>
      </c>
      <c r="L115" s="36">
        <f t="shared" si="19"/>
        <v>1728.4</v>
      </c>
      <c r="T115">
        <f t="shared" si="35"/>
        <v>9</v>
      </c>
      <c r="U115" s="33">
        <v>46966</v>
      </c>
      <c r="V115" s="36">
        <f t="shared" si="26"/>
        <v>83140.599999999991</v>
      </c>
      <c r="W115" s="36">
        <f t="shared" si="27"/>
        <v>1200.33</v>
      </c>
      <c r="X115" s="36">
        <f t="shared" si="28"/>
        <v>970.31</v>
      </c>
      <c r="Y115" s="36">
        <f t="shared" si="29"/>
        <v>230.02</v>
      </c>
      <c r="Z115" s="36">
        <f t="shared" si="30"/>
        <v>0</v>
      </c>
      <c r="AA115" s="36">
        <f t="shared" si="31"/>
        <v>87829.709999999992</v>
      </c>
      <c r="AB115" s="36">
        <f t="shared" si="32"/>
        <v>37004.61</v>
      </c>
      <c r="AC115" s="36">
        <f t="shared" si="33"/>
        <v>82170.289999999994</v>
      </c>
    </row>
    <row r="116" spans="1:29" x14ac:dyDescent="0.25">
      <c r="A116">
        <f t="shared" si="34"/>
        <v>9</v>
      </c>
      <c r="B116" s="33">
        <v>46997</v>
      </c>
      <c r="C116" s="36">
        <f t="shared" si="20"/>
        <v>121451.74000000002</v>
      </c>
      <c r="D116" s="36">
        <f t="shared" si="21"/>
        <v>824.4</v>
      </c>
      <c r="E116" s="36">
        <f t="shared" si="22"/>
        <v>406.4</v>
      </c>
      <c r="F116" s="36">
        <f t="shared" si="23"/>
        <v>418</v>
      </c>
      <c r="G116" s="36">
        <f t="shared" si="36"/>
        <v>904</v>
      </c>
      <c r="H116" s="36">
        <f t="shared" si="24"/>
        <v>49858.660000000011</v>
      </c>
      <c r="I116" s="36">
        <f t="shared" si="25"/>
        <v>55687.339999999967</v>
      </c>
      <c r="J116" s="36">
        <f t="shared" si="18"/>
        <v>120141.34000000003</v>
      </c>
      <c r="L116" s="36">
        <f t="shared" si="19"/>
        <v>1728.4</v>
      </c>
      <c r="T116">
        <f t="shared" si="35"/>
        <v>9</v>
      </c>
      <c r="U116" s="33">
        <v>46997</v>
      </c>
      <c r="V116" s="36">
        <f t="shared" si="26"/>
        <v>82170.289999999994</v>
      </c>
      <c r="W116" s="36">
        <f t="shared" si="27"/>
        <v>1200.33</v>
      </c>
      <c r="X116" s="36">
        <f t="shared" si="28"/>
        <v>972.9899999999999</v>
      </c>
      <c r="Y116" s="36">
        <f t="shared" si="29"/>
        <v>227.34</v>
      </c>
      <c r="Z116" s="36">
        <f t="shared" si="30"/>
        <v>0</v>
      </c>
      <c r="AA116" s="36">
        <f t="shared" si="31"/>
        <v>88802.7</v>
      </c>
      <c r="AB116" s="36">
        <f t="shared" si="32"/>
        <v>37231.949999999997</v>
      </c>
      <c r="AC116" s="36">
        <f t="shared" si="33"/>
        <v>81197.299999999988</v>
      </c>
    </row>
    <row r="117" spans="1:29" x14ac:dyDescent="0.25">
      <c r="A117">
        <f t="shared" si="34"/>
        <v>9</v>
      </c>
      <c r="B117" s="33">
        <v>47027</v>
      </c>
      <c r="C117" s="36">
        <f t="shared" si="20"/>
        <v>120141.34000000003</v>
      </c>
      <c r="D117" s="36">
        <f t="shared" si="21"/>
        <v>824.4</v>
      </c>
      <c r="E117" s="36">
        <f t="shared" si="22"/>
        <v>410.90999999999997</v>
      </c>
      <c r="F117" s="36">
        <f t="shared" si="23"/>
        <v>413.49</v>
      </c>
      <c r="G117" s="36">
        <f t="shared" si="36"/>
        <v>904</v>
      </c>
      <c r="H117" s="36">
        <f t="shared" si="24"/>
        <v>51173.570000000007</v>
      </c>
      <c r="I117" s="36">
        <f t="shared" si="25"/>
        <v>56100.829999999965</v>
      </c>
      <c r="J117" s="36">
        <f t="shared" si="18"/>
        <v>118826.43000000002</v>
      </c>
      <c r="L117" s="36">
        <f t="shared" si="19"/>
        <v>1728.4</v>
      </c>
      <c r="T117">
        <f t="shared" si="35"/>
        <v>9</v>
      </c>
      <c r="U117" s="33">
        <v>47027</v>
      </c>
      <c r="V117" s="36">
        <f t="shared" si="26"/>
        <v>81197.299999999988</v>
      </c>
      <c r="W117" s="36">
        <f t="shared" si="27"/>
        <v>1200.33</v>
      </c>
      <c r="X117" s="36">
        <f t="shared" si="28"/>
        <v>975.68</v>
      </c>
      <c r="Y117" s="36">
        <f t="shared" si="29"/>
        <v>224.65</v>
      </c>
      <c r="Z117" s="36">
        <f t="shared" si="30"/>
        <v>0</v>
      </c>
      <c r="AA117" s="36">
        <f t="shared" si="31"/>
        <v>89778.37999999999</v>
      </c>
      <c r="AB117" s="36">
        <f t="shared" si="32"/>
        <v>37456.6</v>
      </c>
      <c r="AC117" s="36">
        <f t="shared" si="33"/>
        <v>80221.62</v>
      </c>
    </row>
    <row r="118" spans="1:29" x14ac:dyDescent="0.25">
      <c r="A118">
        <f t="shared" si="34"/>
        <v>9</v>
      </c>
      <c r="B118" s="33">
        <v>47058</v>
      </c>
      <c r="C118" s="36">
        <f t="shared" si="20"/>
        <v>118826.43000000002</v>
      </c>
      <c r="D118" s="36">
        <f t="shared" si="21"/>
        <v>824.4</v>
      </c>
      <c r="E118" s="36">
        <f t="shared" si="22"/>
        <v>415.44</v>
      </c>
      <c r="F118" s="36">
        <f t="shared" si="23"/>
        <v>408.96</v>
      </c>
      <c r="G118" s="36">
        <f t="shared" si="36"/>
        <v>904</v>
      </c>
      <c r="H118" s="36">
        <f t="shared" si="24"/>
        <v>52493.010000000009</v>
      </c>
      <c r="I118" s="36">
        <f t="shared" si="25"/>
        <v>56509.789999999964</v>
      </c>
      <c r="J118" s="36">
        <f t="shared" si="18"/>
        <v>117506.99000000002</v>
      </c>
      <c r="L118" s="36">
        <f t="shared" si="19"/>
        <v>1728.4</v>
      </c>
      <c r="T118">
        <f t="shared" si="35"/>
        <v>9</v>
      </c>
      <c r="U118" s="33">
        <v>47058</v>
      </c>
      <c r="V118" s="36">
        <f t="shared" si="26"/>
        <v>80221.62</v>
      </c>
      <c r="W118" s="36">
        <f t="shared" si="27"/>
        <v>1200.33</v>
      </c>
      <c r="X118" s="36">
        <f t="shared" si="28"/>
        <v>978.37999999999988</v>
      </c>
      <c r="Y118" s="36">
        <f t="shared" si="29"/>
        <v>221.95</v>
      </c>
      <c r="Z118" s="36">
        <f t="shared" si="30"/>
        <v>0</v>
      </c>
      <c r="AA118" s="36">
        <f t="shared" si="31"/>
        <v>90756.76</v>
      </c>
      <c r="AB118" s="36">
        <f t="shared" si="32"/>
        <v>37678.549999999996</v>
      </c>
      <c r="AC118" s="36">
        <f t="shared" si="33"/>
        <v>79243.239999999991</v>
      </c>
    </row>
    <row r="119" spans="1:29" x14ac:dyDescent="0.25">
      <c r="A119">
        <f t="shared" si="34"/>
        <v>9</v>
      </c>
      <c r="B119" s="33">
        <v>47088</v>
      </c>
      <c r="C119" s="36">
        <f t="shared" si="20"/>
        <v>117506.99000000002</v>
      </c>
      <c r="D119" s="36">
        <f t="shared" si="21"/>
        <v>824.4</v>
      </c>
      <c r="E119" s="36">
        <f t="shared" si="22"/>
        <v>419.97999999999996</v>
      </c>
      <c r="F119" s="36">
        <f t="shared" si="23"/>
        <v>404.42</v>
      </c>
      <c r="G119" s="36">
        <f t="shared" si="36"/>
        <v>904</v>
      </c>
      <c r="H119" s="36">
        <f t="shared" si="24"/>
        <v>53816.990000000013</v>
      </c>
      <c r="I119" s="36">
        <f t="shared" si="25"/>
        <v>56914.209999999963</v>
      </c>
      <c r="J119" s="36">
        <f t="shared" si="18"/>
        <v>116183.01000000002</v>
      </c>
      <c r="L119" s="36">
        <f t="shared" si="19"/>
        <v>1728.4</v>
      </c>
      <c r="T119">
        <f t="shared" si="35"/>
        <v>9</v>
      </c>
      <c r="U119" s="33">
        <v>47088</v>
      </c>
      <c r="V119" s="36">
        <f t="shared" si="26"/>
        <v>79243.239999999991</v>
      </c>
      <c r="W119" s="36">
        <f t="shared" si="27"/>
        <v>1200.33</v>
      </c>
      <c r="X119" s="36">
        <f t="shared" si="28"/>
        <v>981.08999999999992</v>
      </c>
      <c r="Y119" s="36">
        <f t="shared" si="29"/>
        <v>219.24</v>
      </c>
      <c r="Z119" s="36">
        <f t="shared" si="30"/>
        <v>0</v>
      </c>
      <c r="AA119" s="36">
        <f t="shared" si="31"/>
        <v>91737.849999999991</v>
      </c>
      <c r="AB119" s="36">
        <f t="shared" si="32"/>
        <v>37897.789999999994</v>
      </c>
      <c r="AC119" s="36">
        <f t="shared" si="33"/>
        <v>78262.149999999994</v>
      </c>
    </row>
    <row r="120" spans="1:29" x14ac:dyDescent="0.25">
      <c r="A120">
        <f t="shared" si="34"/>
        <v>10</v>
      </c>
      <c r="B120" s="33">
        <v>47119</v>
      </c>
      <c r="C120" s="36">
        <f t="shared" si="20"/>
        <v>116183.01000000002</v>
      </c>
      <c r="D120" s="36">
        <f t="shared" si="21"/>
        <v>824.4</v>
      </c>
      <c r="E120" s="36">
        <f t="shared" si="22"/>
        <v>424.53999999999996</v>
      </c>
      <c r="F120" s="36">
        <f t="shared" si="23"/>
        <v>399.86</v>
      </c>
      <c r="G120" s="36">
        <f t="shared" si="36"/>
        <v>904</v>
      </c>
      <c r="H120" s="36">
        <f t="shared" si="24"/>
        <v>55145.530000000013</v>
      </c>
      <c r="I120" s="36">
        <f t="shared" si="25"/>
        <v>57314.069999999963</v>
      </c>
      <c r="J120" s="36">
        <f t="shared" si="18"/>
        <v>114854.47000000003</v>
      </c>
      <c r="L120" s="36">
        <f t="shared" si="19"/>
        <v>1728.4</v>
      </c>
      <c r="T120">
        <f t="shared" si="35"/>
        <v>10</v>
      </c>
      <c r="U120" s="33">
        <v>47119</v>
      </c>
      <c r="V120" s="36">
        <f t="shared" si="26"/>
        <v>78262.149999999994</v>
      </c>
      <c r="W120" s="36">
        <f t="shared" si="27"/>
        <v>1200.33</v>
      </c>
      <c r="X120" s="36">
        <f t="shared" si="28"/>
        <v>983.8</v>
      </c>
      <c r="Y120" s="36">
        <f t="shared" si="29"/>
        <v>216.53</v>
      </c>
      <c r="Z120" s="36">
        <f t="shared" si="30"/>
        <v>0</v>
      </c>
      <c r="AA120" s="36">
        <f t="shared" si="31"/>
        <v>92721.65</v>
      </c>
      <c r="AB120" s="36">
        <f t="shared" si="32"/>
        <v>38114.319999999992</v>
      </c>
      <c r="AC120" s="36">
        <f t="shared" si="33"/>
        <v>77278.349999999991</v>
      </c>
    </row>
    <row r="121" spans="1:29" x14ac:dyDescent="0.25">
      <c r="A121">
        <f t="shared" si="34"/>
        <v>10</v>
      </c>
      <c r="B121" s="33">
        <v>47150</v>
      </c>
      <c r="C121" s="36">
        <f t="shared" si="20"/>
        <v>114854.47000000003</v>
      </c>
      <c r="D121" s="36">
        <f t="shared" si="21"/>
        <v>824.4</v>
      </c>
      <c r="E121" s="36">
        <f t="shared" si="22"/>
        <v>429.10999999999996</v>
      </c>
      <c r="F121" s="36">
        <f t="shared" si="23"/>
        <v>395.29</v>
      </c>
      <c r="G121" s="36">
        <f t="shared" si="36"/>
        <v>904</v>
      </c>
      <c r="H121" s="36">
        <f t="shared" si="24"/>
        <v>56478.640000000014</v>
      </c>
      <c r="I121" s="36">
        <f t="shared" si="25"/>
        <v>57709.359999999964</v>
      </c>
      <c r="J121" s="36">
        <f t="shared" si="18"/>
        <v>113521.36000000003</v>
      </c>
      <c r="L121" s="36">
        <f t="shared" si="19"/>
        <v>1728.4</v>
      </c>
      <c r="T121">
        <f t="shared" si="35"/>
        <v>10</v>
      </c>
      <c r="U121" s="33">
        <v>47150</v>
      </c>
      <c r="V121" s="36">
        <f t="shared" si="26"/>
        <v>77278.349999999991</v>
      </c>
      <c r="W121" s="36">
        <f t="shared" si="27"/>
        <v>1200.33</v>
      </c>
      <c r="X121" s="36">
        <f t="shared" si="28"/>
        <v>986.53</v>
      </c>
      <c r="Y121" s="36">
        <f t="shared" si="29"/>
        <v>213.8</v>
      </c>
      <c r="Z121" s="36">
        <f t="shared" si="30"/>
        <v>0</v>
      </c>
      <c r="AA121" s="36">
        <f t="shared" si="31"/>
        <v>93708.18</v>
      </c>
      <c r="AB121" s="36">
        <f t="shared" si="32"/>
        <v>38328.119999999995</v>
      </c>
      <c r="AC121" s="36">
        <f t="shared" si="33"/>
        <v>76291.819999999992</v>
      </c>
    </row>
    <row r="122" spans="1:29" x14ac:dyDescent="0.25">
      <c r="A122">
        <f t="shared" si="34"/>
        <v>10</v>
      </c>
      <c r="B122" s="33">
        <v>47178</v>
      </c>
      <c r="C122" s="36">
        <f t="shared" si="20"/>
        <v>113521.36000000003</v>
      </c>
      <c r="D122" s="36">
        <f t="shared" si="21"/>
        <v>824.4</v>
      </c>
      <c r="E122" s="36">
        <f t="shared" si="22"/>
        <v>433.7</v>
      </c>
      <c r="F122" s="36">
        <f t="shared" si="23"/>
        <v>390.7</v>
      </c>
      <c r="G122" s="36">
        <f t="shared" si="36"/>
        <v>904</v>
      </c>
      <c r="H122" s="36">
        <f t="shared" si="24"/>
        <v>57816.340000000011</v>
      </c>
      <c r="I122" s="36">
        <f t="shared" si="25"/>
        <v>58100.059999999961</v>
      </c>
      <c r="J122" s="36">
        <f t="shared" si="18"/>
        <v>112183.66000000003</v>
      </c>
      <c r="L122" s="36">
        <f t="shared" si="19"/>
        <v>1728.4</v>
      </c>
      <c r="T122">
        <f t="shared" si="35"/>
        <v>10</v>
      </c>
      <c r="U122" s="33">
        <v>47178</v>
      </c>
      <c r="V122" s="36">
        <f t="shared" si="26"/>
        <v>76291.819999999992</v>
      </c>
      <c r="W122" s="36">
        <f t="shared" si="27"/>
        <v>1200.33</v>
      </c>
      <c r="X122" s="36">
        <f t="shared" si="28"/>
        <v>989.26</v>
      </c>
      <c r="Y122" s="36">
        <f t="shared" si="29"/>
        <v>211.07</v>
      </c>
      <c r="Z122" s="36">
        <f t="shared" si="30"/>
        <v>0</v>
      </c>
      <c r="AA122" s="36">
        <f t="shared" si="31"/>
        <v>94697.439999999988</v>
      </c>
      <c r="AB122" s="36">
        <f t="shared" si="32"/>
        <v>38539.189999999995</v>
      </c>
      <c r="AC122" s="36">
        <f t="shared" si="33"/>
        <v>75302.559999999998</v>
      </c>
    </row>
    <row r="123" spans="1:29" x14ac:dyDescent="0.25">
      <c r="A123">
        <f t="shared" si="34"/>
        <v>10</v>
      </c>
      <c r="B123" s="33">
        <v>47209</v>
      </c>
      <c r="C123" s="36">
        <f t="shared" si="20"/>
        <v>112183.66000000003</v>
      </c>
      <c r="D123" s="36">
        <f t="shared" si="21"/>
        <v>824.4</v>
      </c>
      <c r="E123" s="36">
        <f t="shared" si="22"/>
        <v>438.29999999999995</v>
      </c>
      <c r="F123" s="36">
        <f t="shared" si="23"/>
        <v>386.1</v>
      </c>
      <c r="G123" s="36">
        <f t="shared" si="36"/>
        <v>904</v>
      </c>
      <c r="H123" s="36">
        <f t="shared" si="24"/>
        <v>59158.640000000014</v>
      </c>
      <c r="I123" s="36">
        <f t="shared" si="25"/>
        <v>58486.15999999996</v>
      </c>
      <c r="J123" s="36">
        <f t="shared" si="18"/>
        <v>110841.36000000003</v>
      </c>
      <c r="L123" s="36">
        <f t="shared" si="19"/>
        <v>1728.4</v>
      </c>
      <c r="T123">
        <f t="shared" si="35"/>
        <v>10</v>
      </c>
      <c r="U123" s="33">
        <v>47209</v>
      </c>
      <c r="V123" s="36">
        <f t="shared" si="26"/>
        <v>75302.559999999998</v>
      </c>
      <c r="W123" s="36">
        <f t="shared" si="27"/>
        <v>1200.33</v>
      </c>
      <c r="X123" s="36">
        <f t="shared" si="28"/>
        <v>991.9899999999999</v>
      </c>
      <c r="Y123" s="36">
        <f t="shared" si="29"/>
        <v>208.34</v>
      </c>
      <c r="Z123" s="36">
        <f t="shared" si="30"/>
        <v>0</v>
      </c>
      <c r="AA123" s="36">
        <f t="shared" si="31"/>
        <v>95689.43</v>
      </c>
      <c r="AB123" s="36">
        <f t="shared" si="32"/>
        <v>38747.529999999992</v>
      </c>
      <c r="AC123" s="36">
        <f t="shared" si="33"/>
        <v>74310.569999999992</v>
      </c>
    </row>
    <row r="124" spans="1:29" x14ac:dyDescent="0.25">
      <c r="A124">
        <f t="shared" si="34"/>
        <v>10</v>
      </c>
      <c r="B124" s="33">
        <v>47239</v>
      </c>
      <c r="C124" s="36">
        <f t="shared" si="20"/>
        <v>110841.36000000003</v>
      </c>
      <c r="D124" s="36">
        <f t="shared" si="21"/>
        <v>824.4</v>
      </c>
      <c r="E124" s="36">
        <f t="shared" si="22"/>
        <v>442.91999999999996</v>
      </c>
      <c r="F124" s="36">
        <f t="shared" si="23"/>
        <v>381.48</v>
      </c>
      <c r="G124" s="36">
        <f t="shared" si="36"/>
        <v>904</v>
      </c>
      <c r="H124" s="36">
        <f t="shared" si="24"/>
        <v>60505.560000000012</v>
      </c>
      <c r="I124" s="36">
        <f t="shared" si="25"/>
        <v>58867.639999999963</v>
      </c>
      <c r="J124" s="36">
        <f t="shared" si="18"/>
        <v>109494.44000000003</v>
      </c>
      <c r="L124" s="36">
        <f t="shared" si="19"/>
        <v>1728.4</v>
      </c>
      <c r="T124">
        <f t="shared" si="35"/>
        <v>10</v>
      </c>
      <c r="U124" s="33">
        <v>47239</v>
      </c>
      <c r="V124" s="36">
        <f t="shared" si="26"/>
        <v>74310.569999999992</v>
      </c>
      <c r="W124" s="36">
        <f t="shared" si="27"/>
        <v>1200.33</v>
      </c>
      <c r="X124" s="36">
        <f t="shared" si="28"/>
        <v>994.7399999999999</v>
      </c>
      <c r="Y124" s="36">
        <f t="shared" si="29"/>
        <v>205.59</v>
      </c>
      <c r="Z124" s="36">
        <f t="shared" si="30"/>
        <v>0</v>
      </c>
      <c r="AA124" s="36">
        <f t="shared" si="31"/>
        <v>96684.17</v>
      </c>
      <c r="AB124" s="36">
        <f t="shared" si="32"/>
        <v>38953.119999999988</v>
      </c>
      <c r="AC124" s="36">
        <f t="shared" si="33"/>
        <v>73315.829999999987</v>
      </c>
    </row>
    <row r="125" spans="1:29" x14ac:dyDescent="0.25">
      <c r="A125">
        <f t="shared" si="34"/>
        <v>10</v>
      </c>
      <c r="B125" s="33">
        <v>47270</v>
      </c>
      <c r="C125" s="36">
        <f t="shared" si="20"/>
        <v>109494.44000000003</v>
      </c>
      <c r="D125" s="36">
        <f t="shared" si="21"/>
        <v>824.4</v>
      </c>
      <c r="E125" s="36">
        <f t="shared" si="22"/>
        <v>447.56</v>
      </c>
      <c r="F125" s="36">
        <f t="shared" si="23"/>
        <v>376.84</v>
      </c>
      <c r="G125" s="36">
        <f t="shared" si="36"/>
        <v>904</v>
      </c>
      <c r="H125" s="36">
        <f t="shared" si="24"/>
        <v>61857.12000000001</v>
      </c>
      <c r="I125" s="36">
        <f t="shared" si="25"/>
        <v>59244.47999999996</v>
      </c>
      <c r="J125" s="36">
        <f t="shared" si="18"/>
        <v>108142.88000000003</v>
      </c>
      <c r="L125" s="36">
        <f t="shared" si="19"/>
        <v>1728.4</v>
      </c>
      <c r="T125">
        <f t="shared" si="35"/>
        <v>10</v>
      </c>
      <c r="U125" s="33">
        <v>47270</v>
      </c>
      <c r="V125" s="36">
        <f t="shared" si="26"/>
        <v>73315.829999999987</v>
      </c>
      <c r="W125" s="36">
        <f t="shared" si="27"/>
        <v>1200.33</v>
      </c>
      <c r="X125" s="36">
        <f t="shared" si="28"/>
        <v>997.4899999999999</v>
      </c>
      <c r="Y125" s="36">
        <f t="shared" si="29"/>
        <v>202.84</v>
      </c>
      <c r="Z125" s="36">
        <f t="shared" si="30"/>
        <v>0</v>
      </c>
      <c r="AA125" s="36">
        <f t="shared" si="31"/>
        <v>97681.66</v>
      </c>
      <c r="AB125" s="36">
        <f t="shared" si="32"/>
        <v>39155.959999999985</v>
      </c>
      <c r="AC125" s="36">
        <f t="shared" si="33"/>
        <v>72318.339999999982</v>
      </c>
    </row>
    <row r="126" spans="1:29" x14ac:dyDescent="0.25">
      <c r="A126">
        <f t="shared" si="34"/>
        <v>10</v>
      </c>
      <c r="B126" s="33">
        <v>47300</v>
      </c>
      <c r="C126" s="36">
        <f t="shared" si="20"/>
        <v>108142.88000000003</v>
      </c>
      <c r="D126" s="36">
        <f t="shared" si="21"/>
        <v>824.4</v>
      </c>
      <c r="E126" s="36">
        <f t="shared" si="22"/>
        <v>452.21</v>
      </c>
      <c r="F126" s="36">
        <f t="shared" si="23"/>
        <v>372.19</v>
      </c>
      <c r="G126" s="36">
        <f t="shared" si="36"/>
        <v>904</v>
      </c>
      <c r="H126" s="36">
        <f t="shared" si="24"/>
        <v>63213.330000000009</v>
      </c>
      <c r="I126" s="36">
        <f t="shared" si="25"/>
        <v>59616.669999999962</v>
      </c>
      <c r="J126" s="36">
        <f t="shared" si="18"/>
        <v>106786.67000000003</v>
      </c>
      <c r="L126" s="36">
        <f t="shared" si="19"/>
        <v>1728.4</v>
      </c>
      <c r="T126">
        <f t="shared" si="35"/>
        <v>10</v>
      </c>
      <c r="U126" s="33">
        <v>47300</v>
      </c>
      <c r="V126" s="36">
        <f t="shared" si="26"/>
        <v>72318.339999999982</v>
      </c>
      <c r="W126" s="36">
        <f t="shared" si="27"/>
        <v>1200.33</v>
      </c>
      <c r="X126" s="36">
        <f t="shared" si="28"/>
        <v>1000.2499999999999</v>
      </c>
      <c r="Y126" s="36">
        <f t="shared" si="29"/>
        <v>200.08</v>
      </c>
      <c r="Z126" s="36">
        <f t="shared" si="30"/>
        <v>0</v>
      </c>
      <c r="AA126" s="36">
        <f t="shared" si="31"/>
        <v>98681.91</v>
      </c>
      <c r="AB126" s="36">
        <f t="shared" si="32"/>
        <v>39356.039999999986</v>
      </c>
      <c r="AC126" s="36">
        <f t="shared" si="33"/>
        <v>71318.089999999982</v>
      </c>
    </row>
    <row r="127" spans="1:29" x14ac:dyDescent="0.25">
      <c r="A127">
        <f t="shared" si="34"/>
        <v>10</v>
      </c>
      <c r="B127" s="33">
        <v>47331</v>
      </c>
      <c r="C127" s="36">
        <f t="shared" si="20"/>
        <v>106786.67000000003</v>
      </c>
      <c r="D127" s="36">
        <f t="shared" si="21"/>
        <v>824.4</v>
      </c>
      <c r="E127" s="36">
        <f t="shared" si="22"/>
        <v>456.88</v>
      </c>
      <c r="F127" s="36">
        <f t="shared" si="23"/>
        <v>367.52</v>
      </c>
      <c r="G127" s="36">
        <f t="shared" si="36"/>
        <v>904</v>
      </c>
      <c r="H127" s="36">
        <f t="shared" si="24"/>
        <v>64574.210000000006</v>
      </c>
      <c r="I127" s="36">
        <f t="shared" si="25"/>
        <v>59984.189999999959</v>
      </c>
      <c r="J127" s="36">
        <f t="shared" si="18"/>
        <v>105425.79000000002</v>
      </c>
      <c r="L127" s="36">
        <f t="shared" si="19"/>
        <v>1728.4</v>
      </c>
      <c r="T127">
        <f t="shared" si="35"/>
        <v>10</v>
      </c>
      <c r="U127" s="33">
        <v>47331</v>
      </c>
      <c r="V127" s="36">
        <f t="shared" si="26"/>
        <v>71318.089999999982</v>
      </c>
      <c r="W127" s="36">
        <f t="shared" si="27"/>
        <v>1200.33</v>
      </c>
      <c r="X127" s="36">
        <f t="shared" si="28"/>
        <v>1003.02</v>
      </c>
      <c r="Y127" s="36">
        <f t="shared" si="29"/>
        <v>197.31</v>
      </c>
      <c r="Z127" s="36">
        <f t="shared" si="30"/>
        <v>0</v>
      </c>
      <c r="AA127" s="36">
        <f t="shared" si="31"/>
        <v>99684.930000000008</v>
      </c>
      <c r="AB127" s="36">
        <f t="shared" si="32"/>
        <v>39553.349999999984</v>
      </c>
      <c r="AC127" s="36">
        <f t="shared" si="33"/>
        <v>70315.069999999978</v>
      </c>
    </row>
    <row r="128" spans="1:29" x14ac:dyDescent="0.25">
      <c r="A128">
        <f t="shared" si="34"/>
        <v>10</v>
      </c>
      <c r="B128" s="33">
        <v>47362</v>
      </c>
      <c r="C128" s="36">
        <f t="shared" si="20"/>
        <v>105425.79000000002</v>
      </c>
      <c r="D128" s="36">
        <f t="shared" si="21"/>
        <v>824.4</v>
      </c>
      <c r="E128" s="36">
        <f t="shared" si="22"/>
        <v>461.56</v>
      </c>
      <c r="F128" s="36">
        <f t="shared" si="23"/>
        <v>362.84</v>
      </c>
      <c r="G128" s="36">
        <f t="shared" si="36"/>
        <v>904</v>
      </c>
      <c r="H128" s="36">
        <f t="shared" si="24"/>
        <v>65939.77</v>
      </c>
      <c r="I128" s="36">
        <f t="shared" si="25"/>
        <v>60347.029999999955</v>
      </c>
      <c r="J128" s="36">
        <f t="shared" si="18"/>
        <v>104060.23000000003</v>
      </c>
      <c r="L128" s="36">
        <f t="shared" si="19"/>
        <v>1728.4</v>
      </c>
      <c r="T128">
        <f t="shared" si="35"/>
        <v>10</v>
      </c>
      <c r="U128" s="33">
        <v>47362</v>
      </c>
      <c r="V128" s="36">
        <f t="shared" si="26"/>
        <v>70315.069999999978</v>
      </c>
      <c r="W128" s="36">
        <f t="shared" si="27"/>
        <v>1200.33</v>
      </c>
      <c r="X128" s="36">
        <f t="shared" si="28"/>
        <v>1005.79</v>
      </c>
      <c r="Y128" s="36">
        <f t="shared" si="29"/>
        <v>194.54</v>
      </c>
      <c r="Z128" s="36">
        <f t="shared" si="30"/>
        <v>0</v>
      </c>
      <c r="AA128" s="36">
        <f t="shared" si="31"/>
        <v>100690.72</v>
      </c>
      <c r="AB128" s="36">
        <f t="shared" si="32"/>
        <v>39747.889999999985</v>
      </c>
      <c r="AC128" s="36">
        <f t="shared" si="33"/>
        <v>69309.279999999984</v>
      </c>
    </row>
    <row r="129" spans="1:29" x14ac:dyDescent="0.25">
      <c r="A129">
        <f t="shared" si="34"/>
        <v>10</v>
      </c>
      <c r="B129" s="33">
        <v>47392</v>
      </c>
      <c r="C129" s="36">
        <f t="shared" si="20"/>
        <v>104060.23000000003</v>
      </c>
      <c r="D129" s="36">
        <f t="shared" si="21"/>
        <v>824.4</v>
      </c>
      <c r="E129" s="36">
        <f t="shared" si="22"/>
        <v>466.26</v>
      </c>
      <c r="F129" s="36">
        <f t="shared" si="23"/>
        <v>358.14</v>
      </c>
      <c r="G129" s="36">
        <f t="shared" si="36"/>
        <v>904</v>
      </c>
      <c r="H129" s="36">
        <f t="shared" si="24"/>
        <v>67310.03</v>
      </c>
      <c r="I129" s="36">
        <f t="shared" si="25"/>
        <v>60705.169999999955</v>
      </c>
      <c r="J129" s="36">
        <f t="shared" si="18"/>
        <v>102689.97000000003</v>
      </c>
      <c r="L129" s="36">
        <f t="shared" si="19"/>
        <v>1728.4</v>
      </c>
      <c r="T129">
        <f t="shared" si="35"/>
        <v>10</v>
      </c>
      <c r="U129" s="33">
        <v>47392</v>
      </c>
      <c r="V129" s="36">
        <f t="shared" si="26"/>
        <v>69309.279999999984</v>
      </c>
      <c r="W129" s="36">
        <f t="shared" si="27"/>
        <v>1200.33</v>
      </c>
      <c r="X129" s="36">
        <f t="shared" si="28"/>
        <v>1008.5699999999999</v>
      </c>
      <c r="Y129" s="36">
        <f t="shared" si="29"/>
        <v>191.76</v>
      </c>
      <c r="Z129" s="36">
        <f t="shared" si="30"/>
        <v>0</v>
      </c>
      <c r="AA129" s="36">
        <f t="shared" si="31"/>
        <v>101699.29000000001</v>
      </c>
      <c r="AB129" s="36">
        <f t="shared" si="32"/>
        <v>39939.649999999987</v>
      </c>
      <c r="AC129" s="36">
        <f t="shared" si="33"/>
        <v>68300.709999999977</v>
      </c>
    </row>
    <row r="130" spans="1:29" x14ac:dyDescent="0.25">
      <c r="A130">
        <f t="shared" si="34"/>
        <v>10</v>
      </c>
      <c r="B130" s="33">
        <v>47423</v>
      </c>
      <c r="C130" s="36">
        <f t="shared" si="20"/>
        <v>102689.97000000003</v>
      </c>
      <c r="D130" s="36">
        <f t="shared" si="21"/>
        <v>824.4</v>
      </c>
      <c r="E130" s="36">
        <f t="shared" si="22"/>
        <v>470.97999999999996</v>
      </c>
      <c r="F130" s="36">
        <f t="shared" si="23"/>
        <v>353.42</v>
      </c>
      <c r="G130" s="36">
        <f t="shared" si="36"/>
        <v>904</v>
      </c>
      <c r="H130" s="36">
        <f t="shared" si="24"/>
        <v>68685.009999999995</v>
      </c>
      <c r="I130" s="36">
        <f t="shared" si="25"/>
        <v>61058.589999999953</v>
      </c>
      <c r="J130" s="36">
        <f t="shared" si="18"/>
        <v>101314.99000000003</v>
      </c>
      <c r="L130" s="36">
        <f t="shared" si="19"/>
        <v>1728.4</v>
      </c>
      <c r="T130">
        <f t="shared" si="35"/>
        <v>10</v>
      </c>
      <c r="U130" s="33">
        <v>47423</v>
      </c>
      <c r="V130" s="36">
        <f t="shared" si="26"/>
        <v>68300.709999999977</v>
      </c>
      <c r="W130" s="36">
        <f t="shared" si="27"/>
        <v>1200.33</v>
      </c>
      <c r="X130" s="36">
        <f t="shared" si="28"/>
        <v>1011.3599999999999</v>
      </c>
      <c r="Y130" s="36">
        <f t="shared" si="29"/>
        <v>188.97</v>
      </c>
      <c r="Z130" s="36">
        <f t="shared" si="30"/>
        <v>0</v>
      </c>
      <c r="AA130" s="36">
        <f t="shared" si="31"/>
        <v>102710.65000000001</v>
      </c>
      <c r="AB130" s="36">
        <f t="shared" si="32"/>
        <v>40128.619999999988</v>
      </c>
      <c r="AC130" s="36">
        <f t="shared" si="33"/>
        <v>67289.349999999977</v>
      </c>
    </row>
    <row r="131" spans="1:29" x14ac:dyDescent="0.25">
      <c r="A131">
        <f t="shared" si="34"/>
        <v>10</v>
      </c>
      <c r="B131" s="33">
        <v>47453</v>
      </c>
      <c r="C131" s="36">
        <f t="shared" si="20"/>
        <v>101314.99000000003</v>
      </c>
      <c r="D131" s="36">
        <f t="shared" si="21"/>
        <v>824.4</v>
      </c>
      <c r="E131" s="36">
        <f t="shared" si="22"/>
        <v>475.71</v>
      </c>
      <c r="F131" s="36">
        <f t="shared" si="23"/>
        <v>348.69</v>
      </c>
      <c r="G131" s="36">
        <f t="shared" si="36"/>
        <v>904</v>
      </c>
      <c r="H131" s="36">
        <f t="shared" si="24"/>
        <v>70064.72</v>
      </c>
      <c r="I131" s="36">
        <f t="shared" si="25"/>
        <v>61407.279999999955</v>
      </c>
      <c r="J131" s="36">
        <f t="shared" si="18"/>
        <v>99935.280000000028</v>
      </c>
      <c r="L131" s="36">
        <f t="shared" si="19"/>
        <v>1728.4</v>
      </c>
      <c r="T131">
        <f t="shared" si="35"/>
        <v>10</v>
      </c>
      <c r="U131" s="33">
        <v>47453</v>
      </c>
      <c r="V131" s="36">
        <f t="shared" si="26"/>
        <v>67289.349999999977</v>
      </c>
      <c r="W131" s="36">
        <f t="shared" si="27"/>
        <v>1200.33</v>
      </c>
      <c r="X131" s="36">
        <f t="shared" si="28"/>
        <v>1014.16</v>
      </c>
      <c r="Y131" s="36">
        <f t="shared" si="29"/>
        <v>186.17</v>
      </c>
      <c r="Z131" s="36">
        <f t="shared" si="30"/>
        <v>0</v>
      </c>
      <c r="AA131" s="36">
        <f t="shared" si="31"/>
        <v>103724.81000000001</v>
      </c>
      <c r="AB131" s="36">
        <f t="shared" si="32"/>
        <v>40314.789999999986</v>
      </c>
      <c r="AC131" s="36">
        <f t="shared" si="33"/>
        <v>66275.189999999973</v>
      </c>
    </row>
    <row r="132" spans="1:29" x14ac:dyDescent="0.25">
      <c r="A132">
        <f t="shared" si="34"/>
        <v>11</v>
      </c>
      <c r="B132" s="33">
        <v>47484</v>
      </c>
      <c r="C132" s="36">
        <f t="shared" si="20"/>
        <v>99935.280000000028</v>
      </c>
      <c r="D132" s="36">
        <f t="shared" si="21"/>
        <v>824.4</v>
      </c>
      <c r="E132" s="36">
        <f t="shared" si="22"/>
        <v>480.46</v>
      </c>
      <c r="F132" s="36">
        <f t="shared" si="23"/>
        <v>343.94</v>
      </c>
      <c r="G132" s="36">
        <f t="shared" si="36"/>
        <v>904</v>
      </c>
      <c r="H132" s="36">
        <f t="shared" si="24"/>
        <v>71449.180000000008</v>
      </c>
      <c r="I132" s="36">
        <f t="shared" si="25"/>
        <v>61751.219999999958</v>
      </c>
      <c r="J132" s="36">
        <f t="shared" si="18"/>
        <v>98550.820000000022</v>
      </c>
      <c r="L132" s="36">
        <f t="shared" si="19"/>
        <v>1728.4</v>
      </c>
      <c r="T132">
        <f t="shared" si="35"/>
        <v>11</v>
      </c>
      <c r="U132" s="33">
        <v>47484</v>
      </c>
      <c r="V132" s="36">
        <f t="shared" si="26"/>
        <v>66275.189999999973</v>
      </c>
      <c r="W132" s="36">
        <f t="shared" si="27"/>
        <v>1200.33</v>
      </c>
      <c r="X132" s="36">
        <f t="shared" si="28"/>
        <v>1016.9699999999999</v>
      </c>
      <c r="Y132" s="36">
        <f t="shared" si="29"/>
        <v>183.36</v>
      </c>
      <c r="Z132" s="36">
        <f t="shared" si="30"/>
        <v>0</v>
      </c>
      <c r="AA132" s="36">
        <f t="shared" si="31"/>
        <v>104741.78000000001</v>
      </c>
      <c r="AB132" s="36">
        <f t="shared" si="32"/>
        <v>40498.149999999987</v>
      </c>
      <c r="AC132" s="36">
        <f t="shared" si="33"/>
        <v>65258.219999999972</v>
      </c>
    </row>
    <row r="133" spans="1:29" x14ac:dyDescent="0.25">
      <c r="A133">
        <f t="shared" si="34"/>
        <v>11</v>
      </c>
      <c r="B133" s="33">
        <v>47515</v>
      </c>
      <c r="C133" s="36">
        <f t="shared" si="20"/>
        <v>98550.820000000022</v>
      </c>
      <c r="D133" s="36">
        <f t="shared" si="21"/>
        <v>824.4</v>
      </c>
      <c r="E133" s="36">
        <f t="shared" si="22"/>
        <v>485.21999999999997</v>
      </c>
      <c r="F133" s="36">
        <f t="shared" si="23"/>
        <v>339.18</v>
      </c>
      <c r="G133" s="36">
        <f t="shared" si="36"/>
        <v>904</v>
      </c>
      <c r="H133" s="36">
        <f t="shared" si="24"/>
        <v>72838.400000000009</v>
      </c>
      <c r="I133" s="36">
        <f t="shared" si="25"/>
        <v>62090.399999999958</v>
      </c>
      <c r="J133" s="36">
        <f t="shared" si="18"/>
        <v>97161.60000000002</v>
      </c>
      <c r="L133" s="36">
        <f t="shared" si="19"/>
        <v>1728.4</v>
      </c>
      <c r="T133">
        <f t="shared" si="35"/>
        <v>11</v>
      </c>
      <c r="U133" s="33">
        <v>47515</v>
      </c>
      <c r="V133" s="36">
        <f t="shared" si="26"/>
        <v>65258.219999999972</v>
      </c>
      <c r="W133" s="36">
        <f t="shared" si="27"/>
        <v>1200.33</v>
      </c>
      <c r="X133" s="36">
        <f t="shared" si="28"/>
        <v>1019.78</v>
      </c>
      <c r="Y133" s="36">
        <f t="shared" si="29"/>
        <v>180.55</v>
      </c>
      <c r="Z133" s="36">
        <f t="shared" si="30"/>
        <v>0</v>
      </c>
      <c r="AA133" s="36">
        <f t="shared" si="31"/>
        <v>105761.56000000001</v>
      </c>
      <c r="AB133" s="36">
        <f t="shared" si="32"/>
        <v>40678.69999999999</v>
      </c>
      <c r="AC133" s="36">
        <f t="shared" si="33"/>
        <v>64238.439999999973</v>
      </c>
    </row>
    <row r="134" spans="1:29" x14ac:dyDescent="0.25">
      <c r="A134">
        <f t="shared" si="34"/>
        <v>11</v>
      </c>
      <c r="B134" s="33">
        <v>47543</v>
      </c>
      <c r="C134" s="36">
        <f t="shared" si="20"/>
        <v>97161.60000000002</v>
      </c>
      <c r="D134" s="36">
        <f t="shared" si="21"/>
        <v>824.4</v>
      </c>
      <c r="E134" s="36">
        <f t="shared" si="22"/>
        <v>490</v>
      </c>
      <c r="F134" s="36">
        <f t="shared" si="23"/>
        <v>334.4</v>
      </c>
      <c r="G134" s="36">
        <f t="shared" si="36"/>
        <v>904</v>
      </c>
      <c r="H134" s="36">
        <f t="shared" si="24"/>
        <v>74232.400000000009</v>
      </c>
      <c r="I134" s="36">
        <f t="shared" si="25"/>
        <v>62424.799999999959</v>
      </c>
      <c r="J134" s="36">
        <f t="shared" si="18"/>
        <v>95767.60000000002</v>
      </c>
      <c r="L134" s="36">
        <f t="shared" si="19"/>
        <v>1728.4</v>
      </c>
      <c r="T134">
        <f t="shared" si="35"/>
        <v>11</v>
      </c>
      <c r="U134" s="33">
        <v>47543</v>
      </c>
      <c r="V134" s="36">
        <f t="shared" si="26"/>
        <v>64238.439999999973</v>
      </c>
      <c r="W134" s="36">
        <f t="shared" si="27"/>
        <v>1200.33</v>
      </c>
      <c r="X134" s="36">
        <f t="shared" si="28"/>
        <v>1022.5999999999999</v>
      </c>
      <c r="Y134" s="36">
        <f t="shared" si="29"/>
        <v>177.73</v>
      </c>
      <c r="Z134" s="36">
        <f t="shared" si="30"/>
        <v>0</v>
      </c>
      <c r="AA134" s="36">
        <f t="shared" si="31"/>
        <v>106784.16000000002</v>
      </c>
      <c r="AB134" s="36">
        <f t="shared" si="32"/>
        <v>40856.429999999993</v>
      </c>
      <c r="AC134" s="36">
        <f t="shared" si="33"/>
        <v>63215.839999999975</v>
      </c>
    </row>
    <row r="135" spans="1:29" x14ac:dyDescent="0.25">
      <c r="A135">
        <f t="shared" si="34"/>
        <v>11</v>
      </c>
      <c r="B135" s="33">
        <v>47574</v>
      </c>
      <c r="C135" s="36">
        <f t="shared" si="20"/>
        <v>95767.60000000002</v>
      </c>
      <c r="D135" s="36">
        <f t="shared" si="21"/>
        <v>824.4</v>
      </c>
      <c r="E135" s="36">
        <f t="shared" si="22"/>
        <v>494.79999999999995</v>
      </c>
      <c r="F135" s="36">
        <f t="shared" si="23"/>
        <v>329.6</v>
      </c>
      <c r="G135" s="36">
        <f t="shared" si="36"/>
        <v>904</v>
      </c>
      <c r="H135" s="36">
        <f t="shared" si="24"/>
        <v>75631.200000000012</v>
      </c>
      <c r="I135" s="36">
        <f t="shared" si="25"/>
        <v>62754.399999999958</v>
      </c>
      <c r="J135" s="36">
        <f t="shared" si="18"/>
        <v>94368.800000000017</v>
      </c>
      <c r="L135" s="36">
        <f t="shared" si="19"/>
        <v>1728.4</v>
      </c>
      <c r="T135">
        <f t="shared" si="35"/>
        <v>11</v>
      </c>
      <c r="U135" s="33">
        <v>47574</v>
      </c>
      <c r="V135" s="36">
        <f t="shared" si="26"/>
        <v>63215.839999999975</v>
      </c>
      <c r="W135" s="36">
        <f t="shared" si="27"/>
        <v>1200.33</v>
      </c>
      <c r="X135" s="36">
        <f t="shared" si="28"/>
        <v>1025.4299999999998</v>
      </c>
      <c r="Y135" s="36">
        <f t="shared" si="29"/>
        <v>174.9</v>
      </c>
      <c r="Z135" s="36">
        <f t="shared" si="30"/>
        <v>0</v>
      </c>
      <c r="AA135" s="36">
        <f t="shared" si="31"/>
        <v>107809.59000000001</v>
      </c>
      <c r="AB135" s="36">
        <f t="shared" si="32"/>
        <v>41031.329999999994</v>
      </c>
      <c r="AC135" s="36">
        <f t="shared" si="33"/>
        <v>62190.409999999974</v>
      </c>
    </row>
    <row r="136" spans="1:29" x14ac:dyDescent="0.25">
      <c r="A136">
        <f t="shared" si="34"/>
        <v>11</v>
      </c>
      <c r="B136" s="33">
        <v>47604</v>
      </c>
      <c r="C136" s="36">
        <f t="shared" si="20"/>
        <v>94368.800000000017</v>
      </c>
      <c r="D136" s="36">
        <f t="shared" si="21"/>
        <v>824.4</v>
      </c>
      <c r="E136" s="36">
        <f t="shared" si="22"/>
        <v>499.60999999999996</v>
      </c>
      <c r="F136" s="36">
        <f t="shared" si="23"/>
        <v>324.79000000000002</v>
      </c>
      <c r="G136" s="36">
        <f t="shared" si="36"/>
        <v>904</v>
      </c>
      <c r="H136" s="36">
        <f t="shared" si="24"/>
        <v>77034.810000000012</v>
      </c>
      <c r="I136" s="36">
        <f t="shared" si="25"/>
        <v>63079.189999999959</v>
      </c>
      <c r="J136" s="36">
        <f t="shared" si="18"/>
        <v>92965.190000000017</v>
      </c>
      <c r="L136" s="36">
        <f t="shared" si="19"/>
        <v>1728.4</v>
      </c>
      <c r="T136">
        <f t="shared" si="35"/>
        <v>11</v>
      </c>
      <c r="U136" s="33">
        <v>47604</v>
      </c>
      <c r="V136" s="36">
        <f t="shared" si="26"/>
        <v>62190.409999999974</v>
      </c>
      <c r="W136" s="36">
        <f t="shared" si="27"/>
        <v>1200.33</v>
      </c>
      <c r="X136" s="36">
        <f t="shared" si="28"/>
        <v>1028.27</v>
      </c>
      <c r="Y136" s="36">
        <f t="shared" si="29"/>
        <v>172.06</v>
      </c>
      <c r="Z136" s="36">
        <f t="shared" si="30"/>
        <v>0</v>
      </c>
      <c r="AA136" s="36">
        <f t="shared" si="31"/>
        <v>108837.86000000002</v>
      </c>
      <c r="AB136" s="36">
        <f t="shared" si="32"/>
        <v>41203.389999999992</v>
      </c>
      <c r="AC136" s="36">
        <f t="shared" si="33"/>
        <v>61162.139999999978</v>
      </c>
    </row>
    <row r="137" spans="1:29" x14ac:dyDescent="0.25">
      <c r="A137">
        <f t="shared" si="34"/>
        <v>11</v>
      </c>
      <c r="B137" s="33">
        <v>47635</v>
      </c>
      <c r="C137" s="36">
        <f t="shared" si="20"/>
        <v>92965.190000000017</v>
      </c>
      <c r="D137" s="36">
        <f t="shared" si="21"/>
        <v>824.4</v>
      </c>
      <c r="E137" s="36">
        <f t="shared" si="22"/>
        <v>504.44</v>
      </c>
      <c r="F137" s="36">
        <f t="shared" si="23"/>
        <v>319.95999999999998</v>
      </c>
      <c r="G137" s="36">
        <f t="shared" si="36"/>
        <v>904</v>
      </c>
      <c r="H137" s="36">
        <f t="shared" si="24"/>
        <v>78443.250000000015</v>
      </c>
      <c r="I137" s="36">
        <f t="shared" si="25"/>
        <v>63399.149999999958</v>
      </c>
      <c r="J137" s="36">
        <f t="shared" si="18"/>
        <v>91556.750000000015</v>
      </c>
      <c r="L137" s="36">
        <f t="shared" si="19"/>
        <v>1728.4</v>
      </c>
      <c r="T137">
        <f t="shared" si="35"/>
        <v>11</v>
      </c>
      <c r="U137" s="33">
        <v>47635</v>
      </c>
      <c r="V137" s="36">
        <f t="shared" si="26"/>
        <v>61162.139999999978</v>
      </c>
      <c r="W137" s="36">
        <f t="shared" si="27"/>
        <v>1200.33</v>
      </c>
      <c r="X137" s="36">
        <f t="shared" si="28"/>
        <v>1031.1099999999999</v>
      </c>
      <c r="Y137" s="36">
        <f t="shared" si="29"/>
        <v>169.22</v>
      </c>
      <c r="Z137" s="36">
        <f t="shared" si="30"/>
        <v>0</v>
      </c>
      <c r="AA137" s="36">
        <f t="shared" si="31"/>
        <v>109868.97000000002</v>
      </c>
      <c r="AB137" s="36">
        <f t="shared" si="32"/>
        <v>41372.609999999993</v>
      </c>
      <c r="AC137" s="36">
        <f t="shared" si="33"/>
        <v>60131.029999999977</v>
      </c>
    </row>
    <row r="138" spans="1:29" x14ac:dyDescent="0.25">
      <c r="A138">
        <f t="shared" si="34"/>
        <v>11</v>
      </c>
      <c r="B138" s="33">
        <v>47665</v>
      </c>
      <c r="C138" s="36">
        <f t="shared" si="20"/>
        <v>91556.750000000015</v>
      </c>
      <c r="D138" s="36">
        <f t="shared" si="21"/>
        <v>824.4</v>
      </c>
      <c r="E138" s="36">
        <f t="shared" si="22"/>
        <v>509.28999999999996</v>
      </c>
      <c r="F138" s="36">
        <f t="shared" si="23"/>
        <v>315.11</v>
      </c>
      <c r="G138" s="36">
        <f t="shared" si="36"/>
        <v>904</v>
      </c>
      <c r="H138" s="36">
        <f t="shared" si="24"/>
        <v>79856.540000000008</v>
      </c>
      <c r="I138" s="36">
        <f t="shared" si="25"/>
        <v>63714.259999999958</v>
      </c>
      <c r="J138" s="36">
        <f t="shared" si="18"/>
        <v>90143.460000000021</v>
      </c>
      <c r="L138" s="36">
        <f t="shared" si="19"/>
        <v>1728.4</v>
      </c>
      <c r="T138">
        <f t="shared" si="35"/>
        <v>11</v>
      </c>
      <c r="U138" s="33">
        <v>47665</v>
      </c>
      <c r="V138" s="36">
        <f t="shared" si="26"/>
        <v>60131.029999999977</v>
      </c>
      <c r="W138" s="36">
        <f t="shared" si="27"/>
        <v>1200.33</v>
      </c>
      <c r="X138" s="36">
        <f t="shared" si="28"/>
        <v>1033.9699999999998</v>
      </c>
      <c r="Y138" s="36">
        <f t="shared" si="29"/>
        <v>166.36</v>
      </c>
      <c r="Z138" s="36">
        <f t="shared" si="30"/>
        <v>0</v>
      </c>
      <c r="AA138" s="36">
        <f t="shared" si="31"/>
        <v>110902.94000000002</v>
      </c>
      <c r="AB138" s="36">
        <f t="shared" si="32"/>
        <v>41538.969999999994</v>
      </c>
      <c r="AC138" s="36">
        <f t="shared" si="33"/>
        <v>59097.059999999976</v>
      </c>
    </row>
    <row r="139" spans="1:29" x14ac:dyDescent="0.25">
      <c r="A139">
        <f t="shared" si="34"/>
        <v>11</v>
      </c>
      <c r="B139" s="33">
        <v>47696</v>
      </c>
      <c r="C139" s="36">
        <f t="shared" si="20"/>
        <v>90143.460000000021</v>
      </c>
      <c r="D139" s="36">
        <f t="shared" si="21"/>
        <v>824.4</v>
      </c>
      <c r="E139" s="36">
        <f t="shared" si="22"/>
        <v>514.16</v>
      </c>
      <c r="F139" s="36">
        <f t="shared" si="23"/>
        <v>310.24</v>
      </c>
      <c r="G139" s="36">
        <f t="shared" si="36"/>
        <v>904</v>
      </c>
      <c r="H139" s="36">
        <f t="shared" si="24"/>
        <v>81274.700000000012</v>
      </c>
      <c r="I139" s="36">
        <f t="shared" si="25"/>
        <v>64024.499999999956</v>
      </c>
      <c r="J139" s="36">
        <f t="shared" si="18"/>
        <v>88725.300000000017</v>
      </c>
      <c r="L139" s="36">
        <f t="shared" si="19"/>
        <v>1728.4</v>
      </c>
      <c r="T139">
        <f t="shared" si="35"/>
        <v>11</v>
      </c>
      <c r="U139" s="33">
        <v>47696</v>
      </c>
      <c r="V139" s="36">
        <f t="shared" si="26"/>
        <v>59097.059999999976</v>
      </c>
      <c r="W139" s="36">
        <f t="shared" si="27"/>
        <v>1200.33</v>
      </c>
      <c r="X139" s="36">
        <f t="shared" si="28"/>
        <v>1036.83</v>
      </c>
      <c r="Y139" s="36">
        <f t="shared" si="29"/>
        <v>163.5</v>
      </c>
      <c r="Z139" s="36">
        <f t="shared" si="30"/>
        <v>0</v>
      </c>
      <c r="AA139" s="36">
        <f t="shared" si="31"/>
        <v>111939.77000000002</v>
      </c>
      <c r="AB139" s="36">
        <f t="shared" si="32"/>
        <v>41702.469999999994</v>
      </c>
      <c r="AC139" s="36">
        <f t="shared" si="33"/>
        <v>58060.229999999974</v>
      </c>
    </row>
    <row r="140" spans="1:29" x14ac:dyDescent="0.25">
      <c r="A140">
        <f t="shared" si="34"/>
        <v>11</v>
      </c>
      <c r="B140" s="33">
        <v>47727</v>
      </c>
      <c r="C140" s="36">
        <f t="shared" si="20"/>
        <v>88725.300000000017</v>
      </c>
      <c r="D140" s="36">
        <f t="shared" si="21"/>
        <v>824.4</v>
      </c>
      <c r="E140" s="36">
        <f t="shared" si="22"/>
        <v>519.04</v>
      </c>
      <c r="F140" s="36">
        <f t="shared" si="23"/>
        <v>305.36</v>
      </c>
      <c r="G140" s="36">
        <f t="shared" si="36"/>
        <v>904</v>
      </c>
      <c r="H140" s="36">
        <f t="shared" si="24"/>
        <v>82697.740000000005</v>
      </c>
      <c r="I140" s="36">
        <f t="shared" si="25"/>
        <v>64329.859999999957</v>
      </c>
      <c r="J140" s="36">
        <f t="shared" si="18"/>
        <v>87302.260000000024</v>
      </c>
      <c r="L140" s="36">
        <f t="shared" si="19"/>
        <v>1728.4</v>
      </c>
      <c r="T140">
        <f t="shared" si="35"/>
        <v>11</v>
      </c>
      <c r="U140" s="33">
        <v>47727</v>
      </c>
      <c r="V140" s="36">
        <f t="shared" si="26"/>
        <v>58060.229999999974</v>
      </c>
      <c r="W140" s="36">
        <f t="shared" si="27"/>
        <v>1200.33</v>
      </c>
      <c r="X140" s="36">
        <f t="shared" si="28"/>
        <v>1039.6999999999998</v>
      </c>
      <c r="Y140" s="36">
        <f t="shared" si="29"/>
        <v>160.63</v>
      </c>
      <c r="Z140" s="36">
        <f t="shared" si="30"/>
        <v>0</v>
      </c>
      <c r="AA140" s="36">
        <f t="shared" si="31"/>
        <v>112979.47000000002</v>
      </c>
      <c r="AB140" s="36">
        <f t="shared" si="32"/>
        <v>41863.099999999991</v>
      </c>
      <c r="AC140" s="36">
        <f t="shared" si="33"/>
        <v>57020.529999999977</v>
      </c>
    </row>
    <row r="141" spans="1:29" x14ac:dyDescent="0.25">
      <c r="A141">
        <f t="shared" si="34"/>
        <v>11</v>
      </c>
      <c r="B141" s="33">
        <v>47757</v>
      </c>
      <c r="C141" s="36">
        <f t="shared" si="20"/>
        <v>87302.260000000024</v>
      </c>
      <c r="D141" s="36">
        <f t="shared" si="21"/>
        <v>824.4</v>
      </c>
      <c r="E141" s="36">
        <f t="shared" si="22"/>
        <v>523.92999999999995</v>
      </c>
      <c r="F141" s="36">
        <f t="shared" si="23"/>
        <v>300.47000000000003</v>
      </c>
      <c r="G141" s="36">
        <f t="shared" si="36"/>
        <v>904</v>
      </c>
      <c r="H141" s="36">
        <f t="shared" si="24"/>
        <v>84125.67</v>
      </c>
      <c r="I141" s="36">
        <f t="shared" si="25"/>
        <v>64630.329999999958</v>
      </c>
      <c r="J141" s="36">
        <f t="shared" ref="J141:J204" si="37">C141-E141-G141</f>
        <v>85874.330000000031</v>
      </c>
      <c r="L141" s="36">
        <f t="shared" ref="L141:L204" si="38">D141+G141</f>
        <v>1728.4</v>
      </c>
      <c r="T141">
        <f t="shared" si="35"/>
        <v>11</v>
      </c>
      <c r="U141" s="33">
        <v>47757</v>
      </c>
      <c r="V141" s="36">
        <f t="shared" si="26"/>
        <v>57020.529999999977</v>
      </c>
      <c r="W141" s="36">
        <f t="shared" si="27"/>
        <v>1200.33</v>
      </c>
      <c r="X141" s="36">
        <f t="shared" si="28"/>
        <v>1042.57</v>
      </c>
      <c r="Y141" s="36">
        <f t="shared" si="29"/>
        <v>157.76</v>
      </c>
      <c r="Z141" s="36">
        <f t="shared" si="30"/>
        <v>0</v>
      </c>
      <c r="AA141" s="36">
        <f t="shared" si="31"/>
        <v>114022.04000000002</v>
      </c>
      <c r="AB141" s="36">
        <f t="shared" si="32"/>
        <v>42020.859999999993</v>
      </c>
      <c r="AC141" s="36">
        <f t="shared" si="33"/>
        <v>55977.959999999977</v>
      </c>
    </row>
    <row r="142" spans="1:29" x14ac:dyDescent="0.25">
      <c r="A142">
        <f t="shared" si="34"/>
        <v>11</v>
      </c>
      <c r="B142" s="33">
        <v>47788</v>
      </c>
      <c r="C142" s="36">
        <f t="shared" ref="C142:C205" si="39">$J141</f>
        <v>85874.330000000031</v>
      </c>
      <c r="D142" s="36">
        <f t="shared" ref="D142:D205" si="40">$B$7</f>
        <v>824.4</v>
      </c>
      <c r="E142" s="36">
        <f t="shared" ref="E142:E205" si="41">D142-F142</f>
        <v>528.84999999999991</v>
      </c>
      <c r="F142" s="36">
        <f t="shared" ref="F142:F205" si="42">ROUND($C142*$B$4/12,2)</f>
        <v>295.55</v>
      </c>
      <c r="G142" s="36">
        <f t="shared" si="36"/>
        <v>904</v>
      </c>
      <c r="H142" s="36">
        <f t="shared" ref="H142:H205" si="43">E142+G142+H141</f>
        <v>85558.52</v>
      </c>
      <c r="I142" s="36">
        <f t="shared" ref="I142:I205" si="44">F142+I141</f>
        <v>64925.879999999961</v>
      </c>
      <c r="J142" s="36">
        <f t="shared" si="37"/>
        <v>84441.480000000025</v>
      </c>
      <c r="L142" s="36">
        <f t="shared" si="38"/>
        <v>1728.4</v>
      </c>
      <c r="T142">
        <f t="shared" si="35"/>
        <v>11</v>
      </c>
      <c r="U142" s="33">
        <v>47788</v>
      </c>
      <c r="V142" s="36">
        <f t="shared" ref="V142:V205" si="45">$AC141</f>
        <v>55977.959999999977</v>
      </c>
      <c r="W142" s="36">
        <f t="shared" ref="W142:W205" si="46">$U$7</f>
        <v>1200.33</v>
      </c>
      <c r="X142" s="36">
        <f t="shared" ref="X142:X205" si="47">W142-Y142</f>
        <v>1045.46</v>
      </c>
      <c r="Y142" s="36">
        <f t="shared" ref="Y142:Y205" si="48">ROUND($V142*$U$4/12,2)</f>
        <v>154.87</v>
      </c>
      <c r="Z142" s="36">
        <f t="shared" ref="Z142:Z205" si="49">$U$8</f>
        <v>0</v>
      </c>
      <c r="AA142" s="36">
        <f t="shared" ref="AA142:AA205" si="50">X142+Z142+AA141</f>
        <v>115067.50000000003</v>
      </c>
      <c r="AB142" s="36">
        <f t="shared" ref="AB142:AB205" si="51">Y142+AB141</f>
        <v>42175.729999999996</v>
      </c>
      <c r="AC142" s="36">
        <f t="shared" ref="AC142:AC205" si="52">V142-X142-Z142</f>
        <v>54932.499999999978</v>
      </c>
    </row>
    <row r="143" spans="1:29" x14ac:dyDescent="0.25">
      <c r="A143">
        <f t="shared" si="34"/>
        <v>11</v>
      </c>
      <c r="B143" s="33">
        <v>47818</v>
      </c>
      <c r="C143" s="36">
        <f t="shared" si="39"/>
        <v>84441.480000000025</v>
      </c>
      <c r="D143" s="36">
        <f t="shared" si="40"/>
        <v>824.4</v>
      </c>
      <c r="E143" s="36">
        <f t="shared" si="41"/>
        <v>533.78</v>
      </c>
      <c r="F143" s="36">
        <f t="shared" si="42"/>
        <v>290.62</v>
      </c>
      <c r="G143" s="36">
        <f t="shared" si="36"/>
        <v>904</v>
      </c>
      <c r="H143" s="36">
        <f t="shared" si="43"/>
        <v>86996.3</v>
      </c>
      <c r="I143" s="36">
        <f t="shared" si="44"/>
        <v>65216.499999999964</v>
      </c>
      <c r="J143" s="36">
        <f t="shared" si="37"/>
        <v>83003.700000000026</v>
      </c>
      <c r="L143" s="36">
        <f t="shared" si="38"/>
        <v>1728.4</v>
      </c>
      <c r="T143">
        <f t="shared" si="35"/>
        <v>11</v>
      </c>
      <c r="U143" s="33">
        <v>47818</v>
      </c>
      <c r="V143" s="36">
        <f t="shared" si="45"/>
        <v>54932.499999999978</v>
      </c>
      <c r="W143" s="36">
        <f t="shared" si="46"/>
        <v>1200.33</v>
      </c>
      <c r="X143" s="36">
        <f t="shared" si="47"/>
        <v>1048.3499999999999</v>
      </c>
      <c r="Y143" s="36">
        <f t="shared" si="48"/>
        <v>151.97999999999999</v>
      </c>
      <c r="Z143" s="36">
        <f t="shared" si="49"/>
        <v>0</v>
      </c>
      <c r="AA143" s="36">
        <f t="shared" si="50"/>
        <v>116115.85000000003</v>
      </c>
      <c r="AB143" s="36">
        <f t="shared" si="51"/>
        <v>42327.71</v>
      </c>
      <c r="AC143" s="36">
        <f t="shared" si="52"/>
        <v>53884.14999999998</v>
      </c>
    </row>
    <row r="144" spans="1:29" x14ac:dyDescent="0.25">
      <c r="A144">
        <f t="shared" si="34"/>
        <v>12</v>
      </c>
      <c r="B144" s="33">
        <v>47849</v>
      </c>
      <c r="C144" s="36">
        <f t="shared" si="39"/>
        <v>83003.700000000026</v>
      </c>
      <c r="D144" s="36">
        <f t="shared" si="40"/>
        <v>824.4</v>
      </c>
      <c r="E144" s="36">
        <f t="shared" si="41"/>
        <v>538.73</v>
      </c>
      <c r="F144" s="36">
        <f t="shared" si="42"/>
        <v>285.67</v>
      </c>
      <c r="G144" s="36">
        <f t="shared" si="36"/>
        <v>904</v>
      </c>
      <c r="H144" s="36">
        <f t="shared" si="43"/>
        <v>88439.03</v>
      </c>
      <c r="I144" s="36">
        <f t="shared" si="44"/>
        <v>65502.169999999962</v>
      </c>
      <c r="J144" s="36">
        <f t="shared" si="37"/>
        <v>81560.97000000003</v>
      </c>
      <c r="L144" s="36">
        <f t="shared" si="38"/>
        <v>1728.4</v>
      </c>
      <c r="T144">
        <f t="shared" si="35"/>
        <v>12</v>
      </c>
      <c r="U144" s="33">
        <v>47849</v>
      </c>
      <c r="V144" s="36">
        <f t="shared" si="45"/>
        <v>53884.14999999998</v>
      </c>
      <c r="W144" s="36">
        <f t="shared" si="46"/>
        <v>1200.33</v>
      </c>
      <c r="X144" s="36">
        <f t="shared" si="47"/>
        <v>1051.25</v>
      </c>
      <c r="Y144" s="36">
        <f t="shared" si="48"/>
        <v>149.08000000000001</v>
      </c>
      <c r="Z144" s="36">
        <f t="shared" si="49"/>
        <v>0</v>
      </c>
      <c r="AA144" s="36">
        <f t="shared" si="50"/>
        <v>117167.10000000003</v>
      </c>
      <c r="AB144" s="36">
        <f t="shared" si="51"/>
        <v>42476.79</v>
      </c>
      <c r="AC144" s="36">
        <f t="shared" si="52"/>
        <v>52832.89999999998</v>
      </c>
    </row>
    <row r="145" spans="1:29" x14ac:dyDescent="0.25">
      <c r="A145">
        <f t="shared" si="34"/>
        <v>12</v>
      </c>
      <c r="B145" s="33">
        <v>47880</v>
      </c>
      <c r="C145" s="36">
        <f t="shared" si="39"/>
        <v>81560.97000000003</v>
      </c>
      <c r="D145" s="36">
        <f t="shared" si="40"/>
        <v>824.4</v>
      </c>
      <c r="E145" s="36">
        <f t="shared" si="41"/>
        <v>543.69000000000005</v>
      </c>
      <c r="F145" s="36">
        <f t="shared" si="42"/>
        <v>280.70999999999998</v>
      </c>
      <c r="G145" s="36">
        <f t="shared" si="36"/>
        <v>904</v>
      </c>
      <c r="H145" s="36">
        <f t="shared" si="43"/>
        <v>89886.720000000001</v>
      </c>
      <c r="I145" s="36">
        <f t="shared" si="44"/>
        <v>65782.879999999961</v>
      </c>
      <c r="J145" s="36">
        <f t="shared" si="37"/>
        <v>80113.280000000028</v>
      </c>
      <c r="L145" s="36">
        <f t="shared" si="38"/>
        <v>1728.4</v>
      </c>
      <c r="T145">
        <f t="shared" si="35"/>
        <v>12</v>
      </c>
      <c r="U145" s="33">
        <v>47880</v>
      </c>
      <c r="V145" s="36">
        <f t="shared" si="45"/>
        <v>52832.89999999998</v>
      </c>
      <c r="W145" s="36">
        <f t="shared" si="46"/>
        <v>1200.33</v>
      </c>
      <c r="X145" s="36">
        <f t="shared" si="47"/>
        <v>1054.1599999999999</v>
      </c>
      <c r="Y145" s="36">
        <f t="shared" si="48"/>
        <v>146.16999999999999</v>
      </c>
      <c r="Z145" s="36">
        <f t="shared" si="49"/>
        <v>0</v>
      </c>
      <c r="AA145" s="36">
        <f t="shared" si="50"/>
        <v>118221.26000000004</v>
      </c>
      <c r="AB145" s="36">
        <f t="shared" si="51"/>
        <v>42622.96</v>
      </c>
      <c r="AC145" s="36">
        <f t="shared" si="52"/>
        <v>51778.739999999976</v>
      </c>
    </row>
    <row r="146" spans="1:29" x14ac:dyDescent="0.25">
      <c r="A146">
        <f t="shared" si="34"/>
        <v>12</v>
      </c>
      <c r="B146" s="33">
        <v>47908</v>
      </c>
      <c r="C146" s="36">
        <f t="shared" si="39"/>
        <v>80113.280000000028</v>
      </c>
      <c r="D146" s="36">
        <f t="shared" si="40"/>
        <v>824.4</v>
      </c>
      <c r="E146" s="36">
        <f t="shared" si="41"/>
        <v>548.67999999999995</v>
      </c>
      <c r="F146" s="36">
        <f t="shared" si="42"/>
        <v>275.72000000000003</v>
      </c>
      <c r="G146" s="36">
        <f t="shared" si="36"/>
        <v>904</v>
      </c>
      <c r="H146" s="36">
        <f t="shared" si="43"/>
        <v>91339.4</v>
      </c>
      <c r="I146" s="36">
        <f t="shared" si="44"/>
        <v>66058.599999999962</v>
      </c>
      <c r="J146" s="36">
        <f t="shared" si="37"/>
        <v>78660.600000000035</v>
      </c>
      <c r="L146" s="36">
        <f t="shared" si="38"/>
        <v>1728.4</v>
      </c>
      <c r="T146">
        <f t="shared" si="35"/>
        <v>12</v>
      </c>
      <c r="U146" s="33">
        <v>47908</v>
      </c>
      <c r="V146" s="36">
        <f t="shared" si="45"/>
        <v>51778.739999999976</v>
      </c>
      <c r="W146" s="36">
        <f t="shared" si="46"/>
        <v>1200.33</v>
      </c>
      <c r="X146" s="36">
        <f t="shared" si="47"/>
        <v>1057.08</v>
      </c>
      <c r="Y146" s="36">
        <f t="shared" si="48"/>
        <v>143.25</v>
      </c>
      <c r="Z146" s="36">
        <f t="shared" si="49"/>
        <v>0</v>
      </c>
      <c r="AA146" s="36">
        <f t="shared" si="50"/>
        <v>119278.34000000004</v>
      </c>
      <c r="AB146" s="36">
        <f t="shared" si="51"/>
        <v>42766.21</v>
      </c>
      <c r="AC146" s="36">
        <f t="shared" si="52"/>
        <v>50721.659999999974</v>
      </c>
    </row>
    <row r="147" spans="1:29" x14ac:dyDescent="0.25">
      <c r="A147">
        <f t="shared" si="34"/>
        <v>12</v>
      </c>
      <c r="B147" s="33">
        <v>47939</v>
      </c>
      <c r="C147" s="36">
        <f t="shared" si="39"/>
        <v>78660.600000000035</v>
      </c>
      <c r="D147" s="36">
        <f t="shared" si="40"/>
        <v>824.4</v>
      </c>
      <c r="E147" s="36">
        <f t="shared" si="41"/>
        <v>553.67999999999995</v>
      </c>
      <c r="F147" s="36">
        <f t="shared" si="42"/>
        <v>270.72000000000003</v>
      </c>
      <c r="G147" s="36">
        <f t="shared" si="36"/>
        <v>904</v>
      </c>
      <c r="H147" s="36">
        <f t="shared" si="43"/>
        <v>92797.079999999987</v>
      </c>
      <c r="I147" s="36">
        <f t="shared" si="44"/>
        <v>66329.319999999963</v>
      </c>
      <c r="J147" s="36">
        <f t="shared" si="37"/>
        <v>77202.920000000042</v>
      </c>
      <c r="L147" s="36">
        <f t="shared" si="38"/>
        <v>1728.4</v>
      </c>
      <c r="T147">
        <f t="shared" si="35"/>
        <v>12</v>
      </c>
      <c r="U147" s="33">
        <v>47939</v>
      </c>
      <c r="V147" s="36">
        <f t="shared" si="45"/>
        <v>50721.659999999974</v>
      </c>
      <c r="W147" s="36">
        <f t="shared" si="46"/>
        <v>1200.33</v>
      </c>
      <c r="X147" s="36">
        <f t="shared" si="47"/>
        <v>1060</v>
      </c>
      <c r="Y147" s="36">
        <f t="shared" si="48"/>
        <v>140.33000000000001</v>
      </c>
      <c r="Z147" s="36">
        <f t="shared" si="49"/>
        <v>0</v>
      </c>
      <c r="AA147" s="36">
        <f t="shared" si="50"/>
        <v>120338.34000000004</v>
      </c>
      <c r="AB147" s="36">
        <f t="shared" si="51"/>
        <v>42906.54</v>
      </c>
      <c r="AC147" s="36">
        <f t="shared" si="52"/>
        <v>49661.659999999974</v>
      </c>
    </row>
    <row r="148" spans="1:29" x14ac:dyDescent="0.25">
      <c r="A148">
        <f t="shared" si="34"/>
        <v>12</v>
      </c>
      <c r="B148" s="33">
        <v>47969</v>
      </c>
      <c r="C148" s="36">
        <f t="shared" si="39"/>
        <v>77202.920000000042</v>
      </c>
      <c r="D148" s="36">
        <f t="shared" si="40"/>
        <v>824.4</v>
      </c>
      <c r="E148" s="36">
        <f t="shared" si="41"/>
        <v>558.69000000000005</v>
      </c>
      <c r="F148" s="36">
        <f t="shared" si="42"/>
        <v>265.70999999999998</v>
      </c>
      <c r="G148" s="36">
        <f t="shared" si="36"/>
        <v>904</v>
      </c>
      <c r="H148" s="36">
        <f t="shared" si="43"/>
        <v>94259.76999999999</v>
      </c>
      <c r="I148" s="36">
        <f t="shared" si="44"/>
        <v>66595.02999999997</v>
      </c>
      <c r="J148" s="36">
        <f t="shared" si="37"/>
        <v>75740.23000000004</v>
      </c>
      <c r="L148" s="36">
        <f t="shared" si="38"/>
        <v>1728.4</v>
      </c>
      <c r="T148">
        <f t="shared" si="35"/>
        <v>12</v>
      </c>
      <c r="U148" s="33">
        <v>47969</v>
      </c>
      <c r="V148" s="36">
        <f t="shared" si="45"/>
        <v>49661.659999999974</v>
      </c>
      <c r="W148" s="36">
        <f t="shared" si="46"/>
        <v>1200.33</v>
      </c>
      <c r="X148" s="36">
        <f t="shared" si="47"/>
        <v>1062.9299999999998</v>
      </c>
      <c r="Y148" s="36">
        <f t="shared" si="48"/>
        <v>137.4</v>
      </c>
      <c r="Z148" s="36">
        <f t="shared" si="49"/>
        <v>0</v>
      </c>
      <c r="AA148" s="36">
        <f t="shared" si="50"/>
        <v>121401.27000000003</v>
      </c>
      <c r="AB148" s="36">
        <f t="shared" si="51"/>
        <v>43043.94</v>
      </c>
      <c r="AC148" s="36">
        <f t="shared" si="52"/>
        <v>48598.729999999974</v>
      </c>
    </row>
    <row r="149" spans="1:29" x14ac:dyDescent="0.25">
      <c r="A149">
        <f t="shared" si="34"/>
        <v>12</v>
      </c>
      <c r="B149" s="33">
        <v>48000</v>
      </c>
      <c r="C149" s="36">
        <f t="shared" si="39"/>
        <v>75740.23000000004</v>
      </c>
      <c r="D149" s="36">
        <f t="shared" si="40"/>
        <v>824.4</v>
      </c>
      <c r="E149" s="36">
        <f t="shared" si="41"/>
        <v>563.73</v>
      </c>
      <c r="F149" s="36">
        <f t="shared" si="42"/>
        <v>260.67</v>
      </c>
      <c r="G149" s="36">
        <f t="shared" si="36"/>
        <v>904</v>
      </c>
      <c r="H149" s="36">
        <f t="shared" si="43"/>
        <v>95727.499999999985</v>
      </c>
      <c r="I149" s="36">
        <f t="shared" si="44"/>
        <v>66855.699999999968</v>
      </c>
      <c r="J149" s="36">
        <f t="shared" si="37"/>
        <v>74272.500000000044</v>
      </c>
      <c r="L149" s="36">
        <f t="shared" si="38"/>
        <v>1728.4</v>
      </c>
      <c r="T149">
        <f t="shared" si="35"/>
        <v>12</v>
      </c>
      <c r="U149" s="33">
        <v>48000</v>
      </c>
      <c r="V149" s="36">
        <f t="shared" si="45"/>
        <v>48598.729999999974</v>
      </c>
      <c r="W149" s="36">
        <f t="shared" si="46"/>
        <v>1200.33</v>
      </c>
      <c r="X149" s="36">
        <f t="shared" si="47"/>
        <v>1065.8699999999999</v>
      </c>
      <c r="Y149" s="36">
        <f t="shared" si="48"/>
        <v>134.46</v>
      </c>
      <c r="Z149" s="36">
        <f t="shared" si="49"/>
        <v>0</v>
      </c>
      <c r="AA149" s="36">
        <f t="shared" si="50"/>
        <v>122467.14000000003</v>
      </c>
      <c r="AB149" s="36">
        <f t="shared" si="51"/>
        <v>43178.400000000001</v>
      </c>
      <c r="AC149" s="36">
        <f t="shared" si="52"/>
        <v>47532.859999999971</v>
      </c>
    </row>
    <row r="150" spans="1:29" x14ac:dyDescent="0.25">
      <c r="A150">
        <f t="shared" si="34"/>
        <v>12</v>
      </c>
      <c r="B150" s="33">
        <v>48030</v>
      </c>
      <c r="C150" s="36">
        <f t="shared" si="39"/>
        <v>74272.500000000044</v>
      </c>
      <c r="D150" s="36">
        <f t="shared" si="40"/>
        <v>824.4</v>
      </c>
      <c r="E150" s="36">
        <f t="shared" si="41"/>
        <v>568.78</v>
      </c>
      <c r="F150" s="36">
        <f t="shared" si="42"/>
        <v>255.62</v>
      </c>
      <c r="G150" s="36">
        <f t="shared" si="36"/>
        <v>904</v>
      </c>
      <c r="H150" s="36">
        <f t="shared" si="43"/>
        <v>97200.279999999984</v>
      </c>
      <c r="I150" s="36">
        <f t="shared" si="44"/>
        <v>67111.319999999963</v>
      </c>
      <c r="J150" s="36">
        <f t="shared" si="37"/>
        <v>72799.720000000045</v>
      </c>
      <c r="L150" s="36">
        <f t="shared" si="38"/>
        <v>1728.4</v>
      </c>
      <c r="T150">
        <f t="shared" si="35"/>
        <v>12</v>
      </c>
      <c r="U150" s="33">
        <v>48030</v>
      </c>
      <c r="V150" s="36">
        <f t="shared" si="45"/>
        <v>47532.859999999971</v>
      </c>
      <c r="W150" s="36">
        <f t="shared" si="46"/>
        <v>1200.33</v>
      </c>
      <c r="X150" s="36">
        <f t="shared" si="47"/>
        <v>1068.82</v>
      </c>
      <c r="Y150" s="36">
        <f t="shared" si="48"/>
        <v>131.51</v>
      </c>
      <c r="Z150" s="36">
        <f t="shared" si="49"/>
        <v>0</v>
      </c>
      <c r="AA150" s="36">
        <f t="shared" si="50"/>
        <v>123535.96000000004</v>
      </c>
      <c r="AB150" s="36">
        <f t="shared" si="51"/>
        <v>43309.91</v>
      </c>
      <c r="AC150" s="36">
        <f t="shared" si="52"/>
        <v>46464.039999999972</v>
      </c>
    </row>
    <row r="151" spans="1:29" x14ac:dyDescent="0.25">
      <c r="A151">
        <f t="shared" si="34"/>
        <v>12</v>
      </c>
      <c r="B151" s="33">
        <v>48061</v>
      </c>
      <c r="C151" s="36">
        <f t="shared" si="39"/>
        <v>72799.720000000045</v>
      </c>
      <c r="D151" s="36">
        <f t="shared" si="40"/>
        <v>824.4</v>
      </c>
      <c r="E151" s="36">
        <f t="shared" si="41"/>
        <v>573.84999999999991</v>
      </c>
      <c r="F151" s="36">
        <f t="shared" si="42"/>
        <v>250.55</v>
      </c>
      <c r="G151" s="36">
        <f t="shared" si="36"/>
        <v>904</v>
      </c>
      <c r="H151" s="36">
        <f t="shared" si="43"/>
        <v>98678.12999999999</v>
      </c>
      <c r="I151" s="36">
        <f t="shared" si="44"/>
        <v>67361.869999999966</v>
      </c>
      <c r="J151" s="36">
        <f t="shared" si="37"/>
        <v>71321.870000000039</v>
      </c>
      <c r="L151" s="36">
        <f t="shared" si="38"/>
        <v>1728.4</v>
      </c>
      <c r="T151">
        <f t="shared" si="35"/>
        <v>12</v>
      </c>
      <c r="U151" s="33">
        <v>48061</v>
      </c>
      <c r="V151" s="36">
        <f t="shared" si="45"/>
        <v>46464.039999999972</v>
      </c>
      <c r="W151" s="36">
        <f t="shared" si="46"/>
        <v>1200.33</v>
      </c>
      <c r="X151" s="36">
        <f t="shared" si="47"/>
        <v>1071.78</v>
      </c>
      <c r="Y151" s="36">
        <f t="shared" si="48"/>
        <v>128.55000000000001</v>
      </c>
      <c r="Z151" s="36">
        <f t="shared" si="49"/>
        <v>0</v>
      </c>
      <c r="AA151" s="36">
        <f t="shared" si="50"/>
        <v>124607.74000000003</v>
      </c>
      <c r="AB151" s="36">
        <f t="shared" si="51"/>
        <v>43438.460000000006</v>
      </c>
      <c r="AC151" s="36">
        <f t="shared" si="52"/>
        <v>45392.259999999973</v>
      </c>
    </row>
    <row r="152" spans="1:29" x14ac:dyDescent="0.25">
      <c r="A152">
        <f t="shared" si="34"/>
        <v>12</v>
      </c>
      <c r="B152" s="33">
        <v>48092</v>
      </c>
      <c r="C152" s="36">
        <f t="shared" si="39"/>
        <v>71321.870000000039</v>
      </c>
      <c r="D152" s="36">
        <f t="shared" si="40"/>
        <v>824.4</v>
      </c>
      <c r="E152" s="36">
        <f t="shared" si="41"/>
        <v>578.92999999999995</v>
      </c>
      <c r="F152" s="36">
        <f t="shared" si="42"/>
        <v>245.47</v>
      </c>
      <c r="G152" s="36">
        <f t="shared" si="36"/>
        <v>904</v>
      </c>
      <c r="H152" s="36">
        <f t="shared" si="43"/>
        <v>100161.05999999998</v>
      </c>
      <c r="I152" s="36">
        <f t="shared" si="44"/>
        <v>67607.339999999967</v>
      </c>
      <c r="J152" s="36">
        <f t="shared" si="37"/>
        <v>69838.940000000046</v>
      </c>
      <c r="L152" s="36">
        <f t="shared" si="38"/>
        <v>1728.4</v>
      </c>
      <c r="T152">
        <f t="shared" si="35"/>
        <v>12</v>
      </c>
      <c r="U152" s="33">
        <v>48092</v>
      </c>
      <c r="V152" s="36">
        <f t="shared" si="45"/>
        <v>45392.259999999973</v>
      </c>
      <c r="W152" s="36">
        <f t="shared" si="46"/>
        <v>1200.33</v>
      </c>
      <c r="X152" s="36">
        <f t="shared" si="47"/>
        <v>1074.74</v>
      </c>
      <c r="Y152" s="36">
        <f t="shared" si="48"/>
        <v>125.59</v>
      </c>
      <c r="Z152" s="36">
        <f t="shared" si="49"/>
        <v>0</v>
      </c>
      <c r="AA152" s="36">
        <f t="shared" si="50"/>
        <v>125682.48000000004</v>
      </c>
      <c r="AB152" s="36">
        <f t="shared" si="51"/>
        <v>43564.05</v>
      </c>
      <c r="AC152" s="36">
        <f t="shared" si="52"/>
        <v>44317.519999999975</v>
      </c>
    </row>
    <row r="153" spans="1:29" x14ac:dyDescent="0.25">
      <c r="A153">
        <f t="shared" ref="A153:A216" si="53">A141+1</f>
        <v>12</v>
      </c>
      <c r="B153" s="33">
        <v>48122</v>
      </c>
      <c r="C153" s="36">
        <f t="shared" si="39"/>
        <v>69838.940000000046</v>
      </c>
      <c r="D153" s="36">
        <f t="shared" si="40"/>
        <v>824.4</v>
      </c>
      <c r="E153" s="36">
        <f t="shared" si="41"/>
        <v>584.04</v>
      </c>
      <c r="F153" s="36">
        <f t="shared" si="42"/>
        <v>240.36</v>
      </c>
      <c r="G153" s="36">
        <f t="shared" si="36"/>
        <v>904</v>
      </c>
      <c r="H153" s="36">
        <f t="shared" si="43"/>
        <v>101649.09999999998</v>
      </c>
      <c r="I153" s="36">
        <f t="shared" si="44"/>
        <v>67847.699999999968</v>
      </c>
      <c r="J153" s="36">
        <f t="shared" si="37"/>
        <v>68350.900000000052</v>
      </c>
      <c r="L153" s="36">
        <f t="shared" si="38"/>
        <v>1728.4</v>
      </c>
      <c r="T153">
        <f t="shared" ref="T153:T216" si="54">T141+1</f>
        <v>12</v>
      </c>
      <c r="U153" s="33">
        <v>48122</v>
      </c>
      <c r="V153" s="36">
        <f t="shared" si="45"/>
        <v>44317.519999999975</v>
      </c>
      <c r="W153" s="36">
        <f t="shared" si="46"/>
        <v>1200.33</v>
      </c>
      <c r="X153" s="36">
        <f t="shared" si="47"/>
        <v>1077.72</v>
      </c>
      <c r="Y153" s="36">
        <f t="shared" si="48"/>
        <v>122.61</v>
      </c>
      <c r="Z153" s="36">
        <f t="shared" si="49"/>
        <v>0</v>
      </c>
      <c r="AA153" s="36">
        <f t="shared" si="50"/>
        <v>126760.20000000004</v>
      </c>
      <c r="AB153" s="36">
        <f t="shared" si="51"/>
        <v>43686.66</v>
      </c>
      <c r="AC153" s="36">
        <f t="shared" si="52"/>
        <v>43239.799999999974</v>
      </c>
    </row>
    <row r="154" spans="1:29" x14ac:dyDescent="0.25">
      <c r="A154">
        <f t="shared" si="53"/>
        <v>12</v>
      </c>
      <c r="B154" s="33">
        <v>48153</v>
      </c>
      <c r="C154" s="36">
        <f t="shared" si="39"/>
        <v>68350.900000000052</v>
      </c>
      <c r="D154" s="36">
        <f t="shared" si="40"/>
        <v>824.4</v>
      </c>
      <c r="E154" s="36">
        <f t="shared" si="41"/>
        <v>589.16</v>
      </c>
      <c r="F154" s="36">
        <f t="shared" si="42"/>
        <v>235.24</v>
      </c>
      <c r="G154" s="36">
        <f t="shared" si="36"/>
        <v>904</v>
      </c>
      <c r="H154" s="36">
        <f t="shared" si="43"/>
        <v>103142.25999999998</v>
      </c>
      <c r="I154" s="36">
        <f t="shared" si="44"/>
        <v>68082.939999999973</v>
      </c>
      <c r="J154" s="36">
        <f t="shared" si="37"/>
        <v>66857.740000000049</v>
      </c>
      <c r="L154" s="36">
        <f t="shared" si="38"/>
        <v>1728.4</v>
      </c>
      <c r="T154">
        <f t="shared" si="54"/>
        <v>12</v>
      </c>
      <c r="U154" s="33">
        <v>48153</v>
      </c>
      <c r="V154" s="36">
        <f t="shared" si="45"/>
        <v>43239.799999999974</v>
      </c>
      <c r="W154" s="36">
        <f t="shared" si="46"/>
        <v>1200.33</v>
      </c>
      <c r="X154" s="36">
        <f t="shared" si="47"/>
        <v>1080.6999999999998</v>
      </c>
      <c r="Y154" s="36">
        <f t="shared" si="48"/>
        <v>119.63</v>
      </c>
      <c r="Z154" s="36">
        <f t="shared" si="49"/>
        <v>0</v>
      </c>
      <c r="AA154" s="36">
        <f t="shared" si="50"/>
        <v>127840.90000000004</v>
      </c>
      <c r="AB154" s="36">
        <f t="shared" si="51"/>
        <v>43806.29</v>
      </c>
      <c r="AC154" s="36">
        <f t="shared" si="52"/>
        <v>42159.099999999977</v>
      </c>
    </row>
    <row r="155" spans="1:29" x14ac:dyDescent="0.25">
      <c r="A155">
        <f t="shared" si="53"/>
        <v>12</v>
      </c>
      <c r="B155" s="33">
        <v>48183</v>
      </c>
      <c r="C155" s="36">
        <f t="shared" si="39"/>
        <v>66857.740000000049</v>
      </c>
      <c r="D155" s="36">
        <f t="shared" si="40"/>
        <v>824.4</v>
      </c>
      <c r="E155" s="36">
        <f t="shared" si="41"/>
        <v>594.29999999999995</v>
      </c>
      <c r="F155" s="36">
        <f t="shared" si="42"/>
        <v>230.1</v>
      </c>
      <c r="G155" s="36">
        <f t="shared" si="36"/>
        <v>904</v>
      </c>
      <c r="H155" s="36">
        <f t="shared" si="43"/>
        <v>104640.55999999998</v>
      </c>
      <c r="I155" s="36">
        <f t="shared" si="44"/>
        <v>68313.039999999979</v>
      </c>
      <c r="J155" s="36">
        <f t="shared" si="37"/>
        <v>65359.440000000046</v>
      </c>
      <c r="L155" s="36">
        <f t="shared" si="38"/>
        <v>1728.4</v>
      </c>
      <c r="T155">
        <f t="shared" si="54"/>
        <v>12</v>
      </c>
      <c r="U155" s="33">
        <v>48183</v>
      </c>
      <c r="V155" s="36">
        <f t="shared" si="45"/>
        <v>42159.099999999977</v>
      </c>
      <c r="W155" s="36">
        <f t="shared" si="46"/>
        <v>1200.33</v>
      </c>
      <c r="X155" s="36">
        <f t="shared" si="47"/>
        <v>1083.6899999999998</v>
      </c>
      <c r="Y155" s="36">
        <f t="shared" si="48"/>
        <v>116.64</v>
      </c>
      <c r="Z155" s="36">
        <f t="shared" si="49"/>
        <v>0</v>
      </c>
      <c r="AA155" s="36">
        <f t="shared" si="50"/>
        <v>128924.59000000004</v>
      </c>
      <c r="AB155" s="36">
        <f t="shared" si="51"/>
        <v>43922.93</v>
      </c>
      <c r="AC155" s="36">
        <f t="shared" si="52"/>
        <v>41075.409999999974</v>
      </c>
    </row>
    <row r="156" spans="1:29" x14ac:dyDescent="0.25">
      <c r="A156">
        <f t="shared" si="53"/>
        <v>13</v>
      </c>
      <c r="B156" s="33">
        <v>48214</v>
      </c>
      <c r="C156" s="36">
        <f t="shared" si="39"/>
        <v>65359.440000000046</v>
      </c>
      <c r="D156" s="36">
        <f t="shared" si="40"/>
        <v>824.4</v>
      </c>
      <c r="E156" s="36">
        <f t="shared" si="41"/>
        <v>599.45000000000005</v>
      </c>
      <c r="F156" s="36">
        <f t="shared" si="42"/>
        <v>224.95</v>
      </c>
      <c r="G156" s="36">
        <f t="shared" si="36"/>
        <v>904</v>
      </c>
      <c r="H156" s="36">
        <f t="shared" si="43"/>
        <v>106144.00999999998</v>
      </c>
      <c r="I156" s="36">
        <f t="shared" si="44"/>
        <v>68537.989999999976</v>
      </c>
      <c r="J156" s="36">
        <f t="shared" si="37"/>
        <v>63855.990000000049</v>
      </c>
      <c r="L156" s="36">
        <f t="shared" si="38"/>
        <v>1728.4</v>
      </c>
      <c r="T156">
        <f t="shared" si="54"/>
        <v>13</v>
      </c>
      <c r="U156" s="33">
        <v>48214</v>
      </c>
      <c r="V156" s="36">
        <f t="shared" si="45"/>
        <v>41075.409999999974</v>
      </c>
      <c r="W156" s="36">
        <f t="shared" si="46"/>
        <v>1200.33</v>
      </c>
      <c r="X156" s="36">
        <f t="shared" si="47"/>
        <v>1086.6899999999998</v>
      </c>
      <c r="Y156" s="36">
        <f t="shared" si="48"/>
        <v>113.64</v>
      </c>
      <c r="Z156" s="36">
        <f t="shared" si="49"/>
        <v>0</v>
      </c>
      <c r="AA156" s="36">
        <f t="shared" si="50"/>
        <v>130011.28000000004</v>
      </c>
      <c r="AB156" s="36">
        <f t="shared" si="51"/>
        <v>44036.57</v>
      </c>
      <c r="AC156" s="36">
        <f t="shared" si="52"/>
        <v>39988.719999999972</v>
      </c>
    </row>
    <row r="157" spans="1:29" x14ac:dyDescent="0.25">
      <c r="A157">
        <f t="shared" si="53"/>
        <v>13</v>
      </c>
      <c r="B157" s="33">
        <v>48245</v>
      </c>
      <c r="C157" s="36">
        <f t="shared" si="39"/>
        <v>63855.990000000049</v>
      </c>
      <c r="D157" s="36">
        <f t="shared" si="40"/>
        <v>824.4</v>
      </c>
      <c r="E157" s="36">
        <f t="shared" si="41"/>
        <v>604.63</v>
      </c>
      <c r="F157" s="36">
        <f t="shared" si="42"/>
        <v>219.77</v>
      </c>
      <c r="G157" s="36">
        <f t="shared" si="36"/>
        <v>904</v>
      </c>
      <c r="H157" s="36">
        <f t="shared" si="43"/>
        <v>107652.63999999998</v>
      </c>
      <c r="I157" s="36">
        <f t="shared" si="44"/>
        <v>68757.75999999998</v>
      </c>
      <c r="J157" s="36">
        <f t="shared" si="37"/>
        <v>62347.360000000052</v>
      </c>
      <c r="L157" s="36">
        <f t="shared" si="38"/>
        <v>1728.4</v>
      </c>
      <c r="T157">
        <f t="shared" si="54"/>
        <v>13</v>
      </c>
      <c r="U157" s="33">
        <v>48245</v>
      </c>
      <c r="V157" s="36">
        <f t="shared" si="45"/>
        <v>39988.719999999972</v>
      </c>
      <c r="W157" s="36">
        <f t="shared" si="46"/>
        <v>1200.33</v>
      </c>
      <c r="X157" s="36">
        <f t="shared" si="47"/>
        <v>1089.6899999999998</v>
      </c>
      <c r="Y157" s="36">
        <f t="shared" si="48"/>
        <v>110.64</v>
      </c>
      <c r="Z157" s="36">
        <f t="shared" si="49"/>
        <v>0</v>
      </c>
      <c r="AA157" s="36">
        <f t="shared" si="50"/>
        <v>131100.97000000003</v>
      </c>
      <c r="AB157" s="36">
        <f t="shared" si="51"/>
        <v>44147.21</v>
      </c>
      <c r="AC157" s="36">
        <f t="shared" si="52"/>
        <v>38899.02999999997</v>
      </c>
    </row>
    <row r="158" spans="1:29" x14ac:dyDescent="0.25">
      <c r="A158">
        <f t="shared" si="53"/>
        <v>13</v>
      </c>
      <c r="B158" s="33">
        <v>48274</v>
      </c>
      <c r="C158" s="36">
        <f t="shared" si="39"/>
        <v>62347.360000000052</v>
      </c>
      <c r="D158" s="36">
        <f t="shared" si="40"/>
        <v>824.4</v>
      </c>
      <c r="E158" s="36">
        <f t="shared" si="41"/>
        <v>609.81999999999994</v>
      </c>
      <c r="F158" s="36">
        <f t="shared" si="42"/>
        <v>214.58</v>
      </c>
      <c r="G158" s="36">
        <f t="shared" si="36"/>
        <v>904</v>
      </c>
      <c r="H158" s="36">
        <f t="shared" si="43"/>
        <v>109166.45999999999</v>
      </c>
      <c r="I158" s="36">
        <f t="shared" si="44"/>
        <v>68972.339999999982</v>
      </c>
      <c r="J158" s="36">
        <f t="shared" si="37"/>
        <v>60833.540000000052</v>
      </c>
      <c r="L158" s="36">
        <f t="shared" si="38"/>
        <v>1728.4</v>
      </c>
      <c r="T158">
        <f t="shared" si="54"/>
        <v>13</v>
      </c>
      <c r="U158" s="33">
        <v>48274</v>
      </c>
      <c r="V158" s="36">
        <f t="shared" si="45"/>
        <v>38899.02999999997</v>
      </c>
      <c r="W158" s="36">
        <f t="shared" si="46"/>
        <v>1200.33</v>
      </c>
      <c r="X158" s="36">
        <f t="shared" si="47"/>
        <v>1092.71</v>
      </c>
      <c r="Y158" s="36">
        <f t="shared" si="48"/>
        <v>107.62</v>
      </c>
      <c r="Z158" s="36">
        <f t="shared" si="49"/>
        <v>0</v>
      </c>
      <c r="AA158" s="36">
        <f t="shared" si="50"/>
        <v>132193.68000000002</v>
      </c>
      <c r="AB158" s="36">
        <f t="shared" si="51"/>
        <v>44254.83</v>
      </c>
      <c r="AC158" s="36">
        <f t="shared" si="52"/>
        <v>37806.319999999971</v>
      </c>
    </row>
    <row r="159" spans="1:29" x14ac:dyDescent="0.25">
      <c r="A159">
        <f t="shared" si="53"/>
        <v>13</v>
      </c>
      <c r="B159" s="33">
        <v>48305</v>
      </c>
      <c r="C159" s="36">
        <f t="shared" si="39"/>
        <v>60833.540000000052</v>
      </c>
      <c r="D159" s="36">
        <f t="shared" si="40"/>
        <v>824.4</v>
      </c>
      <c r="E159" s="36">
        <f t="shared" si="41"/>
        <v>615.03</v>
      </c>
      <c r="F159" s="36">
        <f t="shared" si="42"/>
        <v>209.37</v>
      </c>
      <c r="G159" s="36">
        <f t="shared" si="36"/>
        <v>904</v>
      </c>
      <c r="H159" s="36">
        <f t="shared" si="43"/>
        <v>110685.48999999999</v>
      </c>
      <c r="I159" s="36">
        <f t="shared" si="44"/>
        <v>69181.709999999977</v>
      </c>
      <c r="J159" s="36">
        <f t="shared" si="37"/>
        <v>59314.510000000053</v>
      </c>
      <c r="L159" s="36">
        <f t="shared" si="38"/>
        <v>1728.4</v>
      </c>
      <c r="T159">
        <f t="shared" si="54"/>
        <v>13</v>
      </c>
      <c r="U159" s="33">
        <v>48305</v>
      </c>
      <c r="V159" s="36">
        <f t="shared" si="45"/>
        <v>37806.319999999971</v>
      </c>
      <c r="W159" s="36">
        <f t="shared" si="46"/>
        <v>1200.33</v>
      </c>
      <c r="X159" s="36">
        <f t="shared" si="47"/>
        <v>1095.73</v>
      </c>
      <c r="Y159" s="36">
        <f t="shared" si="48"/>
        <v>104.6</v>
      </c>
      <c r="Z159" s="36">
        <f t="shared" si="49"/>
        <v>0</v>
      </c>
      <c r="AA159" s="36">
        <f t="shared" si="50"/>
        <v>133289.41000000003</v>
      </c>
      <c r="AB159" s="36">
        <f t="shared" si="51"/>
        <v>44359.43</v>
      </c>
      <c r="AC159" s="36">
        <f t="shared" si="52"/>
        <v>36710.589999999967</v>
      </c>
    </row>
    <row r="160" spans="1:29" x14ac:dyDescent="0.25">
      <c r="A160">
        <f t="shared" si="53"/>
        <v>13</v>
      </c>
      <c r="B160" s="33">
        <v>48335</v>
      </c>
      <c r="C160" s="36">
        <f t="shared" si="39"/>
        <v>59314.510000000053</v>
      </c>
      <c r="D160" s="36">
        <f t="shared" si="40"/>
        <v>824.4</v>
      </c>
      <c r="E160" s="36">
        <f t="shared" si="41"/>
        <v>620.26</v>
      </c>
      <c r="F160" s="36">
        <f t="shared" si="42"/>
        <v>204.14</v>
      </c>
      <c r="G160" s="36">
        <f t="shared" si="36"/>
        <v>904</v>
      </c>
      <c r="H160" s="36">
        <f t="shared" si="43"/>
        <v>112209.74999999999</v>
      </c>
      <c r="I160" s="36">
        <f t="shared" si="44"/>
        <v>69385.849999999977</v>
      </c>
      <c r="J160" s="36">
        <f t="shared" si="37"/>
        <v>57790.250000000051</v>
      </c>
      <c r="L160" s="36">
        <f t="shared" si="38"/>
        <v>1728.4</v>
      </c>
      <c r="T160">
        <f t="shared" si="54"/>
        <v>13</v>
      </c>
      <c r="U160" s="33">
        <v>48335</v>
      </c>
      <c r="V160" s="36">
        <f t="shared" si="45"/>
        <v>36710.589999999967</v>
      </c>
      <c r="W160" s="36">
        <f t="shared" si="46"/>
        <v>1200.33</v>
      </c>
      <c r="X160" s="36">
        <f t="shared" si="47"/>
        <v>1098.76</v>
      </c>
      <c r="Y160" s="36">
        <f t="shared" si="48"/>
        <v>101.57</v>
      </c>
      <c r="Z160" s="36">
        <f t="shared" si="49"/>
        <v>0</v>
      </c>
      <c r="AA160" s="36">
        <f t="shared" si="50"/>
        <v>134388.17000000004</v>
      </c>
      <c r="AB160" s="36">
        <f t="shared" si="51"/>
        <v>44461</v>
      </c>
      <c r="AC160" s="36">
        <f t="shared" si="52"/>
        <v>35611.829999999965</v>
      </c>
    </row>
    <row r="161" spans="1:29" x14ac:dyDescent="0.25">
      <c r="A161">
        <f t="shared" si="53"/>
        <v>13</v>
      </c>
      <c r="B161" s="33">
        <v>48366</v>
      </c>
      <c r="C161" s="36">
        <f t="shared" si="39"/>
        <v>57790.250000000051</v>
      </c>
      <c r="D161" s="36">
        <f t="shared" si="40"/>
        <v>824.4</v>
      </c>
      <c r="E161" s="36">
        <f t="shared" si="41"/>
        <v>625.51</v>
      </c>
      <c r="F161" s="36">
        <f t="shared" si="42"/>
        <v>198.89</v>
      </c>
      <c r="G161" s="36">
        <f t="shared" ref="G161:G178" si="55">G160</f>
        <v>904</v>
      </c>
      <c r="H161" s="36">
        <f t="shared" si="43"/>
        <v>113739.25999999998</v>
      </c>
      <c r="I161" s="36">
        <f t="shared" si="44"/>
        <v>69584.739999999976</v>
      </c>
      <c r="J161" s="36">
        <f t="shared" si="37"/>
        <v>56260.740000000049</v>
      </c>
      <c r="L161" s="36">
        <f t="shared" si="38"/>
        <v>1728.4</v>
      </c>
      <c r="T161">
        <f t="shared" si="54"/>
        <v>13</v>
      </c>
      <c r="U161" s="33">
        <v>48366</v>
      </c>
      <c r="V161" s="36">
        <f t="shared" si="45"/>
        <v>35611.829999999965</v>
      </c>
      <c r="W161" s="36">
        <f t="shared" si="46"/>
        <v>1200.33</v>
      </c>
      <c r="X161" s="36">
        <f t="shared" si="47"/>
        <v>1101.8</v>
      </c>
      <c r="Y161" s="36">
        <f t="shared" si="48"/>
        <v>98.53</v>
      </c>
      <c r="Z161" s="36">
        <f t="shared" si="49"/>
        <v>0</v>
      </c>
      <c r="AA161" s="36">
        <f t="shared" si="50"/>
        <v>135489.97000000003</v>
      </c>
      <c r="AB161" s="36">
        <f t="shared" si="51"/>
        <v>44559.53</v>
      </c>
      <c r="AC161" s="36">
        <f t="shared" si="52"/>
        <v>34510.029999999962</v>
      </c>
    </row>
    <row r="162" spans="1:29" x14ac:dyDescent="0.25">
      <c r="A162">
        <f t="shared" si="53"/>
        <v>13</v>
      </c>
      <c r="B162" s="33">
        <v>48396</v>
      </c>
      <c r="C162" s="36">
        <f t="shared" si="39"/>
        <v>56260.740000000049</v>
      </c>
      <c r="D162" s="36">
        <f t="shared" si="40"/>
        <v>824.4</v>
      </c>
      <c r="E162" s="36">
        <f t="shared" si="41"/>
        <v>630.77</v>
      </c>
      <c r="F162" s="36">
        <f t="shared" si="42"/>
        <v>193.63</v>
      </c>
      <c r="G162" s="36">
        <f t="shared" si="55"/>
        <v>904</v>
      </c>
      <c r="H162" s="36">
        <f t="shared" si="43"/>
        <v>115274.02999999998</v>
      </c>
      <c r="I162" s="36">
        <f t="shared" si="44"/>
        <v>69778.369999999981</v>
      </c>
      <c r="J162" s="36">
        <f t="shared" si="37"/>
        <v>54725.970000000052</v>
      </c>
      <c r="L162" s="36">
        <f t="shared" si="38"/>
        <v>1728.4</v>
      </c>
      <c r="T162">
        <f t="shared" si="54"/>
        <v>13</v>
      </c>
      <c r="U162" s="33">
        <v>48396</v>
      </c>
      <c r="V162" s="36">
        <f t="shared" si="45"/>
        <v>34510.029999999962</v>
      </c>
      <c r="W162" s="36">
        <f t="shared" si="46"/>
        <v>1200.33</v>
      </c>
      <c r="X162" s="36">
        <f t="shared" si="47"/>
        <v>1104.8499999999999</v>
      </c>
      <c r="Y162" s="36">
        <f t="shared" si="48"/>
        <v>95.48</v>
      </c>
      <c r="Z162" s="36">
        <f t="shared" si="49"/>
        <v>0</v>
      </c>
      <c r="AA162" s="36">
        <f t="shared" si="50"/>
        <v>136594.82000000004</v>
      </c>
      <c r="AB162" s="36">
        <f t="shared" si="51"/>
        <v>44655.01</v>
      </c>
      <c r="AC162" s="36">
        <f t="shared" si="52"/>
        <v>33405.179999999964</v>
      </c>
    </row>
    <row r="163" spans="1:29" x14ac:dyDescent="0.25">
      <c r="A163">
        <f t="shared" si="53"/>
        <v>13</v>
      </c>
      <c r="B163" s="33">
        <v>48427</v>
      </c>
      <c r="C163" s="36">
        <f t="shared" si="39"/>
        <v>54725.970000000052</v>
      </c>
      <c r="D163" s="36">
        <f t="shared" si="40"/>
        <v>824.4</v>
      </c>
      <c r="E163" s="36">
        <f t="shared" si="41"/>
        <v>636.04999999999995</v>
      </c>
      <c r="F163" s="36">
        <f t="shared" si="42"/>
        <v>188.35</v>
      </c>
      <c r="G163" s="36">
        <f t="shared" si="55"/>
        <v>904</v>
      </c>
      <c r="H163" s="36">
        <f t="shared" si="43"/>
        <v>116814.07999999999</v>
      </c>
      <c r="I163" s="36">
        <f t="shared" si="44"/>
        <v>69966.719999999987</v>
      </c>
      <c r="J163" s="36">
        <f t="shared" si="37"/>
        <v>53185.920000000049</v>
      </c>
      <c r="L163" s="36">
        <f t="shared" si="38"/>
        <v>1728.4</v>
      </c>
      <c r="T163">
        <f t="shared" si="54"/>
        <v>13</v>
      </c>
      <c r="U163" s="33">
        <v>48427</v>
      </c>
      <c r="V163" s="36">
        <f t="shared" si="45"/>
        <v>33405.179999999964</v>
      </c>
      <c r="W163" s="36">
        <f t="shared" si="46"/>
        <v>1200.33</v>
      </c>
      <c r="X163" s="36">
        <f t="shared" si="47"/>
        <v>1107.9099999999999</v>
      </c>
      <c r="Y163" s="36">
        <f t="shared" si="48"/>
        <v>92.42</v>
      </c>
      <c r="Z163" s="36">
        <f t="shared" si="49"/>
        <v>0</v>
      </c>
      <c r="AA163" s="36">
        <f t="shared" si="50"/>
        <v>137702.73000000004</v>
      </c>
      <c r="AB163" s="36">
        <f t="shared" si="51"/>
        <v>44747.43</v>
      </c>
      <c r="AC163" s="36">
        <f t="shared" si="52"/>
        <v>32297.269999999964</v>
      </c>
    </row>
    <row r="164" spans="1:29" x14ac:dyDescent="0.25">
      <c r="A164">
        <f t="shared" si="53"/>
        <v>13</v>
      </c>
      <c r="B164" s="33">
        <v>48458</v>
      </c>
      <c r="C164" s="36">
        <f t="shared" si="39"/>
        <v>53185.920000000049</v>
      </c>
      <c r="D164" s="36">
        <f t="shared" si="40"/>
        <v>824.4</v>
      </c>
      <c r="E164" s="36">
        <f t="shared" si="41"/>
        <v>641.34999999999991</v>
      </c>
      <c r="F164" s="36">
        <f t="shared" si="42"/>
        <v>183.05</v>
      </c>
      <c r="G164" s="36">
        <f t="shared" si="55"/>
        <v>904</v>
      </c>
      <c r="H164" s="36">
        <f t="shared" si="43"/>
        <v>118359.43</v>
      </c>
      <c r="I164" s="36">
        <f t="shared" si="44"/>
        <v>70149.76999999999</v>
      </c>
      <c r="J164" s="36">
        <f t="shared" si="37"/>
        <v>51640.570000000051</v>
      </c>
      <c r="L164" s="36">
        <f t="shared" si="38"/>
        <v>1728.4</v>
      </c>
      <c r="T164">
        <f t="shared" si="54"/>
        <v>13</v>
      </c>
      <c r="U164" s="33">
        <v>48458</v>
      </c>
      <c r="V164" s="36">
        <f t="shared" si="45"/>
        <v>32297.269999999964</v>
      </c>
      <c r="W164" s="36">
        <f t="shared" si="46"/>
        <v>1200.33</v>
      </c>
      <c r="X164" s="36">
        <f t="shared" si="47"/>
        <v>1110.97</v>
      </c>
      <c r="Y164" s="36">
        <f t="shared" si="48"/>
        <v>89.36</v>
      </c>
      <c r="Z164" s="36">
        <f t="shared" si="49"/>
        <v>0</v>
      </c>
      <c r="AA164" s="36">
        <f t="shared" si="50"/>
        <v>138813.70000000004</v>
      </c>
      <c r="AB164" s="36">
        <f t="shared" si="51"/>
        <v>44836.79</v>
      </c>
      <c r="AC164" s="36">
        <f t="shared" si="52"/>
        <v>31186.299999999963</v>
      </c>
    </row>
    <row r="165" spans="1:29" x14ac:dyDescent="0.25">
      <c r="A165">
        <f t="shared" si="53"/>
        <v>13</v>
      </c>
      <c r="B165" s="33">
        <v>48488</v>
      </c>
      <c r="C165" s="36">
        <f t="shared" si="39"/>
        <v>51640.570000000051</v>
      </c>
      <c r="D165" s="36">
        <f t="shared" si="40"/>
        <v>824.4</v>
      </c>
      <c r="E165" s="36">
        <f t="shared" si="41"/>
        <v>646.66999999999996</v>
      </c>
      <c r="F165" s="36">
        <f t="shared" si="42"/>
        <v>177.73</v>
      </c>
      <c r="G165" s="36">
        <f t="shared" si="55"/>
        <v>904</v>
      </c>
      <c r="H165" s="36">
        <f t="shared" si="43"/>
        <v>119910.09999999999</v>
      </c>
      <c r="I165" s="36">
        <f t="shared" si="44"/>
        <v>70327.499999999985</v>
      </c>
      <c r="J165" s="36">
        <f t="shared" si="37"/>
        <v>50089.900000000052</v>
      </c>
      <c r="L165" s="36">
        <f t="shared" si="38"/>
        <v>1728.4</v>
      </c>
      <c r="T165">
        <f t="shared" si="54"/>
        <v>13</v>
      </c>
      <c r="U165" s="33">
        <v>48488</v>
      </c>
      <c r="V165" s="36">
        <f t="shared" si="45"/>
        <v>31186.299999999963</v>
      </c>
      <c r="W165" s="36">
        <f t="shared" si="46"/>
        <v>1200.33</v>
      </c>
      <c r="X165" s="36">
        <f t="shared" si="47"/>
        <v>1114.05</v>
      </c>
      <c r="Y165" s="36">
        <f t="shared" si="48"/>
        <v>86.28</v>
      </c>
      <c r="Z165" s="36">
        <f t="shared" si="49"/>
        <v>0</v>
      </c>
      <c r="AA165" s="36">
        <f t="shared" si="50"/>
        <v>139927.75000000003</v>
      </c>
      <c r="AB165" s="36">
        <f t="shared" si="51"/>
        <v>44923.07</v>
      </c>
      <c r="AC165" s="36">
        <f t="shared" si="52"/>
        <v>30072.249999999964</v>
      </c>
    </row>
    <row r="166" spans="1:29" x14ac:dyDescent="0.25">
      <c r="A166">
        <f t="shared" si="53"/>
        <v>13</v>
      </c>
      <c r="B166" s="33">
        <v>48519</v>
      </c>
      <c r="C166" s="36">
        <f t="shared" si="39"/>
        <v>50089.900000000052</v>
      </c>
      <c r="D166" s="36">
        <f t="shared" si="40"/>
        <v>824.4</v>
      </c>
      <c r="E166" s="36">
        <f t="shared" si="41"/>
        <v>652.01</v>
      </c>
      <c r="F166" s="36">
        <f t="shared" si="42"/>
        <v>172.39</v>
      </c>
      <c r="G166" s="36">
        <f t="shared" si="55"/>
        <v>904</v>
      </c>
      <c r="H166" s="36">
        <f t="shared" si="43"/>
        <v>121466.10999999999</v>
      </c>
      <c r="I166" s="36">
        <f t="shared" si="44"/>
        <v>70499.889999999985</v>
      </c>
      <c r="J166" s="36">
        <f t="shared" si="37"/>
        <v>48533.89000000005</v>
      </c>
      <c r="L166" s="36">
        <f t="shared" si="38"/>
        <v>1728.4</v>
      </c>
      <c r="T166">
        <f t="shared" si="54"/>
        <v>13</v>
      </c>
      <c r="U166" s="33">
        <v>48519</v>
      </c>
      <c r="V166" s="36">
        <f t="shared" si="45"/>
        <v>30072.249999999964</v>
      </c>
      <c r="W166" s="36">
        <f t="shared" si="46"/>
        <v>1200.33</v>
      </c>
      <c r="X166" s="36">
        <f t="shared" si="47"/>
        <v>1117.1299999999999</v>
      </c>
      <c r="Y166" s="36">
        <f t="shared" si="48"/>
        <v>83.2</v>
      </c>
      <c r="Z166" s="36">
        <f t="shared" si="49"/>
        <v>0</v>
      </c>
      <c r="AA166" s="36">
        <f t="shared" si="50"/>
        <v>141044.88000000003</v>
      </c>
      <c r="AB166" s="36">
        <f t="shared" si="51"/>
        <v>45006.27</v>
      </c>
      <c r="AC166" s="36">
        <f t="shared" si="52"/>
        <v>28955.119999999963</v>
      </c>
    </row>
    <row r="167" spans="1:29" x14ac:dyDescent="0.25">
      <c r="A167">
        <f t="shared" si="53"/>
        <v>13</v>
      </c>
      <c r="B167" s="33">
        <v>48549</v>
      </c>
      <c r="C167" s="36">
        <f t="shared" si="39"/>
        <v>48533.89000000005</v>
      </c>
      <c r="D167" s="36">
        <f t="shared" si="40"/>
        <v>824.4</v>
      </c>
      <c r="E167" s="36">
        <f t="shared" si="41"/>
        <v>657.36</v>
      </c>
      <c r="F167" s="36">
        <f t="shared" si="42"/>
        <v>167.04</v>
      </c>
      <c r="G167" s="36">
        <f t="shared" si="55"/>
        <v>904</v>
      </c>
      <c r="H167" s="36">
        <f t="shared" si="43"/>
        <v>123027.46999999999</v>
      </c>
      <c r="I167" s="36">
        <f t="shared" si="44"/>
        <v>70666.929999999978</v>
      </c>
      <c r="J167" s="36">
        <f t="shared" si="37"/>
        <v>46972.53000000005</v>
      </c>
      <c r="L167" s="36">
        <f t="shared" si="38"/>
        <v>1728.4</v>
      </c>
      <c r="T167">
        <f t="shared" si="54"/>
        <v>13</v>
      </c>
      <c r="U167" s="33">
        <v>48549</v>
      </c>
      <c r="V167" s="36">
        <f t="shared" si="45"/>
        <v>28955.119999999963</v>
      </c>
      <c r="W167" s="36">
        <f t="shared" si="46"/>
        <v>1200.33</v>
      </c>
      <c r="X167" s="36">
        <f t="shared" si="47"/>
        <v>1120.22</v>
      </c>
      <c r="Y167" s="36">
        <f t="shared" si="48"/>
        <v>80.11</v>
      </c>
      <c r="Z167" s="36">
        <f t="shared" si="49"/>
        <v>0</v>
      </c>
      <c r="AA167" s="36">
        <f t="shared" si="50"/>
        <v>142165.10000000003</v>
      </c>
      <c r="AB167" s="36">
        <f t="shared" si="51"/>
        <v>45086.38</v>
      </c>
      <c r="AC167" s="36">
        <f t="shared" si="52"/>
        <v>27834.899999999961</v>
      </c>
    </row>
    <row r="168" spans="1:29" x14ac:dyDescent="0.25">
      <c r="A168">
        <f t="shared" si="53"/>
        <v>14</v>
      </c>
      <c r="B168" s="33">
        <v>48580</v>
      </c>
      <c r="C168" s="36">
        <f t="shared" si="39"/>
        <v>46972.53000000005</v>
      </c>
      <c r="D168" s="36">
        <f t="shared" si="40"/>
        <v>824.4</v>
      </c>
      <c r="E168" s="36">
        <f t="shared" si="41"/>
        <v>662.74</v>
      </c>
      <c r="F168" s="36">
        <f t="shared" si="42"/>
        <v>161.66</v>
      </c>
      <c r="G168" s="36">
        <f t="shared" si="55"/>
        <v>904</v>
      </c>
      <c r="H168" s="36">
        <f t="shared" si="43"/>
        <v>124594.20999999999</v>
      </c>
      <c r="I168" s="36">
        <f t="shared" si="44"/>
        <v>70828.589999999982</v>
      </c>
      <c r="J168" s="36">
        <f t="shared" si="37"/>
        <v>45405.790000000052</v>
      </c>
      <c r="L168" s="36">
        <f t="shared" si="38"/>
        <v>1728.4</v>
      </c>
      <c r="T168">
        <f t="shared" si="54"/>
        <v>14</v>
      </c>
      <c r="U168" s="33">
        <v>48580</v>
      </c>
      <c r="V168" s="36">
        <f t="shared" si="45"/>
        <v>27834.899999999961</v>
      </c>
      <c r="W168" s="36">
        <f t="shared" si="46"/>
        <v>1200.33</v>
      </c>
      <c r="X168" s="36">
        <f t="shared" si="47"/>
        <v>1123.32</v>
      </c>
      <c r="Y168" s="36">
        <f t="shared" si="48"/>
        <v>77.010000000000005</v>
      </c>
      <c r="Z168" s="36">
        <f t="shared" si="49"/>
        <v>0</v>
      </c>
      <c r="AA168" s="36">
        <f t="shared" si="50"/>
        <v>143288.42000000004</v>
      </c>
      <c r="AB168" s="36">
        <f t="shared" si="51"/>
        <v>45163.39</v>
      </c>
      <c r="AC168" s="36">
        <f t="shared" si="52"/>
        <v>26711.579999999962</v>
      </c>
    </row>
    <row r="169" spans="1:29" x14ac:dyDescent="0.25">
      <c r="A169">
        <f t="shared" si="53"/>
        <v>14</v>
      </c>
      <c r="B169" s="33">
        <v>48611</v>
      </c>
      <c r="C169" s="36">
        <f t="shared" si="39"/>
        <v>45405.790000000052</v>
      </c>
      <c r="D169" s="36">
        <f t="shared" si="40"/>
        <v>824.4</v>
      </c>
      <c r="E169" s="36">
        <f t="shared" si="41"/>
        <v>668.13</v>
      </c>
      <c r="F169" s="36">
        <f t="shared" si="42"/>
        <v>156.27000000000001</v>
      </c>
      <c r="G169" s="36">
        <f t="shared" si="55"/>
        <v>904</v>
      </c>
      <c r="H169" s="36">
        <f t="shared" si="43"/>
        <v>126166.34</v>
      </c>
      <c r="I169" s="36">
        <f t="shared" si="44"/>
        <v>70984.859999999986</v>
      </c>
      <c r="J169" s="36">
        <f t="shared" si="37"/>
        <v>43833.660000000054</v>
      </c>
      <c r="L169" s="36">
        <f t="shared" si="38"/>
        <v>1728.4</v>
      </c>
      <c r="T169">
        <f t="shared" si="54"/>
        <v>14</v>
      </c>
      <c r="U169" s="33">
        <v>48611</v>
      </c>
      <c r="V169" s="36">
        <f t="shared" si="45"/>
        <v>26711.579999999962</v>
      </c>
      <c r="W169" s="36">
        <f t="shared" si="46"/>
        <v>1200.33</v>
      </c>
      <c r="X169" s="36">
        <f t="shared" si="47"/>
        <v>1126.4299999999998</v>
      </c>
      <c r="Y169" s="36">
        <f t="shared" si="48"/>
        <v>73.900000000000006</v>
      </c>
      <c r="Z169" s="36">
        <f t="shared" si="49"/>
        <v>0</v>
      </c>
      <c r="AA169" s="36">
        <f t="shared" si="50"/>
        <v>144414.85000000003</v>
      </c>
      <c r="AB169" s="36">
        <f t="shared" si="51"/>
        <v>45237.29</v>
      </c>
      <c r="AC169" s="36">
        <f t="shared" si="52"/>
        <v>25585.149999999961</v>
      </c>
    </row>
    <row r="170" spans="1:29" x14ac:dyDescent="0.25">
      <c r="A170">
        <f t="shared" si="53"/>
        <v>14</v>
      </c>
      <c r="B170" s="33">
        <v>48639</v>
      </c>
      <c r="C170" s="36">
        <f t="shared" si="39"/>
        <v>43833.660000000054</v>
      </c>
      <c r="D170" s="36">
        <f t="shared" si="40"/>
        <v>824.4</v>
      </c>
      <c r="E170" s="36">
        <f t="shared" si="41"/>
        <v>673.54</v>
      </c>
      <c r="F170" s="36">
        <f t="shared" si="42"/>
        <v>150.86000000000001</v>
      </c>
      <c r="G170" s="36">
        <f t="shared" si="55"/>
        <v>904</v>
      </c>
      <c r="H170" s="36">
        <f t="shared" si="43"/>
        <v>127743.87999999999</v>
      </c>
      <c r="I170" s="36">
        <f t="shared" si="44"/>
        <v>71135.719999999987</v>
      </c>
      <c r="J170" s="36">
        <f t="shared" si="37"/>
        <v>42256.120000000054</v>
      </c>
      <c r="L170" s="36">
        <f t="shared" si="38"/>
        <v>1728.4</v>
      </c>
      <c r="T170">
        <f t="shared" si="54"/>
        <v>14</v>
      </c>
      <c r="U170" s="33">
        <v>48639</v>
      </c>
      <c r="V170" s="36">
        <f t="shared" si="45"/>
        <v>25585.149999999961</v>
      </c>
      <c r="W170" s="36">
        <f t="shared" si="46"/>
        <v>1200.33</v>
      </c>
      <c r="X170" s="36">
        <f t="shared" si="47"/>
        <v>1129.54</v>
      </c>
      <c r="Y170" s="36">
        <f t="shared" si="48"/>
        <v>70.790000000000006</v>
      </c>
      <c r="Z170" s="36">
        <f t="shared" si="49"/>
        <v>0</v>
      </c>
      <c r="AA170" s="36">
        <f t="shared" si="50"/>
        <v>145544.39000000004</v>
      </c>
      <c r="AB170" s="36">
        <f t="shared" si="51"/>
        <v>45308.08</v>
      </c>
      <c r="AC170" s="36">
        <f t="shared" si="52"/>
        <v>24455.609999999961</v>
      </c>
    </row>
    <row r="171" spans="1:29" x14ac:dyDescent="0.25">
      <c r="A171">
        <f t="shared" si="53"/>
        <v>14</v>
      </c>
      <c r="B171" s="33">
        <v>48670</v>
      </c>
      <c r="C171" s="36">
        <f t="shared" si="39"/>
        <v>42256.120000000054</v>
      </c>
      <c r="D171" s="36">
        <f t="shared" si="40"/>
        <v>824.4</v>
      </c>
      <c r="E171" s="36">
        <f t="shared" si="41"/>
        <v>678.97</v>
      </c>
      <c r="F171" s="36">
        <f t="shared" si="42"/>
        <v>145.43</v>
      </c>
      <c r="G171" s="36">
        <f t="shared" si="55"/>
        <v>904</v>
      </c>
      <c r="H171" s="36">
        <f t="shared" si="43"/>
        <v>129326.84999999999</v>
      </c>
      <c r="I171" s="36">
        <f t="shared" si="44"/>
        <v>71281.14999999998</v>
      </c>
      <c r="J171" s="36">
        <f t="shared" si="37"/>
        <v>40673.150000000052</v>
      </c>
      <c r="L171" s="36">
        <f t="shared" si="38"/>
        <v>1728.4</v>
      </c>
      <c r="T171">
        <f t="shared" si="54"/>
        <v>14</v>
      </c>
      <c r="U171" s="33">
        <v>48670</v>
      </c>
      <c r="V171" s="36">
        <f t="shared" si="45"/>
        <v>24455.609999999961</v>
      </c>
      <c r="W171" s="36">
        <f t="shared" si="46"/>
        <v>1200.33</v>
      </c>
      <c r="X171" s="36">
        <f t="shared" si="47"/>
        <v>1132.6699999999998</v>
      </c>
      <c r="Y171" s="36">
        <f t="shared" si="48"/>
        <v>67.66</v>
      </c>
      <c r="Z171" s="36">
        <f t="shared" si="49"/>
        <v>0</v>
      </c>
      <c r="AA171" s="36">
        <f t="shared" si="50"/>
        <v>146677.06000000006</v>
      </c>
      <c r="AB171" s="36">
        <f t="shared" si="51"/>
        <v>45375.740000000005</v>
      </c>
      <c r="AC171" s="36">
        <f t="shared" si="52"/>
        <v>23322.939999999962</v>
      </c>
    </row>
    <row r="172" spans="1:29" x14ac:dyDescent="0.25">
      <c r="A172">
        <f t="shared" si="53"/>
        <v>14</v>
      </c>
      <c r="B172" s="33">
        <v>48700</v>
      </c>
      <c r="C172" s="36">
        <f t="shared" si="39"/>
        <v>40673.150000000052</v>
      </c>
      <c r="D172" s="36">
        <f t="shared" si="40"/>
        <v>824.4</v>
      </c>
      <c r="E172" s="36">
        <f t="shared" si="41"/>
        <v>684.42</v>
      </c>
      <c r="F172" s="36">
        <f t="shared" si="42"/>
        <v>139.97999999999999</v>
      </c>
      <c r="G172" s="36">
        <f t="shared" si="55"/>
        <v>904</v>
      </c>
      <c r="H172" s="36">
        <f t="shared" si="43"/>
        <v>130915.26999999999</v>
      </c>
      <c r="I172" s="36">
        <f t="shared" si="44"/>
        <v>71421.129999999976</v>
      </c>
      <c r="J172" s="36">
        <f t="shared" si="37"/>
        <v>39084.730000000054</v>
      </c>
      <c r="L172" s="36">
        <f t="shared" si="38"/>
        <v>1728.4</v>
      </c>
      <c r="T172">
        <f t="shared" si="54"/>
        <v>14</v>
      </c>
      <c r="U172" s="33">
        <v>48700</v>
      </c>
      <c r="V172" s="36">
        <f t="shared" si="45"/>
        <v>23322.939999999962</v>
      </c>
      <c r="W172" s="36">
        <f t="shared" si="46"/>
        <v>1200.33</v>
      </c>
      <c r="X172" s="36">
        <f t="shared" si="47"/>
        <v>1135.8</v>
      </c>
      <c r="Y172" s="36">
        <f t="shared" si="48"/>
        <v>64.53</v>
      </c>
      <c r="Z172" s="36">
        <f t="shared" si="49"/>
        <v>0</v>
      </c>
      <c r="AA172" s="36">
        <f t="shared" si="50"/>
        <v>147812.86000000004</v>
      </c>
      <c r="AB172" s="36">
        <f t="shared" si="51"/>
        <v>45440.270000000004</v>
      </c>
      <c r="AC172" s="36">
        <f t="shared" si="52"/>
        <v>22187.139999999963</v>
      </c>
    </row>
    <row r="173" spans="1:29" x14ac:dyDescent="0.25">
      <c r="A173">
        <f t="shared" si="53"/>
        <v>14</v>
      </c>
      <c r="B173" s="33">
        <v>48731</v>
      </c>
      <c r="C173" s="36">
        <f t="shared" si="39"/>
        <v>39084.730000000054</v>
      </c>
      <c r="D173" s="36">
        <f t="shared" si="40"/>
        <v>824.4</v>
      </c>
      <c r="E173" s="36">
        <f t="shared" si="41"/>
        <v>689.88</v>
      </c>
      <c r="F173" s="36">
        <f t="shared" si="42"/>
        <v>134.52000000000001</v>
      </c>
      <c r="G173" s="36">
        <f t="shared" si="55"/>
        <v>904</v>
      </c>
      <c r="H173" s="36">
        <f t="shared" si="43"/>
        <v>132509.15</v>
      </c>
      <c r="I173" s="36">
        <f t="shared" si="44"/>
        <v>71555.64999999998</v>
      </c>
      <c r="J173" s="36">
        <f t="shared" si="37"/>
        <v>37490.850000000057</v>
      </c>
      <c r="L173" s="36">
        <f t="shared" si="38"/>
        <v>1728.4</v>
      </c>
      <c r="T173">
        <f t="shared" si="54"/>
        <v>14</v>
      </c>
      <c r="U173" s="33">
        <v>48731</v>
      </c>
      <c r="V173" s="36">
        <f t="shared" si="45"/>
        <v>22187.139999999963</v>
      </c>
      <c r="W173" s="36">
        <f t="shared" si="46"/>
        <v>1200.33</v>
      </c>
      <c r="X173" s="36">
        <f t="shared" si="47"/>
        <v>1138.9499999999998</v>
      </c>
      <c r="Y173" s="36">
        <f t="shared" si="48"/>
        <v>61.38</v>
      </c>
      <c r="Z173" s="36">
        <f t="shared" si="49"/>
        <v>0</v>
      </c>
      <c r="AA173" s="36">
        <f t="shared" si="50"/>
        <v>148951.81000000006</v>
      </c>
      <c r="AB173" s="36">
        <f t="shared" si="51"/>
        <v>45501.65</v>
      </c>
      <c r="AC173" s="36">
        <f t="shared" si="52"/>
        <v>21048.189999999962</v>
      </c>
    </row>
    <row r="174" spans="1:29" x14ac:dyDescent="0.25">
      <c r="A174">
        <f t="shared" si="53"/>
        <v>14</v>
      </c>
      <c r="B174" s="33">
        <v>48761</v>
      </c>
      <c r="C174" s="36">
        <f t="shared" si="39"/>
        <v>37490.850000000057</v>
      </c>
      <c r="D174" s="36">
        <f t="shared" si="40"/>
        <v>824.4</v>
      </c>
      <c r="E174" s="36">
        <f t="shared" si="41"/>
        <v>695.37</v>
      </c>
      <c r="F174" s="36">
        <f t="shared" si="42"/>
        <v>129.03</v>
      </c>
      <c r="G174" s="36">
        <f t="shared" si="55"/>
        <v>904</v>
      </c>
      <c r="H174" s="36">
        <f t="shared" si="43"/>
        <v>134108.51999999999</v>
      </c>
      <c r="I174" s="36">
        <f t="shared" si="44"/>
        <v>71684.679999999978</v>
      </c>
      <c r="J174" s="36">
        <f t="shared" si="37"/>
        <v>35891.480000000054</v>
      </c>
      <c r="L174" s="36">
        <f t="shared" si="38"/>
        <v>1728.4</v>
      </c>
      <c r="T174">
        <f t="shared" si="54"/>
        <v>14</v>
      </c>
      <c r="U174" s="33">
        <v>48761</v>
      </c>
      <c r="V174" s="36">
        <f t="shared" si="45"/>
        <v>21048.189999999962</v>
      </c>
      <c r="W174" s="36">
        <f t="shared" si="46"/>
        <v>1200.33</v>
      </c>
      <c r="X174" s="36">
        <f t="shared" si="47"/>
        <v>1142.0999999999999</v>
      </c>
      <c r="Y174" s="36">
        <f t="shared" si="48"/>
        <v>58.23</v>
      </c>
      <c r="Z174" s="36">
        <f t="shared" si="49"/>
        <v>0</v>
      </c>
      <c r="AA174" s="36">
        <f t="shared" si="50"/>
        <v>150093.91000000006</v>
      </c>
      <c r="AB174" s="36">
        <f t="shared" si="51"/>
        <v>45559.880000000005</v>
      </c>
      <c r="AC174" s="36">
        <f t="shared" si="52"/>
        <v>19906.089999999964</v>
      </c>
    </row>
    <row r="175" spans="1:29" x14ac:dyDescent="0.25">
      <c r="A175">
        <f t="shared" si="53"/>
        <v>14</v>
      </c>
      <c r="B175" s="33">
        <v>48792</v>
      </c>
      <c r="C175" s="36">
        <f t="shared" si="39"/>
        <v>35891.480000000054</v>
      </c>
      <c r="D175" s="36">
        <f t="shared" si="40"/>
        <v>824.4</v>
      </c>
      <c r="E175" s="36">
        <f t="shared" si="41"/>
        <v>700.87</v>
      </c>
      <c r="F175" s="36">
        <f t="shared" si="42"/>
        <v>123.53</v>
      </c>
      <c r="G175" s="36">
        <f t="shared" si="55"/>
        <v>904</v>
      </c>
      <c r="H175" s="36">
        <f t="shared" si="43"/>
        <v>135713.38999999998</v>
      </c>
      <c r="I175" s="36">
        <f t="shared" si="44"/>
        <v>71808.209999999977</v>
      </c>
      <c r="J175" s="36">
        <f t="shared" si="37"/>
        <v>34286.610000000052</v>
      </c>
      <c r="L175" s="36">
        <f t="shared" si="38"/>
        <v>1728.4</v>
      </c>
      <c r="T175">
        <f t="shared" si="54"/>
        <v>14</v>
      </c>
      <c r="U175" s="33">
        <v>48792</v>
      </c>
      <c r="V175" s="36">
        <f t="shared" si="45"/>
        <v>19906.089999999964</v>
      </c>
      <c r="W175" s="36">
        <f t="shared" si="46"/>
        <v>1200.33</v>
      </c>
      <c r="X175" s="36">
        <f t="shared" si="47"/>
        <v>1145.26</v>
      </c>
      <c r="Y175" s="36">
        <f t="shared" si="48"/>
        <v>55.07</v>
      </c>
      <c r="Z175" s="36">
        <f t="shared" si="49"/>
        <v>0</v>
      </c>
      <c r="AA175" s="36">
        <f t="shared" si="50"/>
        <v>151239.17000000007</v>
      </c>
      <c r="AB175" s="36">
        <f t="shared" si="51"/>
        <v>45614.950000000004</v>
      </c>
      <c r="AC175" s="36">
        <f t="shared" si="52"/>
        <v>18760.829999999965</v>
      </c>
    </row>
    <row r="176" spans="1:29" x14ac:dyDescent="0.25">
      <c r="A176">
        <f t="shared" si="53"/>
        <v>14</v>
      </c>
      <c r="B176" s="33">
        <v>48823</v>
      </c>
      <c r="C176" s="36">
        <f t="shared" si="39"/>
        <v>34286.610000000052</v>
      </c>
      <c r="D176" s="36">
        <f t="shared" si="40"/>
        <v>824.4</v>
      </c>
      <c r="E176" s="36">
        <f t="shared" si="41"/>
        <v>706.4</v>
      </c>
      <c r="F176" s="36">
        <f t="shared" si="42"/>
        <v>118</v>
      </c>
      <c r="G176" s="36">
        <f t="shared" si="55"/>
        <v>904</v>
      </c>
      <c r="H176" s="36">
        <f t="shared" si="43"/>
        <v>137323.78999999998</v>
      </c>
      <c r="I176" s="36">
        <f t="shared" si="44"/>
        <v>71926.209999999977</v>
      </c>
      <c r="J176" s="36">
        <f t="shared" si="37"/>
        <v>32676.21000000005</v>
      </c>
      <c r="L176" s="36">
        <f t="shared" si="38"/>
        <v>1728.4</v>
      </c>
      <c r="T176">
        <f t="shared" si="54"/>
        <v>14</v>
      </c>
      <c r="U176" s="33">
        <v>48823</v>
      </c>
      <c r="V176" s="36">
        <f t="shared" si="45"/>
        <v>18760.829999999965</v>
      </c>
      <c r="W176" s="36">
        <f t="shared" si="46"/>
        <v>1200.33</v>
      </c>
      <c r="X176" s="36">
        <f t="shared" si="47"/>
        <v>1148.4299999999998</v>
      </c>
      <c r="Y176" s="36">
        <f t="shared" si="48"/>
        <v>51.9</v>
      </c>
      <c r="Z176" s="36">
        <f t="shared" si="49"/>
        <v>0</v>
      </c>
      <c r="AA176" s="36">
        <f t="shared" si="50"/>
        <v>152387.60000000006</v>
      </c>
      <c r="AB176" s="36">
        <f t="shared" si="51"/>
        <v>45666.850000000006</v>
      </c>
      <c r="AC176" s="36">
        <f t="shared" si="52"/>
        <v>17612.399999999965</v>
      </c>
    </row>
    <row r="177" spans="1:29" x14ac:dyDescent="0.25">
      <c r="A177">
        <f t="shared" si="53"/>
        <v>14</v>
      </c>
      <c r="B177" s="33">
        <v>48853</v>
      </c>
      <c r="C177" s="36">
        <f t="shared" si="39"/>
        <v>32676.21000000005</v>
      </c>
      <c r="D177" s="36">
        <f t="shared" si="40"/>
        <v>824.4</v>
      </c>
      <c r="E177" s="36">
        <f t="shared" si="41"/>
        <v>711.93999999999994</v>
      </c>
      <c r="F177" s="36">
        <f t="shared" si="42"/>
        <v>112.46</v>
      </c>
      <c r="G177" s="36">
        <f t="shared" si="55"/>
        <v>904</v>
      </c>
      <c r="H177" s="36">
        <f t="shared" si="43"/>
        <v>138939.72999999998</v>
      </c>
      <c r="I177" s="36">
        <f t="shared" si="44"/>
        <v>72038.669999999984</v>
      </c>
      <c r="J177" s="36">
        <f t="shared" si="37"/>
        <v>31060.270000000051</v>
      </c>
      <c r="L177" s="36">
        <f t="shared" si="38"/>
        <v>1728.4</v>
      </c>
      <c r="T177">
        <f t="shared" si="54"/>
        <v>14</v>
      </c>
      <c r="U177" s="33">
        <v>48853</v>
      </c>
      <c r="V177" s="36">
        <f t="shared" si="45"/>
        <v>17612.399999999965</v>
      </c>
      <c r="W177" s="36">
        <f t="shared" si="46"/>
        <v>1200.33</v>
      </c>
      <c r="X177" s="36">
        <f t="shared" si="47"/>
        <v>1151.5999999999999</v>
      </c>
      <c r="Y177" s="36">
        <f t="shared" si="48"/>
        <v>48.73</v>
      </c>
      <c r="Z177" s="36">
        <f t="shared" si="49"/>
        <v>0</v>
      </c>
      <c r="AA177" s="36">
        <f t="shared" si="50"/>
        <v>153539.20000000007</v>
      </c>
      <c r="AB177" s="36">
        <f t="shared" si="51"/>
        <v>45715.580000000009</v>
      </c>
      <c r="AC177" s="36">
        <f t="shared" si="52"/>
        <v>16460.799999999967</v>
      </c>
    </row>
    <row r="178" spans="1:29" x14ac:dyDescent="0.25">
      <c r="A178">
        <f t="shared" si="53"/>
        <v>14</v>
      </c>
      <c r="B178" s="33">
        <v>48884</v>
      </c>
      <c r="C178" s="36">
        <f t="shared" si="39"/>
        <v>31060.270000000051</v>
      </c>
      <c r="D178" s="36">
        <f t="shared" si="40"/>
        <v>824.4</v>
      </c>
      <c r="E178" s="36">
        <f t="shared" si="41"/>
        <v>717.5</v>
      </c>
      <c r="F178" s="36">
        <f t="shared" si="42"/>
        <v>106.9</v>
      </c>
      <c r="G178" s="36">
        <f t="shared" si="55"/>
        <v>904</v>
      </c>
      <c r="H178" s="36">
        <f t="shared" si="43"/>
        <v>140561.22999999998</v>
      </c>
      <c r="I178" s="36">
        <f t="shared" si="44"/>
        <v>72145.569999999978</v>
      </c>
      <c r="J178" s="36">
        <f t="shared" si="37"/>
        <v>29438.770000000051</v>
      </c>
      <c r="L178" s="36">
        <f t="shared" si="38"/>
        <v>1728.4</v>
      </c>
      <c r="T178">
        <f t="shared" si="54"/>
        <v>14</v>
      </c>
      <c r="U178" s="33">
        <v>48884</v>
      </c>
      <c r="V178" s="36">
        <f t="shared" si="45"/>
        <v>16460.799999999967</v>
      </c>
      <c r="W178" s="36">
        <f t="shared" si="46"/>
        <v>1200.33</v>
      </c>
      <c r="X178" s="36">
        <f t="shared" si="47"/>
        <v>1154.79</v>
      </c>
      <c r="Y178" s="36">
        <f t="shared" si="48"/>
        <v>45.54</v>
      </c>
      <c r="Z178" s="36">
        <f t="shared" si="49"/>
        <v>0</v>
      </c>
      <c r="AA178" s="36">
        <f t="shared" si="50"/>
        <v>154693.99000000008</v>
      </c>
      <c r="AB178" s="36">
        <f t="shared" si="51"/>
        <v>45761.12000000001</v>
      </c>
      <c r="AC178" s="36">
        <f t="shared" si="52"/>
        <v>15306.009999999966</v>
      </c>
    </row>
    <row r="179" spans="1:29" x14ac:dyDescent="0.25">
      <c r="A179">
        <f t="shared" si="53"/>
        <v>14</v>
      </c>
      <c r="B179" s="33">
        <v>48914</v>
      </c>
      <c r="C179" s="36">
        <f t="shared" si="39"/>
        <v>29438.770000000051</v>
      </c>
      <c r="D179" s="36">
        <f t="shared" si="40"/>
        <v>824.4</v>
      </c>
      <c r="E179" s="36">
        <f t="shared" si="41"/>
        <v>723.07999999999993</v>
      </c>
      <c r="F179" s="36">
        <f t="shared" si="42"/>
        <v>101.32</v>
      </c>
      <c r="G179" s="36">
        <f t="shared" ref="G179" si="56">G178</f>
        <v>904</v>
      </c>
      <c r="H179" s="36">
        <f t="shared" si="43"/>
        <v>142188.30999999997</v>
      </c>
      <c r="I179" s="36">
        <f t="shared" si="44"/>
        <v>72246.889999999985</v>
      </c>
      <c r="J179" s="36">
        <f t="shared" si="37"/>
        <v>27811.690000000053</v>
      </c>
      <c r="L179" s="36">
        <f t="shared" si="38"/>
        <v>1728.4</v>
      </c>
      <c r="T179">
        <f t="shared" si="54"/>
        <v>14</v>
      </c>
      <c r="U179" s="33">
        <v>48914</v>
      </c>
      <c r="V179" s="36">
        <f t="shared" si="45"/>
        <v>15306.009999999966</v>
      </c>
      <c r="W179" s="36">
        <f t="shared" si="46"/>
        <v>1200.33</v>
      </c>
      <c r="X179" s="36">
        <f t="shared" si="47"/>
        <v>1157.98</v>
      </c>
      <c r="Y179" s="36">
        <f t="shared" si="48"/>
        <v>42.35</v>
      </c>
      <c r="Z179" s="36">
        <f t="shared" si="49"/>
        <v>0</v>
      </c>
      <c r="AA179" s="36">
        <f t="shared" si="50"/>
        <v>155851.97000000009</v>
      </c>
      <c r="AB179" s="36">
        <f t="shared" si="51"/>
        <v>45803.470000000008</v>
      </c>
      <c r="AC179" s="36">
        <f t="shared" si="52"/>
        <v>14148.029999999966</v>
      </c>
    </row>
    <row r="180" spans="1:29" x14ac:dyDescent="0.25">
      <c r="A180">
        <f t="shared" si="53"/>
        <v>15</v>
      </c>
      <c r="B180" s="33">
        <v>48945</v>
      </c>
      <c r="C180" s="36">
        <f t="shared" si="39"/>
        <v>27811.690000000053</v>
      </c>
      <c r="D180" s="36">
        <f t="shared" si="40"/>
        <v>824.4</v>
      </c>
      <c r="E180" s="36">
        <f t="shared" si="41"/>
        <v>728.68</v>
      </c>
      <c r="F180" s="36">
        <f t="shared" si="42"/>
        <v>95.72</v>
      </c>
      <c r="G180" s="36">
        <v>0</v>
      </c>
      <c r="H180" s="36">
        <f t="shared" si="43"/>
        <v>142916.98999999996</v>
      </c>
      <c r="I180" s="36">
        <f t="shared" si="44"/>
        <v>72342.609999999986</v>
      </c>
      <c r="J180" s="36">
        <f t="shared" si="37"/>
        <v>27083.010000000053</v>
      </c>
      <c r="L180" s="36">
        <f t="shared" si="38"/>
        <v>824.4</v>
      </c>
      <c r="T180">
        <f t="shared" si="54"/>
        <v>15</v>
      </c>
      <c r="U180" s="33">
        <v>48945</v>
      </c>
      <c r="V180" s="36">
        <f t="shared" si="45"/>
        <v>14148.029999999966</v>
      </c>
      <c r="W180" s="36">
        <f t="shared" si="46"/>
        <v>1200.33</v>
      </c>
      <c r="X180" s="36">
        <f t="shared" si="47"/>
        <v>1161.1899999999998</v>
      </c>
      <c r="Y180" s="36">
        <f t="shared" si="48"/>
        <v>39.14</v>
      </c>
      <c r="Z180" s="36">
        <f t="shared" si="49"/>
        <v>0</v>
      </c>
      <c r="AA180" s="36">
        <f t="shared" si="50"/>
        <v>157013.16000000009</v>
      </c>
      <c r="AB180" s="36">
        <f t="shared" si="51"/>
        <v>45842.610000000008</v>
      </c>
      <c r="AC180" s="36">
        <f t="shared" si="52"/>
        <v>12986.839999999966</v>
      </c>
    </row>
    <row r="181" spans="1:29" x14ac:dyDescent="0.25">
      <c r="A181">
        <f t="shared" si="53"/>
        <v>15</v>
      </c>
      <c r="B181" s="33">
        <v>48976</v>
      </c>
      <c r="C181" s="36">
        <f t="shared" si="39"/>
        <v>27083.010000000053</v>
      </c>
      <c r="D181" s="36">
        <f t="shared" si="40"/>
        <v>824.4</v>
      </c>
      <c r="E181" s="36">
        <f t="shared" si="41"/>
        <v>731.18999999999994</v>
      </c>
      <c r="F181" s="36">
        <f t="shared" si="42"/>
        <v>93.21</v>
      </c>
      <c r="G181" s="36">
        <v>0</v>
      </c>
      <c r="H181" s="36">
        <f t="shared" si="43"/>
        <v>143648.17999999996</v>
      </c>
      <c r="I181" s="36">
        <f t="shared" si="44"/>
        <v>72435.819999999992</v>
      </c>
      <c r="J181" s="36">
        <f t="shared" si="37"/>
        <v>26351.820000000054</v>
      </c>
      <c r="L181" s="36">
        <f t="shared" si="38"/>
        <v>824.4</v>
      </c>
      <c r="T181">
        <f t="shared" si="54"/>
        <v>15</v>
      </c>
      <c r="U181" s="33">
        <v>48976</v>
      </c>
      <c r="V181" s="36">
        <f t="shared" si="45"/>
        <v>12986.839999999966</v>
      </c>
      <c r="W181" s="36">
        <f t="shared" si="46"/>
        <v>1200.33</v>
      </c>
      <c r="X181" s="36">
        <f t="shared" si="47"/>
        <v>1164.3999999999999</v>
      </c>
      <c r="Y181" s="36">
        <f t="shared" si="48"/>
        <v>35.93</v>
      </c>
      <c r="Z181" s="36">
        <f t="shared" si="49"/>
        <v>0</v>
      </c>
      <c r="AA181" s="36">
        <f t="shared" si="50"/>
        <v>158177.56000000008</v>
      </c>
      <c r="AB181" s="36">
        <f t="shared" si="51"/>
        <v>45878.540000000008</v>
      </c>
      <c r="AC181" s="36">
        <f t="shared" si="52"/>
        <v>11822.439999999966</v>
      </c>
    </row>
    <row r="182" spans="1:29" x14ac:dyDescent="0.25">
      <c r="A182">
        <f t="shared" si="53"/>
        <v>15</v>
      </c>
      <c r="B182" s="33">
        <v>49004</v>
      </c>
      <c r="C182" s="36">
        <f t="shared" si="39"/>
        <v>26351.820000000054</v>
      </c>
      <c r="D182" s="36">
        <f t="shared" si="40"/>
        <v>824.4</v>
      </c>
      <c r="E182" s="36">
        <f t="shared" si="41"/>
        <v>733.71</v>
      </c>
      <c r="F182" s="36">
        <f t="shared" si="42"/>
        <v>90.69</v>
      </c>
      <c r="G182" s="36">
        <v>0</v>
      </c>
      <c r="H182" s="36">
        <f t="shared" si="43"/>
        <v>144381.88999999996</v>
      </c>
      <c r="I182" s="36">
        <f t="shared" si="44"/>
        <v>72526.509999999995</v>
      </c>
      <c r="J182" s="36">
        <f t="shared" si="37"/>
        <v>25618.110000000055</v>
      </c>
      <c r="L182" s="36">
        <f t="shared" si="38"/>
        <v>824.4</v>
      </c>
      <c r="T182">
        <f t="shared" si="54"/>
        <v>15</v>
      </c>
      <c r="U182" s="33">
        <v>49004</v>
      </c>
      <c r="V182" s="36">
        <f t="shared" si="45"/>
        <v>11822.439999999966</v>
      </c>
      <c r="W182" s="36">
        <f t="shared" si="46"/>
        <v>1200.33</v>
      </c>
      <c r="X182" s="36">
        <f t="shared" si="47"/>
        <v>1167.6199999999999</v>
      </c>
      <c r="Y182" s="36">
        <f t="shared" si="48"/>
        <v>32.71</v>
      </c>
      <c r="Z182" s="36">
        <f t="shared" si="49"/>
        <v>0</v>
      </c>
      <c r="AA182" s="36">
        <f t="shared" si="50"/>
        <v>159345.18000000008</v>
      </c>
      <c r="AB182" s="36">
        <f t="shared" si="51"/>
        <v>45911.250000000007</v>
      </c>
      <c r="AC182" s="36">
        <f t="shared" si="52"/>
        <v>10654.819999999967</v>
      </c>
    </row>
    <row r="183" spans="1:29" x14ac:dyDescent="0.25">
      <c r="A183">
        <f t="shared" si="53"/>
        <v>15</v>
      </c>
      <c r="B183" s="33">
        <v>49035</v>
      </c>
      <c r="C183" s="36">
        <f t="shared" si="39"/>
        <v>25618.110000000055</v>
      </c>
      <c r="D183" s="36">
        <f t="shared" si="40"/>
        <v>824.4</v>
      </c>
      <c r="E183" s="36">
        <f t="shared" si="41"/>
        <v>736.23</v>
      </c>
      <c r="F183" s="36">
        <f t="shared" si="42"/>
        <v>88.17</v>
      </c>
      <c r="G183" s="36">
        <v>0</v>
      </c>
      <c r="H183" s="36">
        <f t="shared" si="43"/>
        <v>145118.11999999997</v>
      </c>
      <c r="I183" s="36">
        <f t="shared" si="44"/>
        <v>72614.679999999993</v>
      </c>
      <c r="J183" s="36">
        <f t="shared" si="37"/>
        <v>24881.880000000056</v>
      </c>
      <c r="L183" s="36">
        <f t="shared" si="38"/>
        <v>824.4</v>
      </c>
      <c r="T183">
        <f t="shared" si="54"/>
        <v>15</v>
      </c>
      <c r="U183" s="33">
        <v>49035</v>
      </c>
      <c r="V183" s="36">
        <f t="shared" si="45"/>
        <v>10654.819999999967</v>
      </c>
      <c r="W183" s="36">
        <f t="shared" si="46"/>
        <v>1200.33</v>
      </c>
      <c r="X183" s="36">
        <f t="shared" si="47"/>
        <v>1170.8499999999999</v>
      </c>
      <c r="Y183" s="36">
        <f t="shared" si="48"/>
        <v>29.48</v>
      </c>
      <c r="Z183" s="36">
        <f t="shared" si="49"/>
        <v>0</v>
      </c>
      <c r="AA183" s="36">
        <f t="shared" si="50"/>
        <v>160516.03000000009</v>
      </c>
      <c r="AB183" s="36">
        <f t="shared" si="51"/>
        <v>45940.73000000001</v>
      </c>
      <c r="AC183" s="36">
        <f t="shared" si="52"/>
        <v>9483.9699999999666</v>
      </c>
    </row>
    <row r="184" spans="1:29" x14ac:dyDescent="0.25">
      <c r="A184">
        <f t="shared" si="53"/>
        <v>15</v>
      </c>
      <c r="B184" s="33">
        <v>49065</v>
      </c>
      <c r="C184" s="36">
        <f t="shared" si="39"/>
        <v>24881.880000000056</v>
      </c>
      <c r="D184" s="36">
        <f t="shared" si="40"/>
        <v>824.4</v>
      </c>
      <c r="E184" s="36">
        <f t="shared" si="41"/>
        <v>738.76</v>
      </c>
      <c r="F184" s="36">
        <f t="shared" si="42"/>
        <v>85.64</v>
      </c>
      <c r="G184" s="36">
        <v>0</v>
      </c>
      <c r="H184" s="36">
        <f t="shared" si="43"/>
        <v>145856.87999999998</v>
      </c>
      <c r="I184" s="36">
        <f t="shared" si="44"/>
        <v>72700.319999999992</v>
      </c>
      <c r="J184" s="36">
        <f t="shared" si="37"/>
        <v>24143.120000000057</v>
      </c>
      <c r="L184" s="36">
        <f t="shared" si="38"/>
        <v>824.4</v>
      </c>
      <c r="T184">
        <f t="shared" si="54"/>
        <v>15</v>
      </c>
      <c r="U184" s="33">
        <v>49065</v>
      </c>
      <c r="V184" s="36">
        <f t="shared" si="45"/>
        <v>9483.9699999999666</v>
      </c>
      <c r="W184" s="36">
        <f t="shared" si="46"/>
        <v>1200.33</v>
      </c>
      <c r="X184" s="36">
        <f t="shared" si="47"/>
        <v>1174.0899999999999</v>
      </c>
      <c r="Y184" s="36">
        <f t="shared" si="48"/>
        <v>26.24</v>
      </c>
      <c r="Z184" s="36">
        <f t="shared" si="49"/>
        <v>0</v>
      </c>
      <c r="AA184" s="36">
        <f t="shared" si="50"/>
        <v>161690.12000000008</v>
      </c>
      <c r="AB184" s="36">
        <f t="shared" si="51"/>
        <v>45966.970000000008</v>
      </c>
      <c r="AC184" s="36">
        <f t="shared" si="52"/>
        <v>8309.8799999999665</v>
      </c>
    </row>
    <row r="185" spans="1:29" x14ac:dyDescent="0.25">
      <c r="A185">
        <f t="shared" si="53"/>
        <v>15</v>
      </c>
      <c r="B185" s="33">
        <v>49096</v>
      </c>
      <c r="C185" s="36">
        <f t="shared" si="39"/>
        <v>24143.120000000057</v>
      </c>
      <c r="D185" s="36">
        <f t="shared" si="40"/>
        <v>824.4</v>
      </c>
      <c r="E185" s="36">
        <f t="shared" si="41"/>
        <v>741.31</v>
      </c>
      <c r="F185" s="36">
        <f t="shared" si="42"/>
        <v>83.09</v>
      </c>
      <c r="G185" s="36">
        <v>0</v>
      </c>
      <c r="H185" s="36">
        <f t="shared" si="43"/>
        <v>146598.18999999997</v>
      </c>
      <c r="I185" s="36">
        <f t="shared" si="44"/>
        <v>72783.409999999989</v>
      </c>
      <c r="J185" s="36">
        <f t="shared" si="37"/>
        <v>23401.810000000056</v>
      </c>
      <c r="L185" s="36">
        <f t="shared" si="38"/>
        <v>824.4</v>
      </c>
      <c r="T185">
        <f t="shared" si="54"/>
        <v>15</v>
      </c>
      <c r="U185" s="33">
        <v>49096</v>
      </c>
      <c r="V185" s="36">
        <f t="shared" si="45"/>
        <v>8309.8799999999665</v>
      </c>
      <c r="W185" s="36">
        <f t="shared" si="46"/>
        <v>1200.33</v>
      </c>
      <c r="X185" s="36">
        <f t="shared" si="47"/>
        <v>1177.3399999999999</v>
      </c>
      <c r="Y185" s="36">
        <f t="shared" si="48"/>
        <v>22.99</v>
      </c>
      <c r="Z185" s="36">
        <f t="shared" si="49"/>
        <v>0</v>
      </c>
      <c r="AA185" s="36">
        <f t="shared" si="50"/>
        <v>162867.46000000008</v>
      </c>
      <c r="AB185" s="36">
        <f t="shared" si="51"/>
        <v>45989.960000000006</v>
      </c>
      <c r="AC185" s="36">
        <f t="shared" si="52"/>
        <v>7132.5399999999663</v>
      </c>
    </row>
    <row r="186" spans="1:29" x14ac:dyDescent="0.25">
      <c r="A186">
        <f t="shared" si="53"/>
        <v>15</v>
      </c>
      <c r="B186" s="33">
        <v>49126</v>
      </c>
      <c r="C186" s="36">
        <f t="shared" si="39"/>
        <v>23401.810000000056</v>
      </c>
      <c r="D186" s="36">
        <f t="shared" si="40"/>
        <v>824.4</v>
      </c>
      <c r="E186" s="36">
        <f t="shared" si="41"/>
        <v>743.86</v>
      </c>
      <c r="F186" s="36">
        <f t="shared" si="42"/>
        <v>80.540000000000006</v>
      </c>
      <c r="G186" s="36">
        <v>0</v>
      </c>
      <c r="H186" s="36">
        <f t="shared" si="43"/>
        <v>147342.04999999996</v>
      </c>
      <c r="I186" s="36">
        <f t="shared" si="44"/>
        <v>72863.949999999983</v>
      </c>
      <c r="J186" s="36">
        <f t="shared" si="37"/>
        <v>22657.950000000055</v>
      </c>
      <c r="L186" s="36">
        <f t="shared" si="38"/>
        <v>824.4</v>
      </c>
      <c r="T186">
        <f t="shared" si="54"/>
        <v>15</v>
      </c>
      <c r="U186" s="33">
        <v>49126</v>
      </c>
      <c r="V186" s="36">
        <f t="shared" si="45"/>
        <v>7132.5399999999663</v>
      </c>
      <c r="W186" s="36">
        <f t="shared" si="46"/>
        <v>1200.33</v>
      </c>
      <c r="X186" s="36">
        <f t="shared" si="47"/>
        <v>1180.5999999999999</v>
      </c>
      <c r="Y186" s="36">
        <f t="shared" si="48"/>
        <v>19.73</v>
      </c>
      <c r="Z186" s="36">
        <f t="shared" si="49"/>
        <v>0</v>
      </c>
      <c r="AA186" s="36">
        <f t="shared" si="50"/>
        <v>164048.06000000008</v>
      </c>
      <c r="AB186" s="36">
        <f t="shared" si="51"/>
        <v>46009.69000000001</v>
      </c>
      <c r="AC186" s="36">
        <f t="shared" si="52"/>
        <v>5951.9399999999659</v>
      </c>
    </row>
    <row r="187" spans="1:29" x14ac:dyDescent="0.25">
      <c r="A187">
        <f t="shared" si="53"/>
        <v>15</v>
      </c>
      <c r="B187" s="33">
        <v>49157</v>
      </c>
      <c r="C187" s="36">
        <f t="shared" si="39"/>
        <v>22657.950000000055</v>
      </c>
      <c r="D187" s="36">
        <f t="shared" si="40"/>
        <v>824.4</v>
      </c>
      <c r="E187" s="36">
        <f t="shared" si="41"/>
        <v>746.42</v>
      </c>
      <c r="F187" s="36">
        <f t="shared" si="42"/>
        <v>77.98</v>
      </c>
      <c r="G187" s="36">
        <v>0</v>
      </c>
      <c r="H187" s="36">
        <f t="shared" si="43"/>
        <v>148088.46999999997</v>
      </c>
      <c r="I187" s="36">
        <f t="shared" si="44"/>
        <v>72941.929999999978</v>
      </c>
      <c r="J187" s="36">
        <f t="shared" si="37"/>
        <v>21911.530000000057</v>
      </c>
      <c r="L187" s="36">
        <f t="shared" si="38"/>
        <v>824.4</v>
      </c>
      <c r="T187">
        <f t="shared" si="54"/>
        <v>15</v>
      </c>
      <c r="U187" s="33">
        <v>49157</v>
      </c>
      <c r="V187" s="36">
        <f t="shared" si="45"/>
        <v>5951.9399999999659</v>
      </c>
      <c r="W187" s="36">
        <f t="shared" si="46"/>
        <v>1200.33</v>
      </c>
      <c r="X187" s="36">
        <f t="shared" si="47"/>
        <v>1183.8599999999999</v>
      </c>
      <c r="Y187" s="36">
        <f t="shared" si="48"/>
        <v>16.47</v>
      </c>
      <c r="Z187" s="36">
        <f t="shared" si="49"/>
        <v>0</v>
      </c>
      <c r="AA187" s="36">
        <f t="shared" si="50"/>
        <v>165231.92000000007</v>
      </c>
      <c r="AB187" s="36">
        <f t="shared" si="51"/>
        <v>46026.160000000011</v>
      </c>
      <c r="AC187" s="36">
        <f t="shared" si="52"/>
        <v>4768.0799999999663</v>
      </c>
    </row>
    <row r="188" spans="1:29" x14ac:dyDescent="0.25">
      <c r="A188">
        <f t="shared" si="53"/>
        <v>15</v>
      </c>
      <c r="B188" s="33">
        <v>49188</v>
      </c>
      <c r="C188" s="36">
        <f t="shared" si="39"/>
        <v>21911.530000000057</v>
      </c>
      <c r="D188" s="36">
        <f t="shared" si="40"/>
        <v>824.4</v>
      </c>
      <c r="E188" s="36">
        <f t="shared" si="41"/>
        <v>748.99</v>
      </c>
      <c r="F188" s="36">
        <f t="shared" si="42"/>
        <v>75.41</v>
      </c>
      <c r="G188" s="36">
        <v>0</v>
      </c>
      <c r="H188" s="36">
        <f t="shared" si="43"/>
        <v>148837.45999999996</v>
      </c>
      <c r="I188" s="36">
        <f t="shared" si="44"/>
        <v>73017.339999999982</v>
      </c>
      <c r="J188" s="36">
        <f t="shared" si="37"/>
        <v>21162.540000000055</v>
      </c>
      <c r="L188" s="36">
        <f t="shared" si="38"/>
        <v>824.4</v>
      </c>
      <c r="T188">
        <f t="shared" si="54"/>
        <v>15</v>
      </c>
      <c r="U188" s="33">
        <v>49188</v>
      </c>
      <c r="V188" s="36">
        <f t="shared" si="45"/>
        <v>4768.0799999999663</v>
      </c>
      <c r="W188" s="36">
        <f t="shared" si="46"/>
        <v>1200.33</v>
      </c>
      <c r="X188" s="36">
        <f t="shared" si="47"/>
        <v>1187.1399999999999</v>
      </c>
      <c r="Y188" s="36">
        <f t="shared" si="48"/>
        <v>13.19</v>
      </c>
      <c r="Z188" s="36">
        <f t="shared" si="49"/>
        <v>0</v>
      </c>
      <c r="AA188" s="36">
        <f t="shared" si="50"/>
        <v>166419.06000000008</v>
      </c>
      <c r="AB188" s="36">
        <f t="shared" si="51"/>
        <v>46039.350000000013</v>
      </c>
      <c r="AC188" s="36">
        <f t="shared" si="52"/>
        <v>3580.9399999999664</v>
      </c>
    </row>
    <row r="189" spans="1:29" x14ac:dyDescent="0.25">
      <c r="A189">
        <f t="shared" si="53"/>
        <v>15</v>
      </c>
      <c r="B189" s="33">
        <v>49218</v>
      </c>
      <c r="C189" s="36">
        <f t="shared" si="39"/>
        <v>21162.540000000055</v>
      </c>
      <c r="D189" s="36">
        <f t="shared" si="40"/>
        <v>824.4</v>
      </c>
      <c r="E189" s="36">
        <f t="shared" si="41"/>
        <v>751.56999999999994</v>
      </c>
      <c r="F189" s="36">
        <f t="shared" si="42"/>
        <v>72.83</v>
      </c>
      <c r="G189" s="36">
        <v>0</v>
      </c>
      <c r="H189" s="36">
        <f t="shared" si="43"/>
        <v>149589.02999999997</v>
      </c>
      <c r="I189" s="36">
        <f t="shared" si="44"/>
        <v>73090.169999999984</v>
      </c>
      <c r="J189" s="36">
        <f t="shared" si="37"/>
        <v>20410.970000000056</v>
      </c>
      <c r="L189" s="36">
        <f t="shared" si="38"/>
        <v>824.4</v>
      </c>
      <c r="T189">
        <f t="shared" si="54"/>
        <v>15</v>
      </c>
      <c r="U189" s="33">
        <v>49218</v>
      </c>
      <c r="V189" s="36">
        <f t="shared" si="45"/>
        <v>3580.9399999999664</v>
      </c>
      <c r="W189" s="36">
        <f t="shared" si="46"/>
        <v>1200.33</v>
      </c>
      <c r="X189" s="36">
        <f t="shared" si="47"/>
        <v>1190.4199999999998</v>
      </c>
      <c r="Y189" s="36">
        <f t="shared" si="48"/>
        <v>9.91</v>
      </c>
      <c r="Z189" s="36">
        <f t="shared" si="49"/>
        <v>0</v>
      </c>
      <c r="AA189" s="36">
        <f t="shared" si="50"/>
        <v>167609.4800000001</v>
      </c>
      <c r="AB189" s="36">
        <f t="shared" si="51"/>
        <v>46049.260000000017</v>
      </c>
      <c r="AC189" s="36">
        <f t="shared" si="52"/>
        <v>2390.5199999999668</v>
      </c>
    </row>
    <row r="190" spans="1:29" x14ac:dyDescent="0.25">
      <c r="A190">
        <f t="shared" si="53"/>
        <v>15</v>
      </c>
      <c r="B190" s="33">
        <v>49249</v>
      </c>
      <c r="C190" s="36">
        <f t="shared" si="39"/>
        <v>20410.970000000056</v>
      </c>
      <c r="D190" s="36">
        <f t="shared" si="40"/>
        <v>824.4</v>
      </c>
      <c r="E190" s="36">
        <f t="shared" si="41"/>
        <v>754.15</v>
      </c>
      <c r="F190" s="36">
        <f t="shared" si="42"/>
        <v>70.25</v>
      </c>
      <c r="G190" s="36">
        <v>0</v>
      </c>
      <c r="H190" s="36">
        <f t="shared" si="43"/>
        <v>150343.17999999996</v>
      </c>
      <c r="I190" s="36">
        <f t="shared" si="44"/>
        <v>73160.419999999984</v>
      </c>
      <c r="J190" s="36">
        <f t="shared" si="37"/>
        <v>19656.820000000054</v>
      </c>
      <c r="L190" s="36">
        <f t="shared" si="38"/>
        <v>824.4</v>
      </c>
      <c r="T190">
        <f t="shared" si="54"/>
        <v>15</v>
      </c>
      <c r="U190" s="33">
        <v>49249</v>
      </c>
      <c r="V190" s="36">
        <f t="shared" si="45"/>
        <v>2390.5199999999668</v>
      </c>
      <c r="W190" s="36">
        <f t="shared" si="46"/>
        <v>1200.33</v>
      </c>
      <c r="X190" s="36">
        <f t="shared" si="47"/>
        <v>1193.72</v>
      </c>
      <c r="Y190" s="36">
        <f t="shared" si="48"/>
        <v>6.61</v>
      </c>
      <c r="Z190" s="36">
        <f t="shared" si="49"/>
        <v>0</v>
      </c>
      <c r="AA190" s="36">
        <f t="shared" si="50"/>
        <v>168803.2000000001</v>
      </c>
      <c r="AB190" s="36">
        <f t="shared" si="51"/>
        <v>46055.870000000017</v>
      </c>
      <c r="AC190" s="36">
        <f t="shared" si="52"/>
        <v>1196.7999999999668</v>
      </c>
    </row>
    <row r="191" spans="1:29" x14ac:dyDescent="0.25">
      <c r="A191">
        <f t="shared" si="53"/>
        <v>15</v>
      </c>
      <c r="B191" s="33">
        <v>49279</v>
      </c>
      <c r="C191" s="36">
        <f t="shared" si="39"/>
        <v>19656.820000000054</v>
      </c>
      <c r="D191" s="36">
        <f t="shared" si="40"/>
        <v>824.4</v>
      </c>
      <c r="E191" s="36">
        <f t="shared" si="41"/>
        <v>756.75</v>
      </c>
      <c r="F191" s="36">
        <f t="shared" si="42"/>
        <v>67.650000000000006</v>
      </c>
      <c r="G191" s="36">
        <v>0</v>
      </c>
      <c r="H191" s="36">
        <f t="shared" si="43"/>
        <v>151099.92999999996</v>
      </c>
      <c r="I191" s="36">
        <f t="shared" si="44"/>
        <v>73228.069999999978</v>
      </c>
      <c r="J191" s="36">
        <f t="shared" si="37"/>
        <v>18900.070000000054</v>
      </c>
      <c r="L191" s="36">
        <f t="shared" si="38"/>
        <v>824.4</v>
      </c>
      <c r="T191">
        <f t="shared" si="54"/>
        <v>15</v>
      </c>
      <c r="U191" s="33">
        <v>49279</v>
      </c>
      <c r="V191" s="36">
        <f t="shared" si="45"/>
        <v>1196.7999999999668</v>
      </c>
      <c r="W191" s="36">
        <f t="shared" si="46"/>
        <v>1200.33</v>
      </c>
      <c r="X191" s="36">
        <f t="shared" si="47"/>
        <v>1197.02</v>
      </c>
      <c r="Y191" s="36">
        <f t="shared" si="48"/>
        <v>3.31</v>
      </c>
      <c r="Z191" s="36">
        <f t="shared" si="49"/>
        <v>0</v>
      </c>
      <c r="AA191" s="36">
        <f t="shared" si="50"/>
        <v>170000.22000000009</v>
      </c>
      <c r="AB191" s="36">
        <f t="shared" si="51"/>
        <v>46059.180000000015</v>
      </c>
      <c r="AC191" s="36">
        <f t="shared" si="52"/>
        <v>-0.22000000003322384</v>
      </c>
    </row>
    <row r="192" spans="1:29" x14ac:dyDescent="0.25">
      <c r="A192">
        <f t="shared" si="53"/>
        <v>16</v>
      </c>
      <c r="B192" s="33">
        <v>49310</v>
      </c>
      <c r="C192" s="36">
        <f t="shared" si="39"/>
        <v>18900.070000000054</v>
      </c>
      <c r="D192" s="36">
        <f t="shared" si="40"/>
        <v>824.4</v>
      </c>
      <c r="E192" s="36">
        <f t="shared" si="41"/>
        <v>759.35</v>
      </c>
      <c r="F192" s="36">
        <f t="shared" si="42"/>
        <v>65.05</v>
      </c>
      <c r="G192" s="36">
        <v>0</v>
      </c>
      <c r="H192" s="36">
        <f t="shared" si="43"/>
        <v>151859.27999999997</v>
      </c>
      <c r="I192" s="36">
        <f t="shared" si="44"/>
        <v>73293.119999999981</v>
      </c>
      <c r="J192" s="36">
        <f t="shared" si="37"/>
        <v>18140.720000000056</v>
      </c>
      <c r="L192" s="36">
        <f t="shared" si="38"/>
        <v>824.4</v>
      </c>
      <c r="T192">
        <f t="shared" si="54"/>
        <v>16</v>
      </c>
      <c r="U192" s="33">
        <v>49310</v>
      </c>
      <c r="V192" s="36">
        <f t="shared" si="45"/>
        <v>-0.22000000003322384</v>
      </c>
      <c r="W192" s="36">
        <f t="shared" si="46"/>
        <v>1200.33</v>
      </c>
      <c r="X192" s="36">
        <f t="shared" si="47"/>
        <v>1200.33</v>
      </c>
      <c r="Y192" s="36">
        <f t="shared" si="48"/>
        <v>0</v>
      </c>
      <c r="Z192" s="36">
        <f t="shared" si="49"/>
        <v>0</v>
      </c>
      <c r="AA192" s="36">
        <f t="shared" si="50"/>
        <v>171200.55000000008</v>
      </c>
      <c r="AB192" s="36">
        <f t="shared" si="51"/>
        <v>46059.180000000015</v>
      </c>
      <c r="AC192" s="36">
        <f t="shared" si="52"/>
        <v>-1200.5500000000332</v>
      </c>
    </row>
    <row r="193" spans="1:29" x14ac:dyDescent="0.25">
      <c r="A193">
        <f t="shared" si="53"/>
        <v>16</v>
      </c>
      <c r="B193" s="33">
        <v>49341</v>
      </c>
      <c r="C193" s="36">
        <f t="shared" si="39"/>
        <v>18140.720000000056</v>
      </c>
      <c r="D193" s="36">
        <f t="shared" si="40"/>
        <v>824.4</v>
      </c>
      <c r="E193" s="36">
        <f t="shared" si="41"/>
        <v>761.97</v>
      </c>
      <c r="F193" s="36">
        <f t="shared" si="42"/>
        <v>62.43</v>
      </c>
      <c r="G193" s="36">
        <v>0</v>
      </c>
      <c r="H193" s="36">
        <f t="shared" si="43"/>
        <v>152621.24999999997</v>
      </c>
      <c r="I193" s="36">
        <f t="shared" si="44"/>
        <v>73355.549999999974</v>
      </c>
      <c r="J193" s="36">
        <f t="shared" si="37"/>
        <v>17378.750000000055</v>
      </c>
      <c r="L193" s="36">
        <f t="shared" si="38"/>
        <v>824.4</v>
      </c>
      <c r="T193">
        <f t="shared" si="54"/>
        <v>16</v>
      </c>
      <c r="U193" s="33">
        <v>49341</v>
      </c>
      <c r="V193" s="36">
        <f t="shared" si="45"/>
        <v>-1200.5500000000332</v>
      </c>
      <c r="W193" s="36">
        <f t="shared" si="46"/>
        <v>1200.33</v>
      </c>
      <c r="X193" s="36">
        <f t="shared" si="47"/>
        <v>1203.6499999999999</v>
      </c>
      <c r="Y193" s="36">
        <f t="shared" si="48"/>
        <v>-3.32</v>
      </c>
      <c r="Z193" s="36">
        <f t="shared" si="49"/>
        <v>0</v>
      </c>
      <c r="AA193" s="36">
        <f t="shared" si="50"/>
        <v>172404.20000000007</v>
      </c>
      <c r="AB193" s="36">
        <f t="shared" si="51"/>
        <v>46055.860000000015</v>
      </c>
      <c r="AC193" s="36">
        <f t="shared" si="52"/>
        <v>-2404.200000000033</v>
      </c>
    </row>
    <row r="194" spans="1:29" x14ac:dyDescent="0.25">
      <c r="A194">
        <f t="shared" si="53"/>
        <v>16</v>
      </c>
      <c r="B194" s="33">
        <v>49369</v>
      </c>
      <c r="C194" s="36">
        <f t="shared" si="39"/>
        <v>17378.750000000055</v>
      </c>
      <c r="D194" s="36">
        <f t="shared" si="40"/>
        <v>824.4</v>
      </c>
      <c r="E194" s="36">
        <f t="shared" si="41"/>
        <v>764.58999999999992</v>
      </c>
      <c r="F194" s="36">
        <f t="shared" si="42"/>
        <v>59.81</v>
      </c>
      <c r="G194" s="36">
        <v>0</v>
      </c>
      <c r="H194" s="36">
        <f t="shared" si="43"/>
        <v>153385.83999999997</v>
      </c>
      <c r="I194" s="36">
        <f t="shared" si="44"/>
        <v>73415.359999999971</v>
      </c>
      <c r="J194" s="36">
        <f t="shared" si="37"/>
        <v>16614.160000000054</v>
      </c>
      <c r="L194" s="36">
        <f t="shared" si="38"/>
        <v>824.4</v>
      </c>
      <c r="T194">
        <f t="shared" si="54"/>
        <v>16</v>
      </c>
      <c r="U194" s="33">
        <v>49369</v>
      </c>
      <c r="V194" s="36">
        <f t="shared" si="45"/>
        <v>-2404.200000000033</v>
      </c>
      <c r="W194" s="36">
        <f t="shared" si="46"/>
        <v>1200.33</v>
      </c>
      <c r="X194" s="36">
        <f t="shared" si="47"/>
        <v>1206.98</v>
      </c>
      <c r="Y194" s="36">
        <f t="shared" si="48"/>
        <v>-6.65</v>
      </c>
      <c r="Z194" s="36">
        <f t="shared" si="49"/>
        <v>0</v>
      </c>
      <c r="AA194" s="36">
        <f t="shared" si="50"/>
        <v>173611.18000000008</v>
      </c>
      <c r="AB194" s="36">
        <f t="shared" si="51"/>
        <v>46049.210000000014</v>
      </c>
      <c r="AC194" s="36">
        <f t="shared" si="52"/>
        <v>-3611.180000000033</v>
      </c>
    </row>
    <row r="195" spans="1:29" x14ac:dyDescent="0.25">
      <c r="A195">
        <f t="shared" si="53"/>
        <v>16</v>
      </c>
      <c r="B195" s="33">
        <v>49400</v>
      </c>
      <c r="C195" s="36">
        <f t="shared" si="39"/>
        <v>16614.160000000054</v>
      </c>
      <c r="D195" s="36">
        <f t="shared" si="40"/>
        <v>824.4</v>
      </c>
      <c r="E195" s="36">
        <f t="shared" si="41"/>
        <v>767.22</v>
      </c>
      <c r="F195" s="36">
        <f t="shared" si="42"/>
        <v>57.18</v>
      </c>
      <c r="G195" s="36">
        <v>0</v>
      </c>
      <c r="H195" s="36">
        <f t="shared" si="43"/>
        <v>154153.05999999997</v>
      </c>
      <c r="I195" s="36">
        <f t="shared" si="44"/>
        <v>73472.539999999964</v>
      </c>
      <c r="J195" s="36">
        <f t="shared" si="37"/>
        <v>15846.940000000055</v>
      </c>
      <c r="L195" s="36">
        <f t="shared" si="38"/>
        <v>824.4</v>
      </c>
      <c r="T195">
        <f t="shared" si="54"/>
        <v>16</v>
      </c>
      <c r="U195" s="33">
        <v>49400</v>
      </c>
      <c r="V195" s="36">
        <f t="shared" si="45"/>
        <v>-3611.180000000033</v>
      </c>
      <c r="W195" s="36">
        <f t="shared" si="46"/>
        <v>1200.33</v>
      </c>
      <c r="X195" s="36">
        <f t="shared" si="47"/>
        <v>1210.32</v>
      </c>
      <c r="Y195" s="36">
        <f t="shared" si="48"/>
        <v>-9.99</v>
      </c>
      <c r="Z195" s="36">
        <f t="shared" si="49"/>
        <v>0</v>
      </c>
      <c r="AA195" s="36">
        <f t="shared" si="50"/>
        <v>174821.50000000009</v>
      </c>
      <c r="AB195" s="36">
        <f t="shared" si="51"/>
        <v>46039.220000000016</v>
      </c>
      <c r="AC195" s="36">
        <f t="shared" si="52"/>
        <v>-4821.5000000000327</v>
      </c>
    </row>
    <row r="196" spans="1:29" x14ac:dyDescent="0.25">
      <c r="A196">
        <f t="shared" si="53"/>
        <v>16</v>
      </c>
      <c r="B196" s="33">
        <v>49430</v>
      </c>
      <c r="C196" s="36">
        <f t="shared" si="39"/>
        <v>15846.940000000055</v>
      </c>
      <c r="D196" s="36">
        <f t="shared" si="40"/>
        <v>824.4</v>
      </c>
      <c r="E196" s="36">
        <f t="shared" si="41"/>
        <v>769.86</v>
      </c>
      <c r="F196" s="36">
        <f t="shared" si="42"/>
        <v>54.54</v>
      </c>
      <c r="G196" s="36">
        <v>0</v>
      </c>
      <c r="H196" s="36">
        <f t="shared" si="43"/>
        <v>154922.91999999995</v>
      </c>
      <c r="I196" s="36">
        <f t="shared" si="44"/>
        <v>73527.079999999958</v>
      </c>
      <c r="J196" s="36">
        <f t="shared" si="37"/>
        <v>15077.080000000054</v>
      </c>
      <c r="L196" s="36">
        <f t="shared" si="38"/>
        <v>824.4</v>
      </c>
      <c r="T196">
        <f t="shared" si="54"/>
        <v>16</v>
      </c>
      <c r="U196" s="33">
        <v>49430</v>
      </c>
      <c r="V196" s="36">
        <f t="shared" si="45"/>
        <v>-4821.5000000000327</v>
      </c>
      <c r="W196" s="36">
        <f t="shared" si="46"/>
        <v>1200.33</v>
      </c>
      <c r="X196" s="36">
        <f t="shared" si="47"/>
        <v>1213.6699999999998</v>
      </c>
      <c r="Y196" s="36">
        <f t="shared" si="48"/>
        <v>-13.34</v>
      </c>
      <c r="Z196" s="36">
        <f t="shared" si="49"/>
        <v>0</v>
      </c>
      <c r="AA196" s="36">
        <f t="shared" si="50"/>
        <v>176035.1700000001</v>
      </c>
      <c r="AB196" s="36">
        <f t="shared" si="51"/>
        <v>46025.880000000019</v>
      </c>
      <c r="AC196" s="36">
        <f t="shared" si="52"/>
        <v>-6035.1700000000328</v>
      </c>
    </row>
    <row r="197" spans="1:29" x14ac:dyDescent="0.25">
      <c r="A197">
        <f t="shared" si="53"/>
        <v>16</v>
      </c>
      <c r="B197" s="33">
        <v>49461</v>
      </c>
      <c r="C197" s="36">
        <f t="shared" si="39"/>
        <v>15077.080000000054</v>
      </c>
      <c r="D197" s="36">
        <f t="shared" si="40"/>
        <v>824.4</v>
      </c>
      <c r="E197" s="36">
        <f t="shared" si="41"/>
        <v>772.51</v>
      </c>
      <c r="F197" s="36">
        <f t="shared" si="42"/>
        <v>51.89</v>
      </c>
      <c r="G197" s="36">
        <v>0</v>
      </c>
      <c r="H197" s="36">
        <f t="shared" si="43"/>
        <v>155695.42999999996</v>
      </c>
      <c r="I197" s="36">
        <f t="shared" si="44"/>
        <v>73578.969999999958</v>
      </c>
      <c r="J197" s="36">
        <f t="shared" si="37"/>
        <v>14304.570000000054</v>
      </c>
      <c r="L197" s="36">
        <f t="shared" si="38"/>
        <v>824.4</v>
      </c>
      <c r="T197">
        <f t="shared" si="54"/>
        <v>16</v>
      </c>
      <c r="U197" s="33">
        <v>49461</v>
      </c>
      <c r="V197" s="36">
        <f t="shared" si="45"/>
        <v>-6035.1700000000328</v>
      </c>
      <c r="W197" s="36">
        <f t="shared" si="46"/>
        <v>1200.33</v>
      </c>
      <c r="X197" s="36">
        <f t="shared" si="47"/>
        <v>1217.03</v>
      </c>
      <c r="Y197" s="36">
        <f t="shared" si="48"/>
        <v>-16.7</v>
      </c>
      <c r="Z197" s="36">
        <f t="shared" si="49"/>
        <v>0</v>
      </c>
      <c r="AA197" s="36">
        <f t="shared" si="50"/>
        <v>177252.2000000001</v>
      </c>
      <c r="AB197" s="36">
        <f t="shared" si="51"/>
        <v>46009.180000000022</v>
      </c>
      <c r="AC197" s="36">
        <f t="shared" si="52"/>
        <v>-7252.2000000000326</v>
      </c>
    </row>
    <row r="198" spans="1:29" x14ac:dyDescent="0.25">
      <c r="A198">
        <f t="shared" si="53"/>
        <v>16</v>
      </c>
      <c r="B198" s="33">
        <v>49491</v>
      </c>
      <c r="C198" s="36">
        <f t="shared" si="39"/>
        <v>14304.570000000054</v>
      </c>
      <c r="D198" s="36">
        <f t="shared" si="40"/>
        <v>824.4</v>
      </c>
      <c r="E198" s="36">
        <f t="shared" si="41"/>
        <v>775.17</v>
      </c>
      <c r="F198" s="36">
        <f t="shared" si="42"/>
        <v>49.23</v>
      </c>
      <c r="G198" s="36">
        <v>0</v>
      </c>
      <c r="H198" s="36">
        <f t="shared" si="43"/>
        <v>156470.59999999998</v>
      </c>
      <c r="I198" s="36">
        <f t="shared" si="44"/>
        <v>73628.199999999953</v>
      </c>
      <c r="J198" s="36">
        <f t="shared" si="37"/>
        <v>13529.400000000054</v>
      </c>
      <c r="L198" s="36">
        <f t="shared" si="38"/>
        <v>824.4</v>
      </c>
      <c r="T198">
        <f t="shared" si="54"/>
        <v>16</v>
      </c>
      <c r="U198" s="33">
        <v>49491</v>
      </c>
      <c r="V198" s="36">
        <f t="shared" si="45"/>
        <v>-7252.2000000000326</v>
      </c>
      <c r="W198" s="36">
        <f t="shared" si="46"/>
        <v>1200.33</v>
      </c>
      <c r="X198" s="36">
        <f t="shared" si="47"/>
        <v>1220.3899999999999</v>
      </c>
      <c r="Y198" s="36">
        <f t="shared" si="48"/>
        <v>-20.059999999999999</v>
      </c>
      <c r="Z198" s="36">
        <f t="shared" si="49"/>
        <v>0</v>
      </c>
      <c r="AA198" s="36">
        <f t="shared" si="50"/>
        <v>178472.59000000011</v>
      </c>
      <c r="AB198" s="36">
        <f t="shared" si="51"/>
        <v>45989.120000000024</v>
      </c>
      <c r="AC198" s="36">
        <f t="shared" si="52"/>
        <v>-8472.5900000000329</v>
      </c>
    </row>
    <row r="199" spans="1:29" x14ac:dyDescent="0.25">
      <c r="A199">
        <f t="shared" si="53"/>
        <v>16</v>
      </c>
      <c r="B199" s="33">
        <v>49522</v>
      </c>
      <c r="C199" s="36">
        <f t="shared" si="39"/>
        <v>13529.400000000054</v>
      </c>
      <c r="D199" s="36">
        <f t="shared" si="40"/>
        <v>824.4</v>
      </c>
      <c r="E199" s="36">
        <f t="shared" si="41"/>
        <v>777.83999999999992</v>
      </c>
      <c r="F199" s="36">
        <f t="shared" si="42"/>
        <v>46.56</v>
      </c>
      <c r="G199" s="36">
        <v>0</v>
      </c>
      <c r="H199" s="36">
        <f t="shared" si="43"/>
        <v>157248.43999999997</v>
      </c>
      <c r="I199" s="36">
        <f t="shared" si="44"/>
        <v>73674.759999999951</v>
      </c>
      <c r="J199" s="36">
        <f t="shared" si="37"/>
        <v>12751.560000000054</v>
      </c>
      <c r="L199" s="36">
        <f t="shared" si="38"/>
        <v>824.4</v>
      </c>
      <c r="T199">
        <f t="shared" si="54"/>
        <v>16</v>
      </c>
      <c r="U199" s="33">
        <v>49522</v>
      </c>
      <c r="V199" s="36">
        <f t="shared" si="45"/>
        <v>-8472.5900000000329</v>
      </c>
      <c r="W199" s="36">
        <f t="shared" si="46"/>
        <v>1200.33</v>
      </c>
      <c r="X199" s="36">
        <f t="shared" si="47"/>
        <v>1223.77</v>
      </c>
      <c r="Y199" s="36">
        <f t="shared" si="48"/>
        <v>-23.44</v>
      </c>
      <c r="Z199" s="36">
        <f t="shared" si="49"/>
        <v>0</v>
      </c>
      <c r="AA199" s="36">
        <f t="shared" si="50"/>
        <v>179696.3600000001</v>
      </c>
      <c r="AB199" s="36">
        <f t="shared" si="51"/>
        <v>45965.680000000022</v>
      </c>
      <c r="AC199" s="36">
        <f t="shared" si="52"/>
        <v>-9696.3600000000333</v>
      </c>
    </row>
    <row r="200" spans="1:29" x14ac:dyDescent="0.25">
      <c r="A200">
        <f t="shared" si="53"/>
        <v>16</v>
      </c>
      <c r="B200" s="33">
        <v>49553</v>
      </c>
      <c r="C200" s="36">
        <f t="shared" si="39"/>
        <v>12751.560000000054</v>
      </c>
      <c r="D200" s="36">
        <f t="shared" si="40"/>
        <v>824.4</v>
      </c>
      <c r="E200" s="36">
        <f t="shared" si="41"/>
        <v>780.51</v>
      </c>
      <c r="F200" s="36">
        <f t="shared" si="42"/>
        <v>43.89</v>
      </c>
      <c r="G200" s="36">
        <v>0</v>
      </c>
      <c r="H200" s="36">
        <f t="shared" si="43"/>
        <v>158028.94999999998</v>
      </c>
      <c r="I200" s="36">
        <f t="shared" si="44"/>
        <v>73718.649999999951</v>
      </c>
      <c r="J200" s="36">
        <f t="shared" si="37"/>
        <v>11971.050000000054</v>
      </c>
      <c r="L200" s="36">
        <f t="shared" si="38"/>
        <v>824.4</v>
      </c>
      <c r="T200">
        <f t="shared" si="54"/>
        <v>16</v>
      </c>
      <c r="U200" s="33">
        <v>49553</v>
      </c>
      <c r="V200" s="36">
        <f t="shared" si="45"/>
        <v>-9696.3600000000333</v>
      </c>
      <c r="W200" s="36">
        <f t="shared" si="46"/>
        <v>1200.33</v>
      </c>
      <c r="X200" s="36">
        <f t="shared" si="47"/>
        <v>1227.1599999999999</v>
      </c>
      <c r="Y200" s="36">
        <f t="shared" si="48"/>
        <v>-26.83</v>
      </c>
      <c r="Z200" s="36">
        <f t="shared" si="49"/>
        <v>0</v>
      </c>
      <c r="AA200" s="36">
        <f t="shared" si="50"/>
        <v>180923.52000000011</v>
      </c>
      <c r="AB200" s="36">
        <f t="shared" si="51"/>
        <v>45938.85000000002</v>
      </c>
      <c r="AC200" s="36">
        <f t="shared" si="52"/>
        <v>-10923.520000000033</v>
      </c>
    </row>
    <row r="201" spans="1:29" x14ac:dyDescent="0.25">
      <c r="A201">
        <f t="shared" si="53"/>
        <v>16</v>
      </c>
      <c r="B201" s="33">
        <v>49583</v>
      </c>
      <c r="C201" s="36">
        <f t="shared" si="39"/>
        <v>11971.050000000054</v>
      </c>
      <c r="D201" s="36">
        <f t="shared" si="40"/>
        <v>824.4</v>
      </c>
      <c r="E201" s="36">
        <f t="shared" si="41"/>
        <v>783.19999999999993</v>
      </c>
      <c r="F201" s="36">
        <f t="shared" si="42"/>
        <v>41.2</v>
      </c>
      <c r="G201" s="36">
        <v>0</v>
      </c>
      <c r="H201" s="36">
        <f t="shared" si="43"/>
        <v>158812.15</v>
      </c>
      <c r="I201" s="36">
        <f t="shared" si="44"/>
        <v>73759.849999999948</v>
      </c>
      <c r="J201" s="36">
        <f t="shared" si="37"/>
        <v>11187.850000000053</v>
      </c>
      <c r="L201" s="36">
        <f t="shared" si="38"/>
        <v>824.4</v>
      </c>
      <c r="T201">
        <f t="shared" si="54"/>
        <v>16</v>
      </c>
      <c r="U201" s="33">
        <v>49583</v>
      </c>
      <c r="V201" s="36">
        <f t="shared" si="45"/>
        <v>-10923.520000000033</v>
      </c>
      <c r="W201" s="36">
        <f t="shared" si="46"/>
        <v>1200.33</v>
      </c>
      <c r="X201" s="36">
        <f t="shared" si="47"/>
        <v>1230.55</v>
      </c>
      <c r="Y201" s="36">
        <f t="shared" si="48"/>
        <v>-30.22</v>
      </c>
      <c r="Z201" s="36">
        <f t="shared" si="49"/>
        <v>0</v>
      </c>
      <c r="AA201" s="36">
        <f t="shared" si="50"/>
        <v>182154.07000000009</v>
      </c>
      <c r="AB201" s="36">
        <f t="shared" si="51"/>
        <v>45908.630000000019</v>
      </c>
      <c r="AC201" s="36">
        <f t="shared" si="52"/>
        <v>-12154.070000000032</v>
      </c>
    </row>
    <row r="202" spans="1:29" x14ac:dyDescent="0.25">
      <c r="A202">
        <f t="shared" si="53"/>
        <v>16</v>
      </c>
      <c r="B202" s="33">
        <v>49614</v>
      </c>
      <c r="C202" s="36">
        <f t="shared" si="39"/>
        <v>11187.850000000053</v>
      </c>
      <c r="D202" s="36">
        <f t="shared" si="40"/>
        <v>824.4</v>
      </c>
      <c r="E202" s="36">
        <f t="shared" si="41"/>
        <v>785.9</v>
      </c>
      <c r="F202" s="36">
        <f t="shared" si="42"/>
        <v>38.5</v>
      </c>
      <c r="G202" s="36">
        <v>0</v>
      </c>
      <c r="H202" s="36">
        <f t="shared" si="43"/>
        <v>159598.04999999999</v>
      </c>
      <c r="I202" s="36">
        <f t="shared" si="44"/>
        <v>73798.349999999948</v>
      </c>
      <c r="J202" s="36">
        <f t="shared" si="37"/>
        <v>10401.950000000053</v>
      </c>
      <c r="L202" s="36">
        <f t="shared" si="38"/>
        <v>824.4</v>
      </c>
      <c r="T202">
        <f t="shared" si="54"/>
        <v>16</v>
      </c>
      <c r="U202" s="33">
        <v>49614</v>
      </c>
      <c r="V202" s="36">
        <f t="shared" si="45"/>
        <v>-12154.070000000032</v>
      </c>
      <c r="W202" s="36">
        <f t="shared" si="46"/>
        <v>1200.33</v>
      </c>
      <c r="X202" s="36">
        <f t="shared" si="47"/>
        <v>1233.96</v>
      </c>
      <c r="Y202" s="36">
        <f t="shared" si="48"/>
        <v>-33.630000000000003</v>
      </c>
      <c r="Z202" s="36">
        <f t="shared" si="49"/>
        <v>0</v>
      </c>
      <c r="AA202" s="36">
        <f t="shared" si="50"/>
        <v>183388.03000000009</v>
      </c>
      <c r="AB202" s="36">
        <f t="shared" si="51"/>
        <v>45875.000000000022</v>
      </c>
      <c r="AC202" s="36">
        <f t="shared" si="52"/>
        <v>-13388.030000000032</v>
      </c>
    </row>
    <row r="203" spans="1:29" x14ac:dyDescent="0.25">
      <c r="A203">
        <f t="shared" si="53"/>
        <v>16</v>
      </c>
      <c r="B203" s="33">
        <v>49644</v>
      </c>
      <c r="C203" s="36">
        <f t="shared" si="39"/>
        <v>10401.950000000053</v>
      </c>
      <c r="D203" s="36">
        <f t="shared" si="40"/>
        <v>824.4</v>
      </c>
      <c r="E203" s="36">
        <f t="shared" si="41"/>
        <v>788.6</v>
      </c>
      <c r="F203" s="36">
        <f t="shared" si="42"/>
        <v>35.799999999999997</v>
      </c>
      <c r="G203" s="36">
        <v>0</v>
      </c>
      <c r="H203" s="36">
        <f t="shared" si="43"/>
        <v>160386.65</v>
      </c>
      <c r="I203" s="36">
        <f t="shared" si="44"/>
        <v>73834.149999999951</v>
      </c>
      <c r="J203" s="36">
        <f t="shared" si="37"/>
        <v>9613.3500000000531</v>
      </c>
      <c r="L203" s="36">
        <f t="shared" si="38"/>
        <v>824.4</v>
      </c>
      <c r="T203">
        <f t="shared" si="54"/>
        <v>16</v>
      </c>
      <c r="U203" s="33">
        <v>49644</v>
      </c>
      <c r="V203" s="36">
        <f t="shared" si="45"/>
        <v>-13388.030000000032</v>
      </c>
      <c r="W203" s="36">
        <f t="shared" si="46"/>
        <v>1200.33</v>
      </c>
      <c r="X203" s="36">
        <f t="shared" si="47"/>
        <v>1237.3699999999999</v>
      </c>
      <c r="Y203" s="36">
        <f t="shared" si="48"/>
        <v>-37.04</v>
      </c>
      <c r="Z203" s="36">
        <f t="shared" si="49"/>
        <v>0</v>
      </c>
      <c r="AA203" s="36">
        <f t="shared" si="50"/>
        <v>184625.40000000008</v>
      </c>
      <c r="AB203" s="36">
        <f t="shared" si="51"/>
        <v>45837.960000000021</v>
      </c>
      <c r="AC203" s="36">
        <f t="shared" si="52"/>
        <v>-14625.400000000031</v>
      </c>
    </row>
    <row r="204" spans="1:29" x14ac:dyDescent="0.25">
      <c r="A204">
        <f t="shared" si="53"/>
        <v>17</v>
      </c>
      <c r="B204" s="33">
        <v>49675</v>
      </c>
      <c r="C204" s="36">
        <f t="shared" si="39"/>
        <v>9613.3500000000531</v>
      </c>
      <c r="D204" s="36">
        <f t="shared" si="40"/>
        <v>824.4</v>
      </c>
      <c r="E204" s="36">
        <f t="shared" si="41"/>
        <v>791.31</v>
      </c>
      <c r="F204" s="36">
        <f t="shared" si="42"/>
        <v>33.090000000000003</v>
      </c>
      <c r="G204" s="36">
        <v>0</v>
      </c>
      <c r="H204" s="36">
        <f t="shared" si="43"/>
        <v>161177.96</v>
      </c>
      <c r="I204" s="36">
        <f t="shared" si="44"/>
        <v>73867.239999999947</v>
      </c>
      <c r="J204" s="36">
        <f t="shared" si="37"/>
        <v>8822.0400000000536</v>
      </c>
      <c r="L204" s="36">
        <f t="shared" si="38"/>
        <v>824.4</v>
      </c>
      <c r="T204">
        <f t="shared" si="54"/>
        <v>17</v>
      </c>
      <c r="U204" s="33">
        <v>49675</v>
      </c>
      <c r="V204" s="36">
        <f t="shared" si="45"/>
        <v>-14625.400000000031</v>
      </c>
      <c r="W204" s="36">
        <f t="shared" si="46"/>
        <v>1200.33</v>
      </c>
      <c r="X204" s="36">
        <f t="shared" si="47"/>
        <v>1240.79</v>
      </c>
      <c r="Y204" s="36">
        <f t="shared" si="48"/>
        <v>-40.46</v>
      </c>
      <c r="Z204" s="36">
        <f t="shared" si="49"/>
        <v>0</v>
      </c>
      <c r="AA204" s="36">
        <f t="shared" si="50"/>
        <v>185866.19000000009</v>
      </c>
      <c r="AB204" s="36">
        <f t="shared" si="51"/>
        <v>45797.500000000022</v>
      </c>
      <c r="AC204" s="36">
        <f t="shared" si="52"/>
        <v>-15866.190000000031</v>
      </c>
    </row>
    <row r="205" spans="1:29" x14ac:dyDescent="0.25">
      <c r="A205">
        <f t="shared" si="53"/>
        <v>17</v>
      </c>
      <c r="B205" s="33">
        <v>49706</v>
      </c>
      <c r="C205" s="36">
        <f t="shared" si="39"/>
        <v>8822.0400000000536</v>
      </c>
      <c r="D205" s="36">
        <f t="shared" si="40"/>
        <v>824.4</v>
      </c>
      <c r="E205" s="36">
        <f t="shared" si="41"/>
        <v>794.04</v>
      </c>
      <c r="F205" s="36">
        <f t="shared" si="42"/>
        <v>30.36</v>
      </c>
      <c r="G205" s="36">
        <v>0</v>
      </c>
      <c r="H205" s="36">
        <f t="shared" si="43"/>
        <v>161972</v>
      </c>
      <c r="I205" s="36">
        <f t="shared" si="44"/>
        <v>73897.599999999948</v>
      </c>
      <c r="J205" s="36">
        <f t="shared" ref="J205:J268" si="57">C205-E205-G205</f>
        <v>8028.0000000000537</v>
      </c>
      <c r="L205" s="36">
        <f t="shared" ref="L205:L268" si="58">D205+G205</f>
        <v>824.4</v>
      </c>
      <c r="T205">
        <f t="shared" si="54"/>
        <v>17</v>
      </c>
      <c r="U205" s="33">
        <v>49706</v>
      </c>
      <c r="V205" s="36">
        <f t="shared" si="45"/>
        <v>-15866.190000000031</v>
      </c>
      <c r="W205" s="36">
        <f t="shared" si="46"/>
        <v>1200.33</v>
      </c>
      <c r="X205" s="36">
        <f t="shared" si="47"/>
        <v>1244.23</v>
      </c>
      <c r="Y205" s="36">
        <f t="shared" si="48"/>
        <v>-43.9</v>
      </c>
      <c r="Z205" s="36">
        <f t="shared" si="49"/>
        <v>0</v>
      </c>
      <c r="AA205" s="36">
        <f t="shared" si="50"/>
        <v>187110.4200000001</v>
      </c>
      <c r="AB205" s="36">
        <f t="shared" si="51"/>
        <v>45753.60000000002</v>
      </c>
      <c r="AC205" s="36">
        <f t="shared" si="52"/>
        <v>-17110.420000000031</v>
      </c>
    </row>
    <row r="206" spans="1:29" x14ac:dyDescent="0.25">
      <c r="A206">
        <f t="shared" si="53"/>
        <v>17</v>
      </c>
      <c r="B206" s="33">
        <v>49735</v>
      </c>
      <c r="C206" s="36">
        <f t="shared" ref="C206:C269" si="59">$J205</f>
        <v>8028.0000000000537</v>
      </c>
      <c r="D206" s="36">
        <f t="shared" ref="D206:D269" si="60">$B$7</f>
        <v>824.4</v>
      </c>
      <c r="E206" s="36">
        <f t="shared" ref="E206:E269" si="61">D206-F206</f>
        <v>796.77</v>
      </c>
      <c r="F206" s="36">
        <f t="shared" ref="F206:F269" si="62">ROUND($C206*$B$4/12,2)</f>
        <v>27.63</v>
      </c>
      <c r="G206" s="36">
        <v>0</v>
      </c>
      <c r="H206" s="36">
        <f t="shared" ref="H206:H269" si="63">E206+G206+H205</f>
        <v>162768.76999999999</v>
      </c>
      <c r="I206" s="36">
        <f t="shared" ref="I206:I269" si="64">F206+I205</f>
        <v>73925.229999999952</v>
      </c>
      <c r="J206" s="36">
        <f t="shared" si="57"/>
        <v>7231.2300000000541</v>
      </c>
      <c r="L206" s="36">
        <f t="shared" si="58"/>
        <v>824.4</v>
      </c>
      <c r="T206">
        <f t="shared" si="54"/>
        <v>17</v>
      </c>
      <c r="U206" s="33">
        <v>49735</v>
      </c>
      <c r="V206" s="36">
        <f t="shared" ref="V206:V269" si="65">$AC205</f>
        <v>-17110.420000000031</v>
      </c>
      <c r="W206" s="36">
        <f t="shared" ref="W206:W269" si="66">$U$7</f>
        <v>1200.33</v>
      </c>
      <c r="X206" s="36">
        <f t="shared" ref="X206:X269" si="67">W206-Y206</f>
        <v>1247.6699999999998</v>
      </c>
      <c r="Y206" s="36">
        <f t="shared" ref="Y206:Y269" si="68">ROUND($V206*$U$4/12,2)</f>
        <v>-47.34</v>
      </c>
      <c r="Z206" s="36">
        <f t="shared" ref="Z206:Z269" si="69">$U$8</f>
        <v>0</v>
      </c>
      <c r="AA206" s="36">
        <f t="shared" ref="AA206:AA269" si="70">X206+Z206+AA205</f>
        <v>188358.09000000011</v>
      </c>
      <c r="AB206" s="36">
        <f t="shared" ref="AB206:AB269" si="71">Y206+AB205</f>
        <v>45706.260000000024</v>
      </c>
      <c r="AC206" s="36">
        <f t="shared" ref="AC206:AC269" si="72">V206-X206-Z206</f>
        <v>-18358.090000000029</v>
      </c>
    </row>
    <row r="207" spans="1:29" x14ac:dyDescent="0.25">
      <c r="A207">
        <f t="shared" si="53"/>
        <v>17</v>
      </c>
      <c r="B207" s="33">
        <v>49766</v>
      </c>
      <c r="C207" s="36">
        <f t="shared" si="59"/>
        <v>7231.2300000000541</v>
      </c>
      <c r="D207" s="36">
        <f t="shared" si="60"/>
        <v>824.4</v>
      </c>
      <c r="E207" s="36">
        <f t="shared" si="61"/>
        <v>799.51</v>
      </c>
      <c r="F207" s="36">
        <f t="shared" si="62"/>
        <v>24.89</v>
      </c>
      <c r="G207" s="36">
        <v>0</v>
      </c>
      <c r="H207" s="36">
        <f t="shared" si="63"/>
        <v>163568.28</v>
      </c>
      <c r="I207" s="36">
        <f t="shared" si="64"/>
        <v>73950.119999999952</v>
      </c>
      <c r="J207" s="36">
        <f t="shared" si="57"/>
        <v>6431.7200000000539</v>
      </c>
      <c r="L207" s="36">
        <f t="shared" si="58"/>
        <v>824.4</v>
      </c>
      <c r="T207">
        <f t="shared" si="54"/>
        <v>17</v>
      </c>
      <c r="U207" s="33">
        <v>49766</v>
      </c>
      <c r="V207" s="36">
        <f t="shared" si="65"/>
        <v>-18358.090000000029</v>
      </c>
      <c r="W207" s="36">
        <f t="shared" si="66"/>
        <v>1200.33</v>
      </c>
      <c r="X207" s="36">
        <f t="shared" si="67"/>
        <v>1251.1199999999999</v>
      </c>
      <c r="Y207" s="36">
        <f t="shared" si="68"/>
        <v>-50.79</v>
      </c>
      <c r="Z207" s="36">
        <f t="shared" si="69"/>
        <v>0</v>
      </c>
      <c r="AA207" s="36">
        <f t="shared" si="70"/>
        <v>189609.21000000011</v>
      </c>
      <c r="AB207" s="36">
        <f t="shared" si="71"/>
        <v>45655.470000000023</v>
      </c>
      <c r="AC207" s="36">
        <f t="shared" si="72"/>
        <v>-19609.210000000028</v>
      </c>
    </row>
    <row r="208" spans="1:29" x14ac:dyDescent="0.25">
      <c r="A208">
        <f t="shared" si="53"/>
        <v>17</v>
      </c>
      <c r="B208" s="33">
        <v>49796</v>
      </c>
      <c r="C208" s="36">
        <f t="shared" si="59"/>
        <v>6431.7200000000539</v>
      </c>
      <c r="D208" s="36">
        <f t="shared" si="60"/>
        <v>824.4</v>
      </c>
      <c r="E208" s="36">
        <f t="shared" si="61"/>
        <v>802.26</v>
      </c>
      <c r="F208" s="36">
        <f t="shared" si="62"/>
        <v>22.14</v>
      </c>
      <c r="G208" s="36">
        <v>0</v>
      </c>
      <c r="H208" s="36">
        <f t="shared" si="63"/>
        <v>164370.54</v>
      </c>
      <c r="I208" s="36">
        <f t="shared" si="64"/>
        <v>73972.259999999951</v>
      </c>
      <c r="J208" s="36">
        <f t="shared" si="57"/>
        <v>5629.4600000000537</v>
      </c>
      <c r="L208" s="36">
        <f t="shared" si="58"/>
        <v>824.4</v>
      </c>
      <c r="T208">
        <f t="shared" si="54"/>
        <v>17</v>
      </c>
      <c r="U208" s="33">
        <v>49796</v>
      </c>
      <c r="V208" s="36">
        <f t="shared" si="65"/>
        <v>-19609.210000000028</v>
      </c>
      <c r="W208" s="36">
        <f t="shared" si="66"/>
        <v>1200.33</v>
      </c>
      <c r="X208" s="36">
        <f t="shared" si="67"/>
        <v>1254.58</v>
      </c>
      <c r="Y208" s="36">
        <f t="shared" si="68"/>
        <v>-54.25</v>
      </c>
      <c r="Z208" s="36">
        <f t="shared" si="69"/>
        <v>0</v>
      </c>
      <c r="AA208" s="36">
        <f t="shared" si="70"/>
        <v>190863.7900000001</v>
      </c>
      <c r="AB208" s="36">
        <f t="shared" si="71"/>
        <v>45601.220000000023</v>
      </c>
      <c r="AC208" s="36">
        <f t="shared" si="72"/>
        <v>-20863.79000000003</v>
      </c>
    </row>
    <row r="209" spans="1:29" x14ac:dyDescent="0.25">
      <c r="A209">
        <f t="shared" si="53"/>
        <v>17</v>
      </c>
      <c r="B209" s="33">
        <v>49827</v>
      </c>
      <c r="C209" s="36">
        <f t="shared" si="59"/>
        <v>5629.4600000000537</v>
      </c>
      <c r="D209" s="36">
        <f t="shared" si="60"/>
        <v>824.4</v>
      </c>
      <c r="E209" s="36">
        <f t="shared" si="61"/>
        <v>805.03</v>
      </c>
      <c r="F209" s="36">
        <f t="shared" si="62"/>
        <v>19.37</v>
      </c>
      <c r="G209" s="36">
        <v>0</v>
      </c>
      <c r="H209" s="36">
        <f t="shared" si="63"/>
        <v>165175.57</v>
      </c>
      <c r="I209" s="36">
        <f t="shared" si="64"/>
        <v>73991.629999999946</v>
      </c>
      <c r="J209" s="36">
        <f t="shared" si="57"/>
        <v>4824.430000000054</v>
      </c>
      <c r="L209" s="36">
        <f t="shared" si="58"/>
        <v>824.4</v>
      </c>
      <c r="T209">
        <f t="shared" si="54"/>
        <v>17</v>
      </c>
      <c r="U209" s="33">
        <v>49827</v>
      </c>
      <c r="V209" s="36">
        <f t="shared" si="65"/>
        <v>-20863.79000000003</v>
      </c>
      <c r="W209" s="36">
        <f t="shared" si="66"/>
        <v>1200.33</v>
      </c>
      <c r="X209" s="36">
        <f t="shared" si="67"/>
        <v>1258.05</v>
      </c>
      <c r="Y209" s="36">
        <f t="shared" si="68"/>
        <v>-57.72</v>
      </c>
      <c r="Z209" s="36">
        <f t="shared" si="69"/>
        <v>0</v>
      </c>
      <c r="AA209" s="36">
        <f t="shared" si="70"/>
        <v>192121.84000000008</v>
      </c>
      <c r="AB209" s="36">
        <f t="shared" si="71"/>
        <v>45543.500000000022</v>
      </c>
      <c r="AC209" s="36">
        <f t="shared" si="72"/>
        <v>-22121.840000000029</v>
      </c>
    </row>
    <row r="210" spans="1:29" x14ac:dyDescent="0.25">
      <c r="A210">
        <f t="shared" si="53"/>
        <v>17</v>
      </c>
      <c r="B210" s="33">
        <v>49857</v>
      </c>
      <c r="C210" s="36">
        <f t="shared" si="59"/>
        <v>4824.430000000054</v>
      </c>
      <c r="D210" s="36">
        <f t="shared" si="60"/>
        <v>824.4</v>
      </c>
      <c r="E210" s="36">
        <f t="shared" si="61"/>
        <v>807.8</v>
      </c>
      <c r="F210" s="36">
        <f t="shared" si="62"/>
        <v>16.600000000000001</v>
      </c>
      <c r="G210" s="36">
        <v>0</v>
      </c>
      <c r="H210" s="36">
        <f t="shared" si="63"/>
        <v>165983.37</v>
      </c>
      <c r="I210" s="36">
        <f t="shared" si="64"/>
        <v>74008.229999999952</v>
      </c>
      <c r="J210" s="36">
        <f t="shared" si="57"/>
        <v>4016.6300000000538</v>
      </c>
      <c r="L210" s="36">
        <f t="shared" si="58"/>
        <v>824.4</v>
      </c>
      <c r="T210">
        <f t="shared" si="54"/>
        <v>17</v>
      </c>
      <c r="U210" s="33">
        <v>49857</v>
      </c>
      <c r="V210" s="36">
        <f t="shared" si="65"/>
        <v>-22121.840000000029</v>
      </c>
      <c r="W210" s="36">
        <f t="shared" si="66"/>
        <v>1200.33</v>
      </c>
      <c r="X210" s="36">
        <f t="shared" si="67"/>
        <v>1261.53</v>
      </c>
      <c r="Y210" s="36">
        <f t="shared" si="68"/>
        <v>-61.2</v>
      </c>
      <c r="Z210" s="36">
        <f t="shared" si="69"/>
        <v>0</v>
      </c>
      <c r="AA210" s="36">
        <f t="shared" si="70"/>
        <v>193383.37000000008</v>
      </c>
      <c r="AB210" s="36">
        <f t="shared" si="71"/>
        <v>45482.300000000025</v>
      </c>
      <c r="AC210" s="36">
        <f t="shared" si="72"/>
        <v>-23383.370000000028</v>
      </c>
    </row>
    <row r="211" spans="1:29" x14ac:dyDescent="0.25">
      <c r="A211">
        <f t="shared" si="53"/>
        <v>17</v>
      </c>
      <c r="B211" s="33">
        <v>49888</v>
      </c>
      <c r="C211" s="36">
        <f t="shared" si="59"/>
        <v>4016.6300000000538</v>
      </c>
      <c r="D211" s="36">
        <f t="shared" si="60"/>
        <v>824.4</v>
      </c>
      <c r="E211" s="36">
        <f t="shared" si="61"/>
        <v>810.57999999999993</v>
      </c>
      <c r="F211" s="36">
        <f t="shared" si="62"/>
        <v>13.82</v>
      </c>
      <c r="G211" s="36">
        <v>0</v>
      </c>
      <c r="H211" s="36">
        <f t="shared" si="63"/>
        <v>166793.94999999998</v>
      </c>
      <c r="I211" s="36">
        <f t="shared" si="64"/>
        <v>74022.049999999959</v>
      </c>
      <c r="J211" s="36">
        <f t="shared" si="57"/>
        <v>3206.0500000000538</v>
      </c>
      <c r="L211" s="36">
        <f t="shared" si="58"/>
        <v>824.4</v>
      </c>
      <c r="T211">
        <f t="shared" si="54"/>
        <v>17</v>
      </c>
      <c r="U211" s="33">
        <v>49888</v>
      </c>
      <c r="V211" s="36">
        <f t="shared" si="65"/>
        <v>-23383.370000000028</v>
      </c>
      <c r="W211" s="36">
        <f t="shared" si="66"/>
        <v>1200.33</v>
      </c>
      <c r="X211" s="36">
        <f t="shared" si="67"/>
        <v>1265.02</v>
      </c>
      <c r="Y211" s="36">
        <f t="shared" si="68"/>
        <v>-64.69</v>
      </c>
      <c r="Z211" s="36">
        <f t="shared" si="69"/>
        <v>0</v>
      </c>
      <c r="AA211" s="36">
        <f t="shared" si="70"/>
        <v>194648.39000000007</v>
      </c>
      <c r="AB211" s="36">
        <f t="shared" si="71"/>
        <v>45417.610000000022</v>
      </c>
      <c r="AC211" s="36">
        <f t="shared" si="72"/>
        <v>-24648.390000000029</v>
      </c>
    </row>
    <row r="212" spans="1:29" x14ac:dyDescent="0.25">
      <c r="A212">
        <f t="shared" si="53"/>
        <v>17</v>
      </c>
      <c r="B212" s="33">
        <v>49919</v>
      </c>
      <c r="C212" s="36">
        <f t="shared" si="59"/>
        <v>3206.0500000000538</v>
      </c>
      <c r="D212" s="36">
        <f t="shared" si="60"/>
        <v>824.4</v>
      </c>
      <c r="E212" s="36">
        <f t="shared" si="61"/>
        <v>813.37</v>
      </c>
      <c r="F212" s="36">
        <f t="shared" si="62"/>
        <v>11.03</v>
      </c>
      <c r="G212" s="36">
        <v>0</v>
      </c>
      <c r="H212" s="36">
        <f t="shared" si="63"/>
        <v>167607.31999999998</v>
      </c>
      <c r="I212" s="36">
        <f t="shared" si="64"/>
        <v>74033.079999999958</v>
      </c>
      <c r="J212" s="36">
        <f t="shared" si="57"/>
        <v>2392.680000000054</v>
      </c>
      <c r="L212" s="36">
        <f t="shared" si="58"/>
        <v>824.4</v>
      </c>
      <c r="T212">
        <f t="shared" si="54"/>
        <v>17</v>
      </c>
      <c r="U212" s="33">
        <v>49919</v>
      </c>
      <c r="V212" s="36">
        <f t="shared" si="65"/>
        <v>-24648.390000000029</v>
      </c>
      <c r="W212" s="36">
        <f t="shared" si="66"/>
        <v>1200.33</v>
      </c>
      <c r="X212" s="36">
        <f t="shared" si="67"/>
        <v>1268.52</v>
      </c>
      <c r="Y212" s="36">
        <f t="shared" si="68"/>
        <v>-68.19</v>
      </c>
      <c r="Z212" s="36">
        <f t="shared" si="69"/>
        <v>0</v>
      </c>
      <c r="AA212" s="36">
        <f t="shared" si="70"/>
        <v>195916.91000000006</v>
      </c>
      <c r="AB212" s="36">
        <f t="shared" si="71"/>
        <v>45349.42000000002</v>
      </c>
      <c r="AC212" s="36">
        <f t="shared" si="72"/>
        <v>-25916.910000000029</v>
      </c>
    </row>
    <row r="213" spans="1:29" x14ac:dyDescent="0.25">
      <c r="A213">
        <f t="shared" si="53"/>
        <v>17</v>
      </c>
      <c r="B213" s="33">
        <v>49949</v>
      </c>
      <c r="C213" s="36">
        <f t="shared" si="59"/>
        <v>2392.680000000054</v>
      </c>
      <c r="D213" s="36">
        <f t="shared" si="60"/>
        <v>824.4</v>
      </c>
      <c r="E213" s="36">
        <f t="shared" si="61"/>
        <v>816.17</v>
      </c>
      <c r="F213" s="36">
        <f t="shared" si="62"/>
        <v>8.23</v>
      </c>
      <c r="G213" s="36">
        <v>0</v>
      </c>
      <c r="H213" s="36">
        <f t="shared" si="63"/>
        <v>168423.49</v>
      </c>
      <c r="I213" s="36">
        <f t="shared" si="64"/>
        <v>74041.309999999954</v>
      </c>
      <c r="J213" s="36">
        <f t="shared" si="57"/>
        <v>1576.5100000000539</v>
      </c>
      <c r="L213" s="36">
        <f t="shared" si="58"/>
        <v>824.4</v>
      </c>
      <c r="T213">
        <f t="shared" si="54"/>
        <v>17</v>
      </c>
      <c r="U213" s="33">
        <v>49949</v>
      </c>
      <c r="V213" s="36">
        <f t="shared" si="65"/>
        <v>-25916.910000000029</v>
      </c>
      <c r="W213" s="36">
        <f t="shared" si="66"/>
        <v>1200.33</v>
      </c>
      <c r="X213" s="36">
        <f t="shared" si="67"/>
        <v>1272.03</v>
      </c>
      <c r="Y213" s="36">
        <f t="shared" si="68"/>
        <v>-71.7</v>
      </c>
      <c r="Z213" s="36">
        <f t="shared" si="69"/>
        <v>0</v>
      </c>
      <c r="AA213" s="36">
        <f t="shared" si="70"/>
        <v>197188.94000000006</v>
      </c>
      <c r="AB213" s="36">
        <f t="shared" si="71"/>
        <v>45277.720000000023</v>
      </c>
      <c r="AC213" s="36">
        <f t="shared" si="72"/>
        <v>-27188.940000000028</v>
      </c>
    </row>
    <row r="214" spans="1:29" x14ac:dyDescent="0.25">
      <c r="A214">
        <f t="shared" si="53"/>
        <v>17</v>
      </c>
      <c r="B214" s="33">
        <v>49980</v>
      </c>
      <c r="C214" s="36">
        <f t="shared" si="59"/>
        <v>1576.5100000000539</v>
      </c>
      <c r="D214" s="36">
        <f t="shared" si="60"/>
        <v>824.4</v>
      </c>
      <c r="E214" s="36">
        <f t="shared" si="61"/>
        <v>818.97</v>
      </c>
      <c r="F214" s="36">
        <f t="shared" si="62"/>
        <v>5.43</v>
      </c>
      <c r="G214" s="36">
        <v>0</v>
      </c>
      <c r="H214" s="36">
        <f t="shared" si="63"/>
        <v>169242.46</v>
      </c>
      <c r="I214" s="36">
        <f t="shared" si="64"/>
        <v>74046.739999999947</v>
      </c>
      <c r="J214" s="36">
        <f t="shared" si="57"/>
        <v>757.54000000005385</v>
      </c>
      <c r="L214" s="36">
        <f t="shared" si="58"/>
        <v>824.4</v>
      </c>
      <c r="T214">
        <f t="shared" si="54"/>
        <v>17</v>
      </c>
      <c r="U214" s="33">
        <v>49980</v>
      </c>
      <c r="V214" s="36">
        <f t="shared" si="65"/>
        <v>-27188.940000000028</v>
      </c>
      <c r="W214" s="36">
        <f t="shared" si="66"/>
        <v>1200.33</v>
      </c>
      <c r="X214" s="36">
        <f t="shared" si="67"/>
        <v>1275.55</v>
      </c>
      <c r="Y214" s="36">
        <f t="shared" si="68"/>
        <v>-75.22</v>
      </c>
      <c r="Z214" s="36">
        <f t="shared" si="69"/>
        <v>0</v>
      </c>
      <c r="AA214" s="36">
        <f t="shared" si="70"/>
        <v>198464.49000000005</v>
      </c>
      <c r="AB214" s="36">
        <f t="shared" si="71"/>
        <v>45202.500000000022</v>
      </c>
      <c r="AC214" s="36">
        <f t="shared" si="72"/>
        <v>-28464.490000000027</v>
      </c>
    </row>
    <row r="215" spans="1:29" x14ac:dyDescent="0.25">
      <c r="A215">
        <f t="shared" si="53"/>
        <v>17</v>
      </c>
      <c r="B215" s="33">
        <v>50010</v>
      </c>
      <c r="C215" s="36">
        <f t="shared" si="59"/>
        <v>757.54000000005385</v>
      </c>
      <c r="D215" s="36">
        <f t="shared" si="60"/>
        <v>824.4</v>
      </c>
      <c r="E215" s="36">
        <f t="shared" si="61"/>
        <v>821.79</v>
      </c>
      <c r="F215" s="36">
        <f t="shared" si="62"/>
        <v>2.61</v>
      </c>
      <c r="G215" s="36">
        <v>0</v>
      </c>
      <c r="H215" s="36">
        <f t="shared" si="63"/>
        <v>170064.25</v>
      </c>
      <c r="I215" s="36">
        <f t="shared" si="64"/>
        <v>74049.349999999948</v>
      </c>
      <c r="J215" s="36">
        <f t="shared" si="57"/>
        <v>-64.249999999946112</v>
      </c>
      <c r="L215" s="36">
        <f t="shared" si="58"/>
        <v>824.4</v>
      </c>
      <c r="T215">
        <f t="shared" si="54"/>
        <v>17</v>
      </c>
      <c r="U215" s="33">
        <v>50010</v>
      </c>
      <c r="V215" s="36">
        <f t="shared" si="65"/>
        <v>-28464.490000000027</v>
      </c>
      <c r="W215" s="36">
        <f t="shared" si="66"/>
        <v>1200.33</v>
      </c>
      <c r="X215" s="36">
        <f t="shared" si="67"/>
        <v>1279.08</v>
      </c>
      <c r="Y215" s="36">
        <f t="shared" si="68"/>
        <v>-78.75</v>
      </c>
      <c r="Z215" s="36">
        <f t="shared" si="69"/>
        <v>0</v>
      </c>
      <c r="AA215" s="36">
        <f t="shared" si="70"/>
        <v>199743.57000000004</v>
      </c>
      <c r="AB215" s="36">
        <f t="shared" si="71"/>
        <v>45123.750000000022</v>
      </c>
      <c r="AC215" s="36">
        <f t="shared" si="72"/>
        <v>-29743.570000000029</v>
      </c>
    </row>
    <row r="216" spans="1:29" x14ac:dyDescent="0.25">
      <c r="A216">
        <f t="shared" si="53"/>
        <v>18</v>
      </c>
      <c r="B216" s="33">
        <v>50041</v>
      </c>
      <c r="C216" s="36">
        <f t="shared" si="59"/>
        <v>-64.249999999946112</v>
      </c>
      <c r="D216" s="36">
        <f t="shared" si="60"/>
        <v>824.4</v>
      </c>
      <c r="E216" s="36">
        <f t="shared" si="61"/>
        <v>824.62</v>
      </c>
      <c r="F216" s="36">
        <f t="shared" si="62"/>
        <v>-0.22</v>
      </c>
      <c r="G216" s="36">
        <v>0</v>
      </c>
      <c r="H216" s="36">
        <f t="shared" si="63"/>
        <v>170888.87</v>
      </c>
      <c r="I216" s="36">
        <f t="shared" si="64"/>
        <v>74049.129999999946</v>
      </c>
      <c r="J216" s="36">
        <f t="shared" si="57"/>
        <v>-888.86999999994612</v>
      </c>
      <c r="L216" s="36">
        <f t="shared" si="58"/>
        <v>824.4</v>
      </c>
      <c r="T216">
        <f t="shared" si="54"/>
        <v>18</v>
      </c>
      <c r="U216" s="33">
        <v>50041</v>
      </c>
      <c r="V216" s="36">
        <f t="shared" si="65"/>
        <v>-29743.570000000029</v>
      </c>
      <c r="W216" s="36">
        <f t="shared" si="66"/>
        <v>1200.33</v>
      </c>
      <c r="X216" s="36">
        <f t="shared" si="67"/>
        <v>1282.6199999999999</v>
      </c>
      <c r="Y216" s="36">
        <f t="shared" si="68"/>
        <v>-82.29</v>
      </c>
      <c r="Z216" s="36">
        <f t="shared" si="69"/>
        <v>0</v>
      </c>
      <c r="AA216" s="36">
        <f t="shared" si="70"/>
        <v>201026.19000000003</v>
      </c>
      <c r="AB216" s="36">
        <f t="shared" si="71"/>
        <v>45041.460000000021</v>
      </c>
      <c r="AC216" s="36">
        <f t="shared" si="72"/>
        <v>-31026.190000000028</v>
      </c>
    </row>
    <row r="217" spans="1:29" x14ac:dyDescent="0.25">
      <c r="A217">
        <f t="shared" ref="A217:A280" si="73">A205+1</f>
        <v>18</v>
      </c>
      <c r="B217" s="33">
        <v>50072</v>
      </c>
      <c r="C217" s="36">
        <f t="shared" si="59"/>
        <v>-888.86999999994612</v>
      </c>
      <c r="D217" s="36">
        <f t="shared" si="60"/>
        <v>824.4</v>
      </c>
      <c r="E217" s="36">
        <f t="shared" si="61"/>
        <v>827.45999999999992</v>
      </c>
      <c r="F217" s="36">
        <f t="shared" si="62"/>
        <v>-3.06</v>
      </c>
      <c r="G217" s="36">
        <v>0</v>
      </c>
      <c r="H217" s="36">
        <f t="shared" si="63"/>
        <v>171716.33</v>
      </c>
      <c r="I217" s="36">
        <f t="shared" si="64"/>
        <v>74046.069999999949</v>
      </c>
      <c r="J217" s="36">
        <f t="shared" si="57"/>
        <v>-1716.329999999946</v>
      </c>
      <c r="L217" s="36">
        <f t="shared" si="58"/>
        <v>824.4</v>
      </c>
      <c r="T217">
        <f t="shared" ref="T217:T280" si="74">T205+1</f>
        <v>18</v>
      </c>
      <c r="U217" s="33">
        <v>50072</v>
      </c>
      <c r="V217" s="36">
        <f t="shared" si="65"/>
        <v>-31026.190000000028</v>
      </c>
      <c r="W217" s="36">
        <f t="shared" si="66"/>
        <v>1200.33</v>
      </c>
      <c r="X217" s="36">
        <f t="shared" si="67"/>
        <v>1286.1699999999998</v>
      </c>
      <c r="Y217" s="36">
        <f t="shared" si="68"/>
        <v>-85.84</v>
      </c>
      <c r="Z217" s="36">
        <f t="shared" si="69"/>
        <v>0</v>
      </c>
      <c r="AA217" s="36">
        <f t="shared" si="70"/>
        <v>202312.36000000004</v>
      </c>
      <c r="AB217" s="36">
        <f t="shared" si="71"/>
        <v>44955.620000000024</v>
      </c>
      <c r="AC217" s="36">
        <f t="shared" si="72"/>
        <v>-32312.360000000026</v>
      </c>
    </row>
    <row r="218" spans="1:29" x14ac:dyDescent="0.25">
      <c r="A218">
        <f t="shared" si="73"/>
        <v>18</v>
      </c>
      <c r="B218" s="33">
        <v>50100</v>
      </c>
      <c r="C218" s="36">
        <f t="shared" si="59"/>
        <v>-1716.329999999946</v>
      </c>
      <c r="D218" s="36">
        <f t="shared" si="60"/>
        <v>824.4</v>
      </c>
      <c r="E218" s="36">
        <f t="shared" si="61"/>
        <v>830.31</v>
      </c>
      <c r="F218" s="36">
        <f t="shared" si="62"/>
        <v>-5.91</v>
      </c>
      <c r="G218" s="36">
        <v>0</v>
      </c>
      <c r="H218" s="36">
        <f t="shared" si="63"/>
        <v>172546.63999999998</v>
      </c>
      <c r="I218" s="36">
        <f t="shared" si="64"/>
        <v>74040.159999999945</v>
      </c>
      <c r="J218" s="36">
        <f t="shared" si="57"/>
        <v>-2546.6399999999458</v>
      </c>
      <c r="L218" s="36">
        <f t="shared" si="58"/>
        <v>824.4</v>
      </c>
      <c r="T218">
        <f t="shared" si="74"/>
        <v>18</v>
      </c>
      <c r="U218" s="33">
        <v>50100</v>
      </c>
      <c r="V218" s="36">
        <f t="shared" si="65"/>
        <v>-32312.360000000026</v>
      </c>
      <c r="W218" s="36">
        <f t="shared" si="66"/>
        <v>1200.33</v>
      </c>
      <c r="X218" s="36">
        <f t="shared" si="67"/>
        <v>1289.73</v>
      </c>
      <c r="Y218" s="36">
        <f t="shared" si="68"/>
        <v>-89.4</v>
      </c>
      <c r="Z218" s="36">
        <f t="shared" si="69"/>
        <v>0</v>
      </c>
      <c r="AA218" s="36">
        <f t="shared" si="70"/>
        <v>203602.09000000005</v>
      </c>
      <c r="AB218" s="36">
        <f t="shared" si="71"/>
        <v>44866.220000000023</v>
      </c>
      <c r="AC218" s="36">
        <f t="shared" si="72"/>
        <v>-33602.090000000026</v>
      </c>
    </row>
    <row r="219" spans="1:29" x14ac:dyDescent="0.25">
      <c r="A219">
        <f t="shared" si="73"/>
        <v>18</v>
      </c>
      <c r="B219" s="33">
        <v>50131</v>
      </c>
      <c r="C219" s="36">
        <f t="shared" si="59"/>
        <v>-2546.6399999999458</v>
      </c>
      <c r="D219" s="36">
        <f t="shared" si="60"/>
        <v>824.4</v>
      </c>
      <c r="E219" s="36">
        <f t="shared" si="61"/>
        <v>833.16</v>
      </c>
      <c r="F219" s="36">
        <f t="shared" si="62"/>
        <v>-8.76</v>
      </c>
      <c r="G219" s="36">
        <v>0</v>
      </c>
      <c r="H219" s="36">
        <f t="shared" si="63"/>
        <v>173379.8</v>
      </c>
      <c r="I219" s="36">
        <f t="shared" si="64"/>
        <v>74031.399999999951</v>
      </c>
      <c r="J219" s="36">
        <f t="shared" si="57"/>
        <v>-3379.7999999999456</v>
      </c>
      <c r="L219" s="36">
        <f t="shared" si="58"/>
        <v>824.4</v>
      </c>
      <c r="T219">
        <f t="shared" si="74"/>
        <v>18</v>
      </c>
      <c r="U219" s="33">
        <v>50131</v>
      </c>
      <c r="V219" s="36">
        <f t="shared" si="65"/>
        <v>-33602.090000000026</v>
      </c>
      <c r="W219" s="36">
        <f t="shared" si="66"/>
        <v>1200.33</v>
      </c>
      <c r="X219" s="36">
        <f t="shared" si="67"/>
        <v>1293.3</v>
      </c>
      <c r="Y219" s="36">
        <f t="shared" si="68"/>
        <v>-92.97</v>
      </c>
      <c r="Z219" s="36">
        <f t="shared" si="69"/>
        <v>0</v>
      </c>
      <c r="AA219" s="36">
        <f t="shared" si="70"/>
        <v>204895.39000000004</v>
      </c>
      <c r="AB219" s="36">
        <f t="shared" si="71"/>
        <v>44773.250000000022</v>
      </c>
      <c r="AC219" s="36">
        <f t="shared" si="72"/>
        <v>-34895.390000000029</v>
      </c>
    </row>
    <row r="220" spans="1:29" x14ac:dyDescent="0.25">
      <c r="A220">
        <f t="shared" si="73"/>
        <v>18</v>
      </c>
      <c r="B220" s="33">
        <v>50161</v>
      </c>
      <c r="C220" s="36">
        <f t="shared" si="59"/>
        <v>-3379.7999999999456</v>
      </c>
      <c r="D220" s="36">
        <f t="shared" si="60"/>
        <v>824.4</v>
      </c>
      <c r="E220" s="36">
        <f t="shared" si="61"/>
        <v>836.03</v>
      </c>
      <c r="F220" s="36">
        <f t="shared" si="62"/>
        <v>-11.63</v>
      </c>
      <c r="G220" s="36">
        <v>0</v>
      </c>
      <c r="H220" s="36">
        <f t="shared" si="63"/>
        <v>174215.83</v>
      </c>
      <c r="I220" s="36">
        <f t="shared" si="64"/>
        <v>74019.769999999946</v>
      </c>
      <c r="J220" s="36">
        <f t="shared" si="57"/>
        <v>-4215.8299999999454</v>
      </c>
      <c r="L220" s="36">
        <f t="shared" si="58"/>
        <v>824.4</v>
      </c>
      <c r="T220">
        <f t="shared" si="74"/>
        <v>18</v>
      </c>
      <c r="U220" s="33">
        <v>50161</v>
      </c>
      <c r="V220" s="36">
        <f t="shared" si="65"/>
        <v>-34895.390000000029</v>
      </c>
      <c r="W220" s="36">
        <f t="shared" si="66"/>
        <v>1200.33</v>
      </c>
      <c r="X220" s="36">
        <f t="shared" si="67"/>
        <v>1296.8699999999999</v>
      </c>
      <c r="Y220" s="36">
        <f t="shared" si="68"/>
        <v>-96.54</v>
      </c>
      <c r="Z220" s="36">
        <f t="shared" si="69"/>
        <v>0</v>
      </c>
      <c r="AA220" s="36">
        <f t="shared" si="70"/>
        <v>206192.26000000004</v>
      </c>
      <c r="AB220" s="36">
        <f t="shared" si="71"/>
        <v>44676.710000000021</v>
      </c>
      <c r="AC220" s="36">
        <f t="shared" si="72"/>
        <v>-36192.260000000031</v>
      </c>
    </row>
    <row r="221" spans="1:29" x14ac:dyDescent="0.25">
      <c r="A221">
        <f t="shared" si="73"/>
        <v>18</v>
      </c>
      <c r="B221" s="33">
        <v>50192</v>
      </c>
      <c r="C221" s="36">
        <f t="shared" si="59"/>
        <v>-4215.8299999999454</v>
      </c>
      <c r="D221" s="36">
        <f t="shared" si="60"/>
        <v>824.4</v>
      </c>
      <c r="E221" s="36">
        <f t="shared" si="61"/>
        <v>838.91</v>
      </c>
      <c r="F221" s="36">
        <f t="shared" si="62"/>
        <v>-14.51</v>
      </c>
      <c r="G221" s="36">
        <v>0</v>
      </c>
      <c r="H221" s="36">
        <f t="shared" si="63"/>
        <v>175054.74</v>
      </c>
      <c r="I221" s="36">
        <f t="shared" si="64"/>
        <v>74005.259999999951</v>
      </c>
      <c r="J221" s="36">
        <f t="shared" si="57"/>
        <v>-5054.7399999999452</v>
      </c>
      <c r="L221" s="36">
        <f t="shared" si="58"/>
        <v>824.4</v>
      </c>
      <c r="T221">
        <f t="shared" si="74"/>
        <v>18</v>
      </c>
      <c r="U221" s="33">
        <v>50192</v>
      </c>
      <c r="V221" s="36">
        <f t="shared" si="65"/>
        <v>-36192.260000000031</v>
      </c>
      <c r="W221" s="36">
        <f t="shared" si="66"/>
        <v>1200.33</v>
      </c>
      <c r="X221" s="36">
        <f t="shared" si="67"/>
        <v>1300.46</v>
      </c>
      <c r="Y221" s="36">
        <f t="shared" si="68"/>
        <v>-100.13</v>
      </c>
      <c r="Z221" s="36">
        <f t="shared" si="69"/>
        <v>0</v>
      </c>
      <c r="AA221" s="36">
        <f t="shared" si="70"/>
        <v>207492.72000000003</v>
      </c>
      <c r="AB221" s="36">
        <f t="shared" si="71"/>
        <v>44576.580000000024</v>
      </c>
      <c r="AC221" s="36">
        <f t="shared" si="72"/>
        <v>-37492.72000000003</v>
      </c>
    </row>
    <row r="222" spans="1:29" x14ac:dyDescent="0.25">
      <c r="A222">
        <f t="shared" si="73"/>
        <v>18</v>
      </c>
      <c r="B222" s="33">
        <v>50222</v>
      </c>
      <c r="C222" s="36">
        <f t="shared" si="59"/>
        <v>-5054.7399999999452</v>
      </c>
      <c r="D222" s="36">
        <f t="shared" si="60"/>
        <v>824.4</v>
      </c>
      <c r="E222" s="36">
        <f t="shared" si="61"/>
        <v>841.8</v>
      </c>
      <c r="F222" s="36">
        <f t="shared" si="62"/>
        <v>-17.399999999999999</v>
      </c>
      <c r="G222" s="36">
        <v>0</v>
      </c>
      <c r="H222" s="36">
        <f t="shared" si="63"/>
        <v>175896.53999999998</v>
      </c>
      <c r="I222" s="36">
        <f t="shared" si="64"/>
        <v>73987.859999999957</v>
      </c>
      <c r="J222" s="36">
        <f t="shared" si="57"/>
        <v>-5896.5399999999454</v>
      </c>
      <c r="L222" s="36">
        <f t="shared" si="58"/>
        <v>824.4</v>
      </c>
      <c r="T222">
        <f t="shared" si="74"/>
        <v>18</v>
      </c>
      <c r="U222" s="33">
        <v>50222</v>
      </c>
      <c r="V222" s="36">
        <f t="shared" si="65"/>
        <v>-37492.72000000003</v>
      </c>
      <c r="W222" s="36">
        <f t="shared" si="66"/>
        <v>1200.33</v>
      </c>
      <c r="X222" s="36">
        <f t="shared" si="67"/>
        <v>1304.06</v>
      </c>
      <c r="Y222" s="36">
        <f t="shared" si="68"/>
        <v>-103.73</v>
      </c>
      <c r="Z222" s="36">
        <f t="shared" si="69"/>
        <v>0</v>
      </c>
      <c r="AA222" s="36">
        <f t="shared" si="70"/>
        <v>208796.78000000003</v>
      </c>
      <c r="AB222" s="36">
        <f t="shared" si="71"/>
        <v>44472.85000000002</v>
      </c>
      <c r="AC222" s="36">
        <f t="shared" si="72"/>
        <v>-38796.780000000028</v>
      </c>
    </row>
    <row r="223" spans="1:29" x14ac:dyDescent="0.25">
      <c r="A223">
        <f t="shared" si="73"/>
        <v>18</v>
      </c>
      <c r="B223" s="33">
        <v>50253</v>
      </c>
      <c r="C223" s="36">
        <f t="shared" si="59"/>
        <v>-5896.5399999999454</v>
      </c>
      <c r="D223" s="36">
        <f t="shared" si="60"/>
        <v>824.4</v>
      </c>
      <c r="E223" s="36">
        <f t="shared" si="61"/>
        <v>844.68999999999994</v>
      </c>
      <c r="F223" s="36">
        <f t="shared" si="62"/>
        <v>-20.29</v>
      </c>
      <c r="G223" s="36">
        <v>0</v>
      </c>
      <c r="H223" s="36">
        <f t="shared" si="63"/>
        <v>176741.22999999998</v>
      </c>
      <c r="I223" s="36">
        <f t="shared" si="64"/>
        <v>73967.569999999963</v>
      </c>
      <c r="J223" s="36">
        <f t="shared" si="57"/>
        <v>-6741.229999999945</v>
      </c>
      <c r="L223" s="36">
        <f t="shared" si="58"/>
        <v>824.4</v>
      </c>
      <c r="T223">
        <f t="shared" si="74"/>
        <v>18</v>
      </c>
      <c r="U223" s="33">
        <v>50253</v>
      </c>
      <c r="V223" s="36">
        <f t="shared" si="65"/>
        <v>-38796.780000000028</v>
      </c>
      <c r="W223" s="36">
        <f t="shared" si="66"/>
        <v>1200.33</v>
      </c>
      <c r="X223" s="36">
        <f t="shared" si="67"/>
        <v>1307.6699999999998</v>
      </c>
      <c r="Y223" s="36">
        <f t="shared" si="68"/>
        <v>-107.34</v>
      </c>
      <c r="Z223" s="36">
        <f t="shared" si="69"/>
        <v>0</v>
      </c>
      <c r="AA223" s="36">
        <f t="shared" si="70"/>
        <v>210104.45000000004</v>
      </c>
      <c r="AB223" s="36">
        <f t="shared" si="71"/>
        <v>44365.510000000024</v>
      </c>
      <c r="AC223" s="36">
        <f t="shared" si="72"/>
        <v>-40104.450000000026</v>
      </c>
    </row>
    <row r="224" spans="1:29" x14ac:dyDescent="0.25">
      <c r="A224">
        <f t="shared" si="73"/>
        <v>18</v>
      </c>
      <c r="B224" s="33">
        <v>50284</v>
      </c>
      <c r="C224" s="36">
        <f t="shared" si="59"/>
        <v>-6741.229999999945</v>
      </c>
      <c r="D224" s="36">
        <f t="shared" si="60"/>
        <v>824.4</v>
      </c>
      <c r="E224" s="36">
        <f t="shared" si="61"/>
        <v>847.6</v>
      </c>
      <c r="F224" s="36">
        <f t="shared" si="62"/>
        <v>-23.2</v>
      </c>
      <c r="G224" s="36">
        <v>0</v>
      </c>
      <c r="H224" s="36">
        <f t="shared" si="63"/>
        <v>177588.83</v>
      </c>
      <c r="I224" s="36">
        <f t="shared" si="64"/>
        <v>73944.369999999966</v>
      </c>
      <c r="J224" s="36">
        <f t="shared" si="57"/>
        <v>-7588.8299999999454</v>
      </c>
      <c r="L224" s="36">
        <f t="shared" si="58"/>
        <v>824.4</v>
      </c>
      <c r="T224">
        <f t="shared" si="74"/>
        <v>18</v>
      </c>
      <c r="U224" s="33">
        <v>50284</v>
      </c>
      <c r="V224" s="36">
        <f t="shared" si="65"/>
        <v>-40104.450000000026</v>
      </c>
      <c r="W224" s="36">
        <f t="shared" si="66"/>
        <v>1200.33</v>
      </c>
      <c r="X224" s="36">
        <f t="shared" si="67"/>
        <v>1311.29</v>
      </c>
      <c r="Y224" s="36">
        <f t="shared" si="68"/>
        <v>-110.96</v>
      </c>
      <c r="Z224" s="36">
        <f t="shared" si="69"/>
        <v>0</v>
      </c>
      <c r="AA224" s="36">
        <f t="shared" si="70"/>
        <v>211415.74000000005</v>
      </c>
      <c r="AB224" s="36">
        <f t="shared" si="71"/>
        <v>44254.550000000025</v>
      </c>
      <c r="AC224" s="36">
        <f t="shared" si="72"/>
        <v>-41415.740000000027</v>
      </c>
    </row>
    <row r="225" spans="1:29" x14ac:dyDescent="0.25">
      <c r="A225">
        <f t="shared" si="73"/>
        <v>18</v>
      </c>
      <c r="B225" s="33">
        <v>50314</v>
      </c>
      <c r="C225" s="36">
        <f t="shared" si="59"/>
        <v>-7588.8299999999454</v>
      </c>
      <c r="D225" s="36">
        <f t="shared" si="60"/>
        <v>824.4</v>
      </c>
      <c r="E225" s="36">
        <f t="shared" si="61"/>
        <v>850.52</v>
      </c>
      <c r="F225" s="36">
        <f t="shared" si="62"/>
        <v>-26.12</v>
      </c>
      <c r="G225" s="36">
        <v>0</v>
      </c>
      <c r="H225" s="36">
        <f t="shared" si="63"/>
        <v>178439.34999999998</v>
      </c>
      <c r="I225" s="36">
        <f t="shared" si="64"/>
        <v>73918.249999999971</v>
      </c>
      <c r="J225" s="36">
        <f t="shared" si="57"/>
        <v>-8439.3499999999458</v>
      </c>
      <c r="L225" s="36">
        <f t="shared" si="58"/>
        <v>824.4</v>
      </c>
      <c r="T225">
        <f t="shared" si="74"/>
        <v>18</v>
      </c>
      <c r="U225" s="33">
        <v>50314</v>
      </c>
      <c r="V225" s="36">
        <f t="shared" si="65"/>
        <v>-41415.740000000027</v>
      </c>
      <c r="W225" s="36">
        <f t="shared" si="66"/>
        <v>1200.33</v>
      </c>
      <c r="X225" s="36">
        <f t="shared" si="67"/>
        <v>1314.9099999999999</v>
      </c>
      <c r="Y225" s="36">
        <f t="shared" si="68"/>
        <v>-114.58</v>
      </c>
      <c r="Z225" s="36">
        <f t="shared" si="69"/>
        <v>0</v>
      </c>
      <c r="AA225" s="36">
        <f t="shared" si="70"/>
        <v>212730.65000000005</v>
      </c>
      <c r="AB225" s="36">
        <f t="shared" si="71"/>
        <v>44139.970000000023</v>
      </c>
      <c r="AC225" s="36">
        <f t="shared" si="72"/>
        <v>-42730.650000000023</v>
      </c>
    </row>
    <row r="226" spans="1:29" x14ac:dyDescent="0.25">
      <c r="A226">
        <f t="shared" si="73"/>
        <v>18</v>
      </c>
      <c r="B226" s="33">
        <v>50345</v>
      </c>
      <c r="C226" s="36">
        <f t="shared" si="59"/>
        <v>-8439.3499999999458</v>
      </c>
      <c r="D226" s="36">
        <f t="shared" si="60"/>
        <v>824.4</v>
      </c>
      <c r="E226" s="36">
        <f t="shared" si="61"/>
        <v>853.44999999999993</v>
      </c>
      <c r="F226" s="36">
        <f t="shared" si="62"/>
        <v>-29.05</v>
      </c>
      <c r="G226" s="36">
        <v>0</v>
      </c>
      <c r="H226" s="36">
        <f t="shared" si="63"/>
        <v>179292.79999999999</v>
      </c>
      <c r="I226" s="36">
        <f t="shared" si="64"/>
        <v>73889.199999999968</v>
      </c>
      <c r="J226" s="36">
        <f t="shared" si="57"/>
        <v>-9292.7999999999465</v>
      </c>
      <c r="L226" s="36">
        <f t="shared" si="58"/>
        <v>824.4</v>
      </c>
      <c r="T226">
        <f t="shared" si="74"/>
        <v>18</v>
      </c>
      <c r="U226" s="33">
        <v>50345</v>
      </c>
      <c r="V226" s="36">
        <f t="shared" si="65"/>
        <v>-42730.650000000023</v>
      </c>
      <c r="W226" s="36">
        <f t="shared" si="66"/>
        <v>1200.33</v>
      </c>
      <c r="X226" s="36">
        <f t="shared" si="67"/>
        <v>1318.55</v>
      </c>
      <c r="Y226" s="36">
        <f t="shared" si="68"/>
        <v>-118.22</v>
      </c>
      <c r="Z226" s="36">
        <f t="shared" si="69"/>
        <v>0</v>
      </c>
      <c r="AA226" s="36">
        <f t="shared" si="70"/>
        <v>214049.20000000004</v>
      </c>
      <c r="AB226" s="36">
        <f t="shared" si="71"/>
        <v>44021.750000000022</v>
      </c>
      <c r="AC226" s="36">
        <f t="shared" si="72"/>
        <v>-44049.200000000026</v>
      </c>
    </row>
    <row r="227" spans="1:29" x14ac:dyDescent="0.25">
      <c r="A227">
        <f t="shared" si="73"/>
        <v>18</v>
      </c>
      <c r="B227" s="33">
        <v>50375</v>
      </c>
      <c r="C227" s="36">
        <f t="shared" si="59"/>
        <v>-9292.7999999999465</v>
      </c>
      <c r="D227" s="36">
        <f t="shared" si="60"/>
        <v>824.4</v>
      </c>
      <c r="E227" s="36">
        <f t="shared" si="61"/>
        <v>856.38</v>
      </c>
      <c r="F227" s="36">
        <f t="shared" si="62"/>
        <v>-31.98</v>
      </c>
      <c r="G227" s="36">
        <v>0</v>
      </c>
      <c r="H227" s="36">
        <f t="shared" si="63"/>
        <v>180149.18</v>
      </c>
      <c r="I227" s="36">
        <f t="shared" si="64"/>
        <v>73857.219999999972</v>
      </c>
      <c r="J227" s="36">
        <f t="shared" si="57"/>
        <v>-10149.179999999946</v>
      </c>
      <c r="L227" s="36">
        <f t="shared" si="58"/>
        <v>824.4</v>
      </c>
      <c r="T227">
        <f t="shared" si="74"/>
        <v>18</v>
      </c>
      <c r="U227" s="33">
        <v>50375</v>
      </c>
      <c r="V227" s="36">
        <f t="shared" si="65"/>
        <v>-44049.200000000026</v>
      </c>
      <c r="W227" s="36">
        <f t="shared" si="66"/>
        <v>1200.33</v>
      </c>
      <c r="X227" s="36">
        <f t="shared" si="67"/>
        <v>1322.1999999999998</v>
      </c>
      <c r="Y227" s="36">
        <f t="shared" si="68"/>
        <v>-121.87</v>
      </c>
      <c r="Z227" s="36">
        <f t="shared" si="69"/>
        <v>0</v>
      </c>
      <c r="AA227" s="36">
        <f t="shared" si="70"/>
        <v>215371.40000000005</v>
      </c>
      <c r="AB227" s="36">
        <f t="shared" si="71"/>
        <v>43899.880000000019</v>
      </c>
      <c r="AC227" s="36">
        <f t="shared" si="72"/>
        <v>-45371.400000000023</v>
      </c>
    </row>
    <row r="228" spans="1:29" x14ac:dyDescent="0.25">
      <c r="A228">
        <f t="shared" si="73"/>
        <v>19</v>
      </c>
      <c r="B228" s="33">
        <v>50406</v>
      </c>
      <c r="C228" s="36">
        <f t="shared" si="59"/>
        <v>-10149.179999999946</v>
      </c>
      <c r="D228" s="36">
        <f t="shared" si="60"/>
        <v>824.4</v>
      </c>
      <c r="E228" s="36">
        <f t="shared" si="61"/>
        <v>859.32999999999993</v>
      </c>
      <c r="F228" s="36">
        <f t="shared" si="62"/>
        <v>-34.93</v>
      </c>
      <c r="G228" s="36">
        <v>0</v>
      </c>
      <c r="H228" s="36">
        <f t="shared" si="63"/>
        <v>181008.50999999998</v>
      </c>
      <c r="I228" s="36">
        <f t="shared" si="64"/>
        <v>73822.289999999979</v>
      </c>
      <c r="J228" s="36">
        <f t="shared" si="57"/>
        <v>-11008.509999999946</v>
      </c>
      <c r="L228" s="36">
        <f t="shared" si="58"/>
        <v>824.4</v>
      </c>
      <c r="T228">
        <f t="shared" si="74"/>
        <v>19</v>
      </c>
      <c r="U228" s="33">
        <v>50406</v>
      </c>
      <c r="V228" s="36">
        <f t="shared" si="65"/>
        <v>-45371.400000000023</v>
      </c>
      <c r="W228" s="36">
        <f t="shared" si="66"/>
        <v>1200.33</v>
      </c>
      <c r="X228" s="36">
        <f t="shared" si="67"/>
        <v>1325.86</v>
      </c>
      <c r="Y228" s="36">
        <f t="shared" si="68"/>
        <v>-125.53</v>
      </c>
      <c r="Z228" s="36">
        <f t="shared" si="69"/>
        <v>0</v>
      </c>
      <c r="AA228" s="36">
        <f t="shared" si="70"/>
        <v>216697.26000000004</v>
      </c>
      <c r="AB228" s="36">
        <f t="shared" si="71"/>
        <v>43774.35000000002</v>
      </c>
      <c r="AC228" s="36">
        <f t="shared" si="72"/>
        <v>-46697.260000000024</v>
      </c>
    </row>
    <row r="229" spans="1:29" x14ac:dyDescent="0.25">
      <c r="A229">
        <f t="shared" si="73"/>
        <v>19</v>
      </c>
      <c r="B229" s="33">
        <v>50437</v>
      </c>
      <c r="C229" s="36">
        <f t="shared" si="59"/>
        <v>-11008.509999999946</v>
      </c>
      <c r="D229" s="36">
        <f t="shared" si="60"/>
        <v>824.4</v>
      </c>
      <c r="E229" s="36">
        <f t="shared" si="61"/>
        <v>862.29</v>
      </c>
      <c r="F229" s="36">
        <f t="shared" si="62"/>
        <v>-37.89</v>
      </c>
      <c r="G229" s="36">
        <v>0</v>
      </c>
      <c r="H229" s="36">
        <f t="shared" si="63"/>
        <v>181870.8</v>
      </c>
      <c r="I229" s="36">
        <f t="shared" si="64"/>
        <v>73784.39999999998</v>
      </c>
      <c r="J229" s="36">
        <f t="shared" si="57"/>
        <v>-11870.799999999945</v>
      </c>
      <c r="L229" s="36">
        <f t="shared" si="58"/>
        <v>824.4</v>
      </c>
      <c r="T229">
        <f t="shared" si="74"/>
        <v>19</v>
      </c>
      <c r="U229" s="33">
        <v>50437</v>
      </c>
      <c r="V229" s="36">
        <f t="shared" si="65"/>
        <v>-46697.260000000024</v>
      </c>
      <c r="W229" s="36">
        <f t="shared" si="66"/>
        <v>1200.33</v>
      </c>
      <c r="X229" s="36">
        <f t="shared" si="67"/>
        <v>1329.53</v>
      </c>
      <c r="Y229" s="36">
        <f t="shared" si="68"/>
        <v>-129.19999999999999</v>
      </c>
      <c r="Z229" s="36">
        <f t="shared" si="69"/>
        <v>0</v>
      </c>
      <c r="AA229" s="36">
        <f t="shared" si="70"/>
        <v>218026.79000000004</v>
      </c>
      <c r="AB229" s="36">
        <f t="shared" si="71"/>
        <v>43645.150000000023</v>
      </c>
      <c r="AC229" s="36">
        <f t="shared" si="72"/>
        <v>-48026.790000000023</v>
      </c>
    </row>
    <row r="230" spans="1:29" x14ac:dyDescent="0.25">
      <c r="A230">
        <f t="shared" si="73"/>
        <v>19</v>
      </c>
      <c r="B230" s="33">
        <v>50465</v>
      </c>
      <c r="C230" s="36">
        <f t="shared" si="59"/>
        <v>-11870.799999999945</v>
      </c>
      <c r="D230" s="36">
        <f t="shared" si="60"/>
        <v>824.4</v>
      </c>
      <c r="E230" s="36">
        <f t="shared" si="61"/>
        <v>865.26</v>
      </c>
      <c r="F230" s="36">
        <f t="shared" si="62"/>
        <v>-40.86</v>
      </c>
      <c r="G230" s="36">
        <v>0</v>
      </c>
      <c r="H230" s="36">
        <f t="shared" si="63"/>
        <v>182736.06</v>
      </c>
      <c r="I230" s="36">
        <f t="shared" si="64"/>
        <v>73743.539999999979</v>
      </c>
      <c r="J230" s="36">
        <f t="shared" si="57"/>
        <v>-12736.059999999945</v>
      </c>
      <c r="L230" s="36">
        <f t="shared" si="58"/>
        <v>824.4</v>
      </c>
      <c r="T230">
        <f t="shared" si="74"/>
        <v>19</v>
      </c>
      <c r="U230" s="33">
        <v>50465</v>
      </c>
      <c r="V230" s="36">
        <f t="shared" si="65"/>
        <v>-48026.790000000023</v>
      </c>
      <c r="W230" s="36">
        <f t="shared" si="66"/>
        <v>1200.33</v>
      </c>
      <c r="X230" s="36">
        <f t="shared" si="67"/>
        <v>1333.1999999999998</v>
      </c>
      <c r="Y230" s="36">
        <f t="shared" si="68"/>
        <v>-132.87</v>
      </c>
      <c r="Z230" s="36">
        <f t="shared" si="69"/>
        <v>0</v>
      </c>
      <c r="AA230" s="36">
        <f t="shared" si="70"/>
        <v>219359.99000000005</v>
      </c>
      <c r="AB230" s="36">
        <f t="shared" si="71"/>
        <v>43512.280000000021</v>
      </c>
      <c r="AC230" s="36">
        <f t="shared" si="72"/>
        <v>-49359.99000000002</v>
      </c>
    </row>
    <row r="231" spans="1:29" x14ac:dyDescent="0.25">
      <c r="A231">
        <f t="shared" si="73"/>
        <v>19</v>
      </c>
      <c r="B231" s="33">
        <v>50496</v>
      </c>
      <c r="C231" s="36">
        <f t="shared" si="59"/>
        <v>-12736.059999999945</v>
      </c>
      <c r="D231" s="36">
        <f t="shared" si="60"/>
        <v>824.4</v>
      </c>
      <c r="E231" s="36">
        <f t="shared" si="61"/>
        <v>868.23</v>
      </c>
      <c r="F231" s="36">
        <f t="shared" si="62"/>
        <v>-43.83</v>
      </c>
      <c r="G231" s="36">
        <v>0</v>
      </c>
      <c r="H231" s="36">
        <f t="shared" si="63"/>
        <v>183604.29</v>
      </c>
      <c r="I231" s="36">
        <f t="shared" si="64"/>
        <v>73699.709999999977</v>
      </c>
      <c r="J231" s="36">
        <f t="shared" si="57"/>
        <v>-13604.289999999944</v>
      </c>
      <c r="L231" s="36">
        <f t="shared" si="58"/>
        <v>824.4</v>
      </c>
      <c r="T231">
        <f t="shared" si="74"/>
        <v>19</v>
      </c>
      <c r="U231" s="33">
        <v>50496</v>
      </c>
      <c r="V231" s="36">
        <f t="shared" si="65"/>
        <v>-49359.99000000002</v>
      </c>
      <c r="W231" s="36">
        <f t="shared" si="66"/>
        <v>1200.33</v>
      </c>
      <c r="X231" s="36">
        <f t="shared" si="67"/>
        <v>1336.8899999999999</v>
      </c>
      <c r="Y231" s="36">
        <f t="shared" si="68"/>
        <v>-136.56</v>
      </c>
      <c r="Z231" s="36">
        <f t="shared" si="69"/>
        <v>0</v>
      </c>
      <c r="AA231" s="36">
        <f t="shared" si="70"/>
        <v>220696.88000000006</v>
      </c>
      <c r="AB231" s="36">
        <f t="shared" si="71"/>
        <v>43375.720000000023</v>
      </c>
      <c r="AC231" s="36">
        <f t="shared" si="72"/>
        <v>-50696.880000000019</v>
      </c>
    </row>
    <row r="232" spans="1:29" x14ac:dyDescent="0.25">
      <c r="A232">
        <f t="shared" si="73"/>
        <v>19</v>
      </c>
      <c r="B232" s="33">
        <v>50526</v>
      </c>
      <c r="C232" s="36">
        <f t="shared" si="59"/>
        <v>-13604.289999999944</v>
      </c>
      <c r="D232" s="36">
        <f t="shared" si="60"/>
        <v>824.4</v>
      </c>
      <c r="E232" s="36">
        <f t="shared" si="61"/>
        <v>871.22</v>
      </c>
      <c r="F232" s="36">
        <f t="shared" si="62"/>
        <v>-46.82</v>
      </c>
      <c r="G232" s="36">
        <v>0</v>
      </c>
      <c r="H232" s="36">
        <f t="shared" si="63"/>
        <v>184475.51</v>
      </c>
      <c r="I232" s="36">
        <f t="shared" si="64"/>
        <v>73652.88999999997</v>
      </c>
      <c r="J232" s="36">
        <f t="shared" si="57"/>
        <v>-14475.509999999944</v>
      </c>
      <c r="L232" s="36">
        <f t="shared" si="58"/>
        <v>824.4</v>
      </c>
      <c r="T232">
        <f t="shared" si="74"/>
        <v>19</v>
      </c>
      <c r="U232" s="33">
        <v>50526</v>
      </c>
      <c r="V232" s="36">
        <f t="shared" si="65"/>
        <v>-50696.880000000019</v>
      </c>
      <c r="W232" s="36">
        <f t="shared" si="66"/>
        <v>1200.33</v>
      </c>
      <c r="X232" s="36">
        <f t="shared" si="67"/>
        <v>1340.59</v>
      </c>
      <c r="Y232" s="36">
        <f t="shared" si="68"/>
        <v>-140.26</v>
      </c>
      <c r="Z232" s="36">
        <f t="shared" si="69"/>
        <v>0</v>
      </c>
      <c r="AA232" s="36">
        <f t="shared" si="70"/>
        <v>222037.47000000006</v>
      </c>
      <c r="AB232" s="36">
        <f t="shared" si="71"/>
        <v>43235.460000000021</v>
      </c>
      <c r="AC232" s="36">
        <f t="shared" si="72"/>
        <v>-52037.470000000016</v>
      </c>
    </row>
    <row r="233" spans="1:29" x14ac:dyDescent="0.25">
      <c r="A233">
        <f t="shared" si="73"/>
        <v>19</v>
      </c>
      <c r="B233" s="33">
        <v>50557</v>
      </c>
      <c r="C233" s="36">
        <f t="shared" si="59"/>
        <v>-14475.509999999944</v>
      </c>
      <c r="D233" s="36">
        <f t="shared" si="60"/>
        <v>824.4</v>
      </c>
      <c r="E233" s="36">
        <f t="shared" si="61"/>
        <v>874.22</v>
      </c>
      <c r="F233" s="36">
        <f t="shared" si="62"/>
        <v>-49.82</v>
      </c>
      <c r="G233" s="36">
        <v>0</v>
      </c>
      <c r="H233" s="36">
        <f t="shared" si="63"/>
        <v>185349.73</v>
      </c>
      <c r="I233" s="36">
        <f t="shared" si="64"/>
        <v>73603.069999999963</v>
      </c>
      <c r="J233" s="36">
        <f t="shared" si="57"/>
        <v>-15349.729999999943</v>
      </c>
      <c r="L233" s="36">
        <f t="shared" si="58"/>
        <v>824.4</v>
      </c>
      <c r="T233">
        <f t="shared" si="74"/>
        <v>19</v>
      </c>
      <c r="U233" s="33">
        <v>50557</v>
      </c>
      <c r="V233" s="36">
        <f t="shared" si="65"/>
        <v>-52037.470000000016</v>
      </c>
      <c r="W233" s="36">
        <f t="shared" si="66"/>
        <v>1200.33</v>
      </c>
      <c r="X233" s="36">
        <f t="shared" si="67"/>
        <v>1344.3</v>
      </c>
      <c r="Y233" s="36">
        <f t="shared" si="68"/>
        <v>-143.97</v>
      </c>
      <c r="Z233" s="36">
        <f t="shared" si="69"/>
        <v>0</v>
      </c>
      <c r="AA233" s="36">
        <f t="shared" si="70"/>
        <v>223381.77000000005</v>
      </c>
      <c r="AB233" s="36">
        <f t="shared" si="71"/>
        <v>43091.49000000002</v>
      </c>
      <c r="AC233" s="36">
        <f t="shared" si="72"/>
        <v>-53381.770000000019</v>
      </c>
    </row>
    <row r="234" spans="1:29" x14ac:dyDescent="0.25">
      <c r="A234">
        <f t="shared" si="73"/>
        <v>19</v>
      </c>
      <c r="B234" s="33">
        <v>50587</v>
      </c>
      <c r="C234" s="36">
        <f t="shared" si="59"/>
        <v>-15349.729999999943</v>
      </c>
      <c r="D234" s="36">
        <f t="shared" si="60"/>
        <v>824.4</v>
      </c>
      <c r="E234" s="36">
        <f t="shared" si="61"/>
        <v>877.23</v>
      </c>
      <c r="F234" s="36">
        <f t="shared" si="62"/>
        <v>-52.83</v>
      </c>
      <c r="G234" s="36">
        <v>0</v>
      </c>
      <c r="H234" s="36">
        <f t="shared" si="63"/>
        <v>186226.96000000002</v>
      </c>
      <c r="I234" s="36">
        <f t="shared" si="64"/>
        <v>73550.239999999962</v>
      </c>
      <c r="J234" s="36">
        <f t="shared" si="57"/>
        <v>-16226.959999999943</v>
      </c>
      <c r="L234" s="36">
        <f t="shared" si="58"/>
        <v>824.4</v>
      </c>
      <c r="T234">
        <f t="shared" si="74"/>
        <v>19</v>
      </c>
      <c r="U234" s="33">
        <v>50587</v>
      </c>
      <c r="V234" s="36">
        <f t="shared" si="65"/>
        <v>-53381.770000000019</v>
      </c>
      <c r="W234" s="36">
        <f t="shared" si="66"/>
        <v>1200.33</v>
      </c>
      <c r="X234" s="36">
        <f t="shared" si="67"/>
        <v>1348.02</v>
      </c>
      <c r="Y234" s="36">
        <f t="shared" si="68"/>
        <v>-147.69</v>
      </c>
      <c r="Z234" s="36">
        <f t="shared" si="69"/>
        <v>0</v>
      </c>
      <c r="AA234" s="36">
        <f t="shared" si="70"/>
        <v>224729.79000000004</v>
      </c>
      <c r="AB234" s="36">
        <f t="shared" si="71"/>
        <v>42943.800000000017</v>
      </c>
      <c r="AC234" s="36">
        <f t="shared" si="72"/>
        <v>-54729.790000000015</v>
      </c>
    </row>
    <row r="235" spans="1:29" x14ac:dyDescent="0.25">
      <c r="A235">
        <f t="shared" si="73"/>
        <v>19</v>
      </c>
      <c r="B235" s="33">
        <v>50618</v>
      </c>
      <c r="C235" s="36">
        <f t="shared" si="59"/>
        <v>-16226.959999999943</v>
      </c>
      <c r="D235" s="36">
        <f t="shared" si="60"/>
        <v>824.4</v>
      </c>
      <c r="E235" s="36">
        <f t="shared" si="61"/>
        <v>880.25</v>
      </c>
      <c r="F235" s="36">
        <f t="shared" si="62"/>
        <v>-55.85</v>
      </c>
      <c r="G235" s="36">
        <v>0</v>
      </c>
      <c r="H235" s="36">
        <f t="shared" si="63"/>
        <v>187107.21000000002</v>
      </c>
      <c r="I235" s="36">
        <f t="shared" si="64"/>
        <v>73494.389999999956</v>
      </c>
      <c r="J235" s="36">
        <f t="shared" si="57"/>
        <v>-17107.209999999941</v>
      </c>
      <c r="L235" s="36">
        <f t="shared" si="58"/>
        <v>824.4</v>
      </c>
      <c r="T235">
        <f t="shared" si="74"/>
        <v>19</v>
      </c>
      <c r="U235" s="33">
        <v>50618</v>
      </c>
      <c r="V235" s="36">
        <f t="shared" si="65"/>
        <v>-54729.790000000015</v>
      </c>
      <c r="W235" s="36">
        <f t="shared" si="66"/>
        <v>1200.33</v>
      </c>
      <c r="X235" s="36">
        <f t="shared" si="67"/>
        <v>1351.75</v>
      </c>
      <c r="Y235" s="36">
        <f t="shared" si="68"/>
        <v>-151.41999999999999</v>
      </c>
      <c r="Z235" s="36">
        <f t="shared" si="69"/>
        <v>0</v>
      </c>
      <c r="AA235" s="36">
        <f t="shared" si="70"/>
        <v>226081.54000000004</v>
      </c>
      <c r="AB235" s="36">
        <f t="shared" si="71"/>
        <v>42792.380000000019</v>
      </c>
      <c r="AC235" s="36">
        <f t="shared" si="72"/>
        <v>-56081.540000000015</v>
      </c>
    </row>
    <row r="236" spans="1:29" x14ac:dyDescent="0.25">
      <c r="A236">
        <f t="shared" si="73"/>
        <v>19</v>
      </c>
      <c r="B236" s="33">
        <v>50649</v>
      </c>
      <c r="C236" s="36">
        <f t="shared" si="59"/>
        <v>-17107.209999999941</v>
      </c>
      <c r="D236" s="36">
        <f t="shared" si="60"/>
        <v>824.4</v>
      </c>
      <c r="E236" s="36">
        <f t="shared" si="61"/>
        <v>883.28</v>
      </c>
      <c r="F236" s="36">
        <f t="shared" si="62"/>
        <v>-58.88</v>
      </c>
      <c r="G236" s="36">
        <v>0</v>
      </c>
      <c r="H236" s="36">
        <f t="shared" si="63"/>
        <v>187990.49000000002</v>
      </c>
      <c r="I236" s="36">
        <f t="shared" si="64"/>
        <v>73435.509999999951</v>
      </c>
      <c r="J236" s="36">
        <f t="shared" si="57"/>
        <v>-17990.48999999994</v>
      </c>
      <c r="L236" s="36">
        <f t="shared" si="58"/>
        <v>824.4</v>
      </c>
      <c r="T236">
        <f t="shared" si="74"/>
        <v>19</v>
      </c>
      <c r="U236" s="33">
        <v>50649</v>
      </c>
      <c r="V236" s="36">
        <f t="shared" si="65"/>
        <v>-56081.540000000015</v>
      </c>
      <c r="W236" s="36">
        <f t="shared" si="66"/>
        <v>1200.33</v>
      </c>
      <c r="X236" s="36">
        <f t="shared" si="67"/>
        <v>1355.49</v>
      </c>
      <c r="Y236" s="36">
        <f t="shared" si="68"/>
        <v>-155.16</v>
      </c>
      <c r="Z236" s="36">
        <f t="shared" si="69"/>
        <v>0</v>
      </c>
      <c r="AA236" s="36">
        <f t="shared" si="70"/>
        <v>227437.03000000003</v>
      </c>
      <c r="AB236" s="36">
        <f t="shared" si="71"/>
        <v>42637.220000000016</v>
      </c>
      <c r="AC236" s="36">
        <f t="shared" si="72"/>
        <v>-57437.030000000013</v>
      </c>
    </row>
    <row r="237" spans="1:29" x14ac:dyDescent="0.25">
      <c r="A237">
        <f t="shared" si="73"/>
        <v>19</v>
      </c>
      <c r="B237" s="33">
        <v>50679</v>
      </c>
      <c r="C237" s="36">
        <f t="shared" si="59"/>
        <v>-17990.48999999994</v>
      </c>
      <c r="D237" s="36">
        <f t="shared" si="60"/>
        <v>824.4</v>
      </c>
      <c r="E237" s="36">
        <f t="shared" si="61"/>
        <v>886.31999999999994</v>
      </c>
      <c r="F237" s="36">
        <f t="shared" si="62"/>
        <v>-61.92</v>
      </c>
      <c r="G237" s="36">
        <v>0</v>
      </c>
      <c r="H237" s="36">
        <f t="shared" si="63"/>
        <v>188876.81000000003</v>
      </c>
      <c r="I237" s="36">
        <f t="shared" si="64"/>
        <v>73373.589999999953</v>
      </c>
      <c r="J237" s="36">
        <f t="shared" si="57"/>
        <v>-18876.809999999939</v>
      </c>
      <c r="L237" s="36">
        <f t="shared" si="58"/>
        <v>824.4</v>
      </c>
      <c r="T237">
        <f t="shared" si="74"/>
        <v>19</v>
      </c>
      <c r="U237" s="33">
        <v>50679</v>
      </c>
      <c r="V237" s="36">
        <f t="shared" si="65"/>
        <v>-57437.030000000013</v>
      </c>
      <c r="W237" s="36">
        <f t="shared" si="66"/>
        <v>1200.33</v>
      </c>
      <c r="X237" s="36">
        <f t="shared" si="67"/>
        <v>1359.24</v>
      </c>
      <c r="Y237" s="36">
        <f t="shared" si="68"/>
        <v>-158.91</v>
      </c>
      <c r="Z237" s="36">
        <f t="shared" si="69"/>
        <v>0</v>
      </c>
      <c r="AA237" s="36">
        <f t="shared" si="70"/>
        <v>228796.27000000002</v>
      </c>
      <c r="AB237" s="36">
        <f t="shared" si="71"/>
        <v>42478.310000000012</v>
      </c>
      <c r="AC237" s="36">
        <f t="shared" si="72"/>
        <v>-58796.270000000011</v>
      </c>
    </row>
    <row r="238" spans="1:29" x14ac:dyDescent="0.25">
      <c r="A238">
        <f t="shared" si="73"/>
        <v>19</v>
      </c>
      <c r="B238" s="33">
        <v>50710</v>
      </c>
      <c r="C238" s="36">
        <f t="shared" si="59"/>
        <v>-18876.809999999939</v>
      </c>
      <c r="D238" s="36">
        <f t="shared" si="60"/>
        <v>824.4</v>
      </c>
      <c r="E238" s="36">
        <f t="shared" si="61"/>
        <v>889.37</v>
      </c>
      <c r="F238" s="36">
        <f t="shared" si="62"/>
        <v>-64.97</v>
      </c>
      <c r="G238" s="36">
        <v>0</v>
      </c>
      <c r="H238" s="36">
        <f t="shared" si="63"/>
        <v>189766.18000000002</v>
      </c>
      <c r="I238" s="36">
        <f t="shared" si="64"/>
        <v>73308.619999999952</v>
      </c>
      <c r="J238" s="36">
        <f t="shared" si="57"/>
        <v>-19766.179999999938</v>
      </c>
      <c r="L238" s="36">
        <f t="shared" si="58"/>
        <v>824.4</v>
      </c>
      <c r="T238">
        <f t="shared" si="74"/>
        <v>19</v>
      </c>
      <c r="U238" s="33">
        <v>50710</v>
      </c>
      <c r="V238" s="36">
        <f t="shared" si="65"/>
        <v>-58796.270000000011</v>
      </c>
      <c r="W238" s="36">
        <f t="shared" si="66"/>
        <v>1200.33</v>
      </c>
      <c r="X238" s="36">
        <f t="shared" si="67"/>
        <v>1363</v>
      </c>
      <c r="Y238" s="36">
        <f t="shared" si="68"/>
        <v>-162.66999999999999</v>
      </c>
      <c r="Z238" s="36">
        <f t="shared" si="69"/>
        <v>0</v>
      </c>
      <c r="AA238" s="36">
        <f t="shared" si="70"/>
        <v>230159.27000000002</v>
      </c>
      <c r="AB238" s="36">
        <f t="shared" si="71"/>
        <v>42315.640000000014</v>
      </c>
      <c r="AC238" s="36">
        <f t="shared" si="72"/>
        <v>-60159.270000000011</v>
      </c>
    </row>
    <row r="239" spans="1:29" x14ac:dyDescent="0.25">
      <c r="A239">
        <f t="shared" si="73"/>
        <v>19</v>
      </c>
      <c r="B239" s="33">
        <v>50740</v>
      </c>
      <c r="C239" s="36">
        <f t="shared" si="59"/>
        <v>-19766.179999999938</v>
      </c>
      <c r="D239" s="36">
        <f t="shared" si="60"/>
        <v>824.4</v>
      </c>
      <c r="E239" s="36">
        <f t="shared" si="61"/>
        <v>892.43</v>
      </c>
      <c r="F239" s="36">
        <f t="shared" si="62"/>
        <v>-68.03</v>
      </c>
      <c r="G239" s="36">
        <v>0</v>
      </c>
      <c r="H239" s="36">
        <f t="shared" si="63"/>
        <v>190658.61000000002</v>
      </c>
      <c r="I239" s="36">
        <f t="shared" si="64"/>
        <v>73240.589999999953</v>
      </c>
      <c r="J239" s="36">
        <f t="shared" si="57"/>
        <v>-20658.609999999939</v>
      </c>
      <c r="L239" s="36">
        <f t="shared" si="58"/>
        <v>824.4</v>
      </c>
      <c r="T239">
        <f t="shared" si="74"/>
        <v>19</v>
      </c>
      <c r="U239" s="33">
        <v>50740</v>
      </c>
      <c r="V239" s="36">
        <f t="shared" si="65"/>
        <v>-60159.270000000011</v>
      </c>
      <c r="W239" s="36">
        <f t="shared" si="66"/>
        <v>1200.33</v>
      </c>
      <c r="X239" s="36">
        <f t="shared" si="67"/>
        <v>1366.77</v>
      </c>
      <c r="Y239" s="36">
        <f t="shared" si="68"/>
        <v>-166.44</v>
      </c>
      <c r="Z239" s="36">
        <f t="shared" si="69"/>
        <v>0</v>
      </c>
      <c r="AA239" s="36">
        <f t="shared" si="70"/>
        <v>231526.04</v>
      </c>
      <c r="AB239" s="36">
        <f t="shared" si="71"/>
        <v>42149.200000000012</v>
      </c>
      <c r="AC239" s="36">
        <f t="shared" si="72"/>
        <v>-61526.040000000008</v>
      </c>
    </row>
    <row r="240" spans="1:29" x14ac:dyDescent="0.25">
      <c r="A240">
        <f t="shared" si="73"/>
        <v>20</v>
      </c>
      <c r="B240" s="33">
        <v>50771</v>
      </c>
      <c r="C240" s="36">
        <f t="shared" si="59"/>
        <v>-20658.609999999939</v>
      </c>
      <c r="D240" s="36">
        <f t="shared" si="60"/>
        <v>824.4</v>
      </c>
      <c r="E240" s="36">
        <f t="shared" si="61"/>
        <v>895.5</v>
      </c>
      <c r="F240" s="36">
        <f t="shared" si="62"/>
        <v>-71.099999999999994</v>
      </c>
      <c r="G240" s="36">
        <v>0</v>
      </c>
      <c r="H240" s="36">
        <f t="shared" si="63"/>
        <v>191554.11000000002</v>
      </c>
      <c r="I240" s="36">
        <f t="shared" si="64"/>
        <v>73169.489999999947</v>
      </c>
      <c r="J240" s="36">
        <f t="shared" si="57"/>
        <v>-21554.109999999939</v>
      </c>
      <c r="L240" s="36">
        <f t="shared" si="58"/>
        <v>824.4</v>
      </c>
      <c r="T240">
        <f t="shared" si="74"/>
        <v>20</v>
      </c>
      <c r="U240" s="33">
        <v>50771</v>
      </c>
      <c r="V240" s="36">
        <f t="shared" si="65"/>
        <v>-61526.040000000008</v>
      </c>
      <c r="W240" s="36">
        <f t="shared" si="66"/>
        <v>1200.33</v>
      </c>
      <c r="X240" s="36">
        <f t="shared" si="67"/>
        <v>1370.55</v>
      </c>
      <c r="Y240" s="36">
        <f t="shared" si="68"/>
        <v>-170.22</v>
      </c>
      <c r="Z240" s="36">
        <f t="shared" si="69"/>
        <v>0</v>
      </c>
      <c r="AA240" s="36">
        <f t="shared" si="70"/>
        <v>232896.59</v>
      </c>
      <c r="AB240" s="36">
        <f t="shared" si="71"/>
        <v>41978.98000000001</v>
      </c>
      <c r="AC240" s="36">
        <f t="shared" si="72"/>
        <v>-62896.590000000011</v>
      </c>
    </row>
    <row r="241" spans="1:29" x14ac:dyDescent="0.25">
      <c r="A241">
        <f t="shared" si="73"/>
        <v>20</v>
      </c>
      <c r="B241" s="33">
        <v>50802</v>
      </c>
      <c r="C241" s="36">
        <f t="shared" si="59"/>
        <v>-21554.109999999939</v>
      </c>
      <c r="D241" s="36">
        <f t="shared" si="60"/>
        <v>824.4</v>
      </c>
      <c r="E241" s="36">
        <f t="shared" si="61"/>
        <v>898.57999999999993</v>
      </c>
      <c r="F241" s="36">
        <f t="shared" si="62"/>
        <v>-74.180000000000007</v>
      </c>
      <c r="G241" s="36">
        <v>0</v>
      </c>
      <c r="H241" s="36">
        <f t="shared" si="63"/>
        <v>192452.69</v>
      </c>
      <c r="I241" s="36">
        <f t="shared" si="64"/>
        <v>73095.309999999954</v>
      </c>
      <c r="J241" s="36">
        <f t="shared" si="57"/>
        <v>-22452.689999999937</v>
      </c>
      <c r="L241" s="36">
        <f t="shared" si="58"/>
        <v>824.4</v>
      </c>
      <c r="T241">
        <f t="shared" si="74"/>
        <v>20</v>
      </c>
      <c r="U241" s="33">
        <v>50802</v>
      </c>
      <c r="V241" s="36">
        <f t="shared" si="65"/>
        <v>-62896.590000000011</v>
      </c>
      <c r="W241" s="36">
        <f t="shared" si="66"/>
        <v>1200.33</v>
      </c>
      <c r="X241" s="36">
        <f t="shared" si="67"/>
        <v>1374.34</v>
      </c>
      <c r="Y241" s="36">
        <f t="shared" si="68"/>
        <v>-174.01</v>
      </c>
      <c r="Z241" s="36">
        <f t="shared" si="69"/>
        <v>0</v>
      </c>
      <c r="AA241" s="36">
        <f t="shared" si="70"/>
        <v>234270.93</v>
      </c>
      <c r="AB241" s="36">
        <f t="shared" si="71"/>
        <v>41804.970000000008</v>
      </c>
      <c r="AC241" s="36">
        <f t="shared" si="72"/>
        <v>-64270.930000000008</v>
      </c>
    </row>
    <row r="242" spans="1:29" x14ac:dyDescent="0.25">
      <c r="A242">
        <f t="shared" si="73"/>
        <v>20</v>
      </c>
      <c r="B242" s="33">
        <v>50830</v>
      </c>
      <c r="C242" s="36">
        <f t="shared" si="59"/>
        <v>-22452.689999999937</v>
      </c>
      <c r="D242" s="36">
        <f t="shared" si="60"/>
        <v>824.4</v>
      </c>
      <c r="E242" s="36">
        <f t="shared" si="61"/>
        <v>901.67</v>
      </c>
      <c r="F242" s="36">
        <f t="shared" si="62"/>
        <v>-77.27</v>
      </c>
      <c r="G242" s="36">
        <v>0</v>
      </c>
      <c r="H242" s="36">
        <f t="shared" si="63"/>
        <v>193354.36000000002</v>
      </c>
      <c r="I242" s="36">
        <f t="shared" si="64"/>
        <v>73018.03999999995</v>
      </c>
      <c r="J242" s="36">
        <f t="shared" si="57"/>
        <v>-23354.359999999935</v>
      </c>
      <c r="L242" s="36">
        <f t="shared" si="58"/>
        <v>824.4</v>
      </c>
      <c r="T242">
        <f t="shared" si="74"/>
        <v>20</v>
      </c>
      <c r="U242" s="33">
        <v>50830</v>
      </c>
      <c r="V242" s="36">
        <f t="shared" si="65"/>
        <v>-64270.930000000008</v>
      </c>
      <c r="W242" s="36">
        <f t="shared" si="66"/>
        <v>1200.33</v>
      </c>
      <c r="X242" s="36">
        <f t="shared" si="67"/>
        <v>1378.1499999999999</v>
      </c>
      <c r="Y242" s="36">
        <f t="shared" si="68"/>
        <v>-177.82</v>
      </c>
      <c r="Z242" s="36">
        <f t="shared" si="69"/>
        <v>0</v>
      </c>
      <c r="AA242" s="36">
        <f t="shared" si="70"/>
        <v>235649.08</v>
      </c>
      <c r="AB242" s="36">
        <f t="shared" si="71"/>
        <v>41627.150000000009</v>
      </c>
      <c r="AC242" s="36">
        <f t="shared" si="72"/>
        <v>-65649.08</v>
      </c>
    </row>
    <row r="243" spans="1:29" x14ac:dyDescent="0.25">
      <c r="A243">
        <f t="shared" si="73"/>
        <v>20</v>
      </c>
      <c r="B243" s="33">
        <v>50861</v>
      </c>
      <c r="C243" s="36">
        <f t="shared" si="59"/>
        <v>-23354.359999999935</v>
      </c>
      <c r="D243" s="36">
        <f t="shared" si="60"/>
        <v>824.4</v>
      </c>
      <c r="E243" s="36">
        <f t="shared" si="61"/>
        <v>904.78</v>
      </c>
      <c r="F243" s="36">
        <f t="shared" si="62"/>
        <v>-80.38</v>
      </c>
      <c r="G243" s="36">
        <v>0</v>
      </c>
      <c r="H243" s="36">
        <f t="shared" si="63"/>
        <v>194259.14</v>
      </c>
      <c r="I243" s="36">
        <f t="shared" si="64"/>
        <v>72937.659999999945</v>
      </c>
      <c r="J243" s="36">
        <f t="shared" si="57"/>
        <v>-24259.139999999934</v>
      </c>
      <c r="L243" s="36">
        <f t="shared" si="58"/>
        <v>824.4</v>
      </c>
      <c r="T243">
        <f t="shared" si="74"/>
        <v>20</v>
      </c>
      <c r="U243" s="33">
        <v>50861</v>
      </c>
      <c r="V243" s="36">
        <f t="shared" si="65"/>
        <v>-65649.08</v>
      </c>
      <c r="W243" s="36">
        <f t="shared" si="66"/>
        <v>1200.33</v>
      </c>
      <c r="X243" s="36">
        <f t="shared" si="67"/>
        <v>1381.96</v>
      </c>
      <c r="Y243" s="36">
        <f t="shared" si="68"/>
        <v>-181.63</v>
      </c>
      <c r="Z243" s="36">
        <f t="shared" si="69"/>
        <v>0</v>
      </c>
      <c r="AA243" s="36">
        <f t="shared" si="70"/>
        <v>237031.03999999998</v>
      </c>
      <c r="AB243" s="36">
        <f t="shared" si="71"/>
        <v>41445.520000000011</v>
      </c>
      <c r="AC243" s="36">
        <f t="shared" si="72"/>
        <v>-67031.040000000008</v>
      </c>
    </row>
    <row r="244" spans="1:29" x14ac:dyDescent="0.25">
      <c r="A244">
        <f t="shared" si="73"/>
        <v>20</v>
      </c>
      <c r="B244" s="33">
        <v>50891</v>
      </c>
      <c r="C244" s="36">
        <f t="shared" si="59"/>
        <v>-24259.139999999934</v>
      </c>
      <c r="D244" s="36">
        <f t="shared" si="60"/>
        <v>824.4</v>
      </c>
      <c r="E244" s="36">
        <f t="shared" si="61"/>
        <v>907.89</v>
      </c>
      <c r="F244" s="36">
        <f t="shared" si="62"/>
        <v>-83.49</v>
      </c>
      <c r="G244" s="36">
        <v>0</v>
      </c>
      <c r="H244" s="36">
        <f t="shared" si="63"/>
        <v>195167.03000000003</v>
      </c>
      <c r="I244" s="36">
        <f t="shared" si="64"/>
        <v>72854.16999999994</v>
      </c>
      <c r="J244" s="36">
        <f t="shared" si="57"/>
        <v>-25167.029999999933</v>
      </c>
      <c r="L244" s="36">
        <f t="shared" si="58"/>
        <v>824.4</v>
      </c>
      <c r="T244">
        <f t="shared" si="74"/>
        <v>20</v>
      </c>
      <c r="U244" s="33">
        <v>50891</v>
      </c>
      <c r="V244" s="36">
        <f t="shared" si="65"/>
        <v>-67031.040000000008</v>
      </c>
      <c r="W244" s="36">
        <f t="shared" si="66"/>
        <v>1200.33</v>
      </c>
      <c r="X244" s="36">
        <f t="shared" si="67"/>
        <v>1385.78</v>
      </c>
      <c r="Y244" s="36">
        <f t="shared" si="68"/>
        <v>-185.45</v>
      </c>
      <c r="Z244" s="36">
        <f t="shared" si="69"/>
        <v>0</v>
      </c>
      <c r="AA244" s="36">
        <f t="shared" si="70"/>
        <v>238416.81999999998</v>
      </c>
      <c r="AB244" s="36">
        <f t="shared" si="71"/>
        <v>41260.070000000014</v>
      </c>
      <c r="AC244" s="36">
        <f t="shared" si="72"/>
        <v>-68416.820000000007</v>
      </c>
    </row>
    <row r="245" spans="1:29" x14ac:dyDescent="0.25">
      <c r="A245">
        <f t="shared" si="73"/>
        <v>20</v>
      </c>
      <c r="B245" s="33">
        <v>50922</v>
      </c>
      <c r="C245" s="36">
        <f t="shared" si="59"/>
        <v>-25167.029999999933</v>
      </c>
      <c r="D245" s="36">
        <f t="shared" si="60"/>
        <v>824.4</v>
      </c>
      <c r="E245" s="36">
        <f t="shared" si="61"/>
        <v>911.02</v>
      </c>
      <c r="F245" s="36">
        <f t="shared" si="62"/>
        <v>-86.62</v>
      </c>
      <c r="G245" s="36">
        <v>0</v>
      </c>
      <c r="H245" s="36">
        <f t="shared" si="63"/>
        <v>196078.05000000002</v>
      </c>
      <c r="I245" s="36">
        <f t="shared" si="64"/>
        <v>72767.549999999945</v>
      </c>
      <c r="J245" s="36">
        <f t="shared" si="57"/>
        <v>-26078.049999999934</v>
      </c>
      <c r="L245" s="36">
        <f t="shared" si="58"/>
        <v>824.4</v>
      </c>
      <c r="T245">
        <f t="shared" si="74"/>
        <v>20</v>
      </c>
      <c r="U245" s="33">
        <v>50922</v>
      </c>
      <c r="V245" s="36">
        <f t="shared" si="65"/>
        <v>-68416.820000000007</v>
      </c>
      <c r="W245" s="36">
        <f t="shared" si="66"/>
        <v>1200.33</v>
      </c>
      <c r="X245" s="36">
        <f t="shared" si="67"/>
        <v>1389.62</v>
      </c>
      <c r="Y245" s="36">
        <f t="shared" si="68"/>
        <v>-189.29</v>
      </c>
      <c r="Z245" s="36">
        <f t="shared" si="69"/>
        <v>0</v>
      </c>
      <c r="AA245" s="36">
        <f t="shared" si="70"/>
        <v>239806.43999999997</v>
      </c>
      <c r="AB245" s="36">
        <f t="shared" si="71"/>
        <v>41070.780000000013</v>
      </c>
      <c r="AC245" s="36">
        <f t="shared" si="72"/>
        <v>-69806.44</v>
      </c>
    </row>
    <row r="246" spans="1:29" x14ac:dyDescent="0.25">
      <c r="A246">
        <f t="shared" si="73"/>
        <v>20</v>
      </c>
      <c r="B246" s="33">
        <v>50952</v>
      </c>
      <c r="C246" s="36">
        <f t="shared" si="59"/>
        <v>-26078.049999999934</v>
      </c>
      <c r="D246" s="36">
        <f t="shared" si="60"/>
        <v>824.4</v>
      </c>
      <c r="E246" s="36">
        <f t="shared" si="61"/>
        <v>914.15</v>
      </c>
      <c r="F246" s="36">
        <f t="shared" si="62"/>
        <v>-89.75</v>
      </c>
      <c r="G246" s="36">
        <v>0</v>
      </c>
      <c r="H246" s="36">
        <f t="shared" si="63"/>
        <v>196992.2</v>
      </c>
      <c r="I246" s="36">
        <f t="shared" si="64"/>
        <v>72677.799999999945</v>
      </c>
      <c r="J246" s="36">
        <f t="shared" si="57"/>
        <v>-26992.199999999935</v>
      </c>
      <c r="L246" s="36">
        <f t="shared" si="58"/>
        <v>824.4</v>
      </c>
      <c r="T246">
        <f t="shared" si="74"/>
        <v>20</v>
      </c>
      <c r="U246" s="33">
        <v>50952</v>
      </c>
      <c r="V246" s="36">
        <f t="shared" si="65"/>
        <v>-69806.44</v>
      </c>
      <c r="W246" s="36">
        <f t="shared" si="66"/>
        <v>1200.33</v>
      </c>
      <c r="X246" s="36">
        <f t="shared" si="67"/>
        <v>1393.46</v>
      </c>
      <c r="Y246" s="36">
        <f t="shared" si="68"/>
        <v>-193.13</v>
      </c>
      <c r="Z246" s="36">
        <f t="shared" si="69"/>
        <v>0</v>
      </c>
      <c r="AA246" s="36">
        <f t="shared" si="70"/>
        <v>241199.89999999997</v>
      </c>
      <c r="AB246" s="36">
        <f t="shared" si="71"/>
        <v>40877.650000000016</v>
      </c>
      <c r="AC246" s="36">
        <f t="shared" si="72"/>
        <v>-71199.900000000009</v>
      </c>
    </row>
    <row r="247" spans="1:29" x14ac:dyDescent="0.25">
      <c r="A247">
        <f t="shared" si="73"/>
        <v>20</v>
      </c>
      <c r="B247" s="33">
        <v>50983</v>
      </c>
      <c r="C247" s="36">
        <f t="shared" si="59"/>
        <v>-26992.199999999935</v>
      </c>
      <c r="D247" s="36">
        <f t="shared" si="60"/>
        <v>824.4</v>
      </c>
      <c r="E247" s="36">
        <f t="shared" si="61"/>
        <v>917.3</v>
      </c>
      <c r="F247" s="36">
        <f t="shared" si="62"/>
        <v>-92.9</v>
      </c>
      <c r="G247" s="36">
        <v>0</v>
      </c>
      <c r="H247" s="36">
        <f t="shared" si="63"/>
        <v>197909.5</v>
      </c>
      <c r="I247" s="36">
        <f t="shared" si="64"/>
        <v>72584.899999999951</v>
      </c>
      <c r="J247" s="36">
        <f t="shared" si="57"/>
        <v>-27909.499999999935</v>
      </c>
      <c r="L247" s="36">
        <f t="shared" si="58"/>
        <v>824.4</v>
      </c>
      <c r="T247">
        <f t="shared" si="74"/>
        <v>20</v>
      </c>
      <c r="U247" s="33">
        <v>50983</v>
      </c>
      <c r="V247" s="36">
        <f t="shared" si="65"/>
        <v>-71199.900000000009</v>
      </c>
      <c r="W247" s="36">
        <f t="shared" si="66"/>
        <v>1200.33</v>
      </c>
      <c r="X247" s="36">
        <f t="shared" si="67"/>
        <v>1397.32</v>
      </c>
      <c r="Y247" s="36">
        <f t="shared" si="68"/>
        <v>-196.99</v>
      </c>
      <c r="Z247" s="36">
        <f t="shared" si="69"/>
        <v>0</v>
      </c>
      <c r="AA247" s="36">
        <f t="shared" si="70"/>
        <v>242597.21999999997</v>
      </c>
      <c r="AB247" s="36">
        <f t="shared" si="71"/>
        <v>40680.660000000018</v>
      </c>
      <c r="AC247" s="36">
        <f t="shared" si="72"/>
        <v>-72597.220000000016</v>
      </c>
    </row>
    <row r="248" spans="1:29" x14ac:dyDescent="0.25">
      <c r="A248">
        <f t="shared" si="73"/>
        <v>20</v>
      </c>
      <c r="B248" s="33">
        <v>51014</v>
      </c>
      <c r="C248" s="36">
        <f t="shared" si="59"/>
        <v>-27909.499999999935</v>
      </c>
      <c r="D248" s="36">
        <f t="shared" si="60"/>
        <v>824.4</v>
      </c>
      <c r="E248" s="36">
        <f t="shared" si="61"/>
        <v>920.46</v>
      </c>
      <c r="F248" s="36">
        <f t="shared" si="62"/>
        <v>-96.06</v>
      </c>
      <c r="G248" s="36">
        <v>0</v>
      </c>
      <c r="H248" s="36">
        <f t="shared" si="63"/>
        <v>198829.96</v>
      </c>
      <c r="I248" s="36">
        <f t="shared" si="64"/>
        <v>72488.839999999953</v>
      </c>
      <c r="J248" s="36">
        <f t="shared" si="57"/>
        <v>-28829.959999999934</v>
      </c>
      <c r="L248" s="36">
        <f t="shared" si="58"/>
        <v>824.4</v>
      </c>
      <c r="T248">
        <f t="shared" si="74"/>
        <v>20</v>
      </c>
      <c r="U248" s="33">
        <v>51014</v>
      </c>
      <c r="V248" s="36">
        <f t="shared" si="65"/>
        <v>-72597.220000000016</v>
      </c>
      <c r="W248" s="36">
        <f t="shared" si="66"/>
        <v>1200.33</v>
      </c>
      <c r="X248" s="36">
        <f t="shared" si="67"/>
        <v>1401.1799999999998</v>
      </c>
      <c r="Y248" s="36">
        <f t="shared" si="68"/>
        <v>-200.85</v>
      </c>
      <c r="Z248" s="36">
        <f t="shared" si="69"/>
        <v>0</v>
      </c>
      <c r="AA248" s="36">
        <f t="shared" si="70"/>
        <v>243998.39999999997</v>
      </c>
      <c r="AB248" s="36">
        <f t="shared" si="71"/>
        <v>40479.810000000019</v>
      </c>
      <c r="AC248" s="36">
        <f t="shared" si="72"/>
        <v>-73998.400000000009</v>
      </c>
    </row>
    <row r="249" spans="1:29" x14ac:dyDescent="0.25">
      <c r="A249">
        <f t="shared" si="73"/>
        <v>20</v>
      </c>
      <c r="B249" s="33">
        <v>51044</v>
      </c>
      <c r="C249" s="36">
        <f t="shared" si="59"/>
        <v>-28829.959999999934</v>
      </c>
      <c r="D249" s="36">
        <f t="shared" si="60"/>
        <v>824.4</v>
      </c>
      <c r="E249" s="36">
        <f t="shared" si="61"/>
        <v>923.62</v>
      </c>
      <c r="F249" s="36">
        <f t="shared" si="62"/>
        <v>-99.22</v>
      </c>
      <c r="G249" s="36">
        <v>0</v>
      </c>
      <c r="H249" s="36">
        <f t="shared" si="63"/>
        <v>199753.58</v>
      </c>
      <c r="I249" s="36">
        <f t="shared" si="64"/>
        <v>72389.619999999952</v>
      </c>
      <c r="J249" s="36">
        <f t="shared" si="57"/>
        <v>-29753.579999999933</v>
      </c>
      <c r="L249" s="36">
        <f t="shared" si="58"/>
        <v>824.4</v>
      </c>
      <c r="T249">
        <f t="shared" si="74"/>
        <v>20</v>
      </c>
      <c r="U249" s="33">
        <v>51044</v>
      </c>
      <c r="V249" s="36">
        <f t="shared" si="65"/>
        <v>-73998.400000000009</v>
      </c>
      <c r="W249" s="36">
        <f t="shared" si="66"/>
        <v>1200.33</v>
      </c>
      <c r="X249" s="36">
        <f t="shared" si="67"/>
        <v>1405.06</v>
      </c>
      <c r="Y249" s="36">
        <f t="shared" si="68"/>
        <v>-204.73</v>
      </c>
      <c r="Z249" s="36">
        <f t="shared" si="69"/>
        <v>0</v>
      </c>
      <c r="AA249" s="36">
        <f t="shared" si="70"/>
        <v>245403.45999999996</v>
      </c>
      <c r="AB249" s="36">
        <f t="shared" si="71"/>
        <v>40275.080000000016</v>
      </c>
      <c r="AC249" s="36">
        <f t="shared" si="72"/>
        <v>-75403.460000000006</v>
      </c>
    </row>
    <row r="250" spans="1:29" x14ac:dyDescent="0.25">
      <c r="A250">
        <f t="shared" si="73"/>
        <v>20</v>
      </c>
      <c r="B250" s="33">
        <v>51075</v>
      </c>
      <c r="C250" s="36">
        <f t="shared" si="59"/>
        <v>-29753.579999999933</v>
      </c>
      <c r="D250" s="36">
        <f t="shared" si="60"/>
        <v>824.4</v>
      </c>
      <c r="E250" s="36">
        <f t="shared" si="61"/>
        <v>926.8</v>
      </c>
      <c r="F250" s="36">
        <f t="shared" si="62"/>
        <v>-102.4</v>
      </c>
      <c r="G250" s="36">
        <v>0</v>
      </c>
      <c r="H250" s="36">
        <f t="shared" si="63"/>
        <v>200680.37999999998</v>
      </c>
      <c r="I250" s="36">
        <f t="shared" si="64"/>
        <v>72287.219999999958</v>
      </c>
      <c r="J250" s="36">
        <f t="shared" si="57"/>
        <v>-30680.379999999932</v>
      </c>
      <c r="L250" s="36">
        <f t="shared" si="58"/>
        <v>824.4</v>
      </c>
      <c r="T250">
        <f t="shared" si="74"/>
        <v>20</v>
      </c>
      <c r="U250" s="33">
        <v>51075</v>
      </c>
      <c r="V250" s="36">
        <f t="shared" si="65"/>
        <v>-75403.460000000006</v>
      </c>
      <c r="W250" s="36">
        <f t="shared" si="66"/>
        <v>1200.33</v>
      </c>
      <c r="X250" s="36">
        <f t="shared" si="67"/>
        <v>1408.9499999999998</v>
      </c>
      <c r="Y250" s="36">
        <f t="shared" si="68"/>
        <v>-208.62</v>
      </c>
      <c r="Z250" s="36">
        <f t="shared" si="69"/>
        <v>0</v>
      </c>
      <c r="AA250" s="36">
        <f t="shared" si="70"/>
        <v>246812.40999999997</v>
      </c>
      <c r="AB250" s="36">
        <f t="shared" si="71"/>
        <v>40066.460000000014</v>
      </c>
      <c r="AC250" s="36">
        <f t="shared" si="72"/>
        <v>-76812.41</v>
      </c>
    </row>
    <row r="251" spans="1:29" x14ac:dyDescent="0.25">
      <c r="A251">
        <f t="shared" si="73"/>
        <v>20</v>
      </c>
      <c r="B251" s="33">
        <v>51105</v>
      </c>
      <c r="C251" s="36">
        <f t="shared" si="59"/>
        <v>-30680.379999999932</v>
      </c>
      <c r="D251" s="36">
        <f t="shared" si="60"/>
        <v>824.4</v>
      </c>
      <c r="E251" s="36">
        <f t="shared" si="61"/>
        <v>929.99</v>
      </c>
      <c r="F251" s="36">
        <f t="shared" si="62"/>
        <v>-105.59</v>
      </c>
      <c r="G251" s="36">
        <v>0</v>
      </c>
      <c r="H251" s="36">
        <f t="shared" si="63"/>
        <v>201610.36999999997</v>
      </c>
      <c r="I251" s="36">
        <f t="shared" si="64"/>
        <v>72181.629999999961</v>
      </c>
      <c r="J251" s="36">
        <f t="shared" si="57"/>
        <v>-31610.369999999933</v>
      </c>
      <c r="L251" s="36">
        <f t="shared" si="58"/>
        <v>824.4</v>
      </c>
      <c r="T251">
        <f t="shared" si="74"/>
        <v>20</v>
      </c>
      <c r="U251" s="33">
        <v>51105</v>
      </c>
      <c r="V251" s="36">
        <f t="shared" si="65"/>
        <v>-76812.41</v>
      </c>
      <c r="W251" s="36">
        <f t="shared" si="66"/>
        <v>1200.33</v>
      </c>
      <c r="X251" s="36">
        <f t="shared" si="67"/>
        <v>1412.84</v>
      </c>
      <c r="Y251" s="36">
        <f t="shared" si="68"/>
        <v>-212.51</v>
      </c>
      <c r="Z251" s="36">
        <f t="shared" si="69"/>
        <v>0</v>
      </c>
      <c r="AA251" s="36">
        <f t="shared" si="70"/>
        <v>248225.24999999997</v>
      </c>
      <c r="AB251" s="36">
        <f t="shared" si="71"/>
        <v>39853.950000000012</v>
      </c>
      <c r="AC251" s="36">
        <f t="shared" si="72"/>
        <v>-78225.25</v>
      </c>
    </row>
    <row r="252" spans="1:29" x14ac:dyDescent="0.25">
      <c r="A252">
        <f t="shared" si="73"/>
        <v>21</v>
      </c>
      <c r="B252" s="33">
        <v>51136</v>
      </c>
      <c r="C252" s="36">
        <f t="shared" si="59"/>
        <v>-31610.369999999933</v>
      </c>
      <c r="D252" s="36">
        <f t="shared" si="60"/>
        <v>824.4</v>
      </c>
      <c r="E252" s="36">
        <f t="shared" si="61"/>
        <v>933.18999999999994</v>
      </c>
      <c r="F252" s="36">
        <f t="shared" si="62"/>
        <v>-108.79</v>
      </c>
      <c r="G252" s="36">
        <v>0</v>
      </c>
      <c r="H252" s="36">
        <f t="shared" si="63"/>
        <v>202543.55999999997</v>
      </c>
      <c r="I252" s="36">
        <f t="shared" si="64"/>
        <v>72072.839999999967</v>
      </c>
      <c r="J252" s="36">
        <f t="shared" si="57"/>
        <v>-32543.559999999932</v>
      </c>
      <c r="L252" s="36">
        <f t="shared" si="58"/>
        <v>824.4</v>
      </c>
      <c r="T252">
        <f t="shared" si="74"/>
        <v>21</v>
      </c>
      <c r="U252" s="33">
        <v>51136</v>
      </c>
      <c r="V252" s="36">
        <f t="shared" si="65"/>
        <v>-78225.25</v>
      </c>
      <c r="W252" s="36">
        <f t="shared" si="66"/>
        <v>1200.33</v>
      </c>
      <c r="X252" s="36">
        <f t="shared" si="67"/>
        <v>1416.75</v>
      </c>
      <c r="Y252" s="36">
        <f t="shared" si="68"/>
        <v>-216.42</v>
      </c>
      <c r="Z252" s="36">
        <f t="shared" si="69"/>
        <v>0</v>
      </c>
      <c r="AA252" s="36">
        <f t="shared" si="70"/>
        <v>249641.99999999997</v>
      </c>
      <c r="AB252" s="36">
        <f t="shared" si="71"/>
        <v>39637.530000000013</v>
      </c>
      <c r="AC252" s="36">
        <f t="shared" si="72"/>
        <v>-79642</v>
      </c>
    </row>
    <row r="253" spans="1:29" x14ac:dyDescent="0.25">
      <c r="A253">
        <f t="shared" si="73"/>
        <v>21</v>
      </c>
      <c r="B253" s="33">
        <v>51167</v>
      </c>
      <c r="C253" s="36">
        <f t="shared" si="59"/>
        <v>-32543.559999999932</v>
      </c>
      <c r="D253" s="36">
        <f t="shared" si="60"/>
        <v>824.4</v>
      </c>
      <c r="E253" s="36">
        <f t="shared" si="61"/>
        <v>936.4</v>
      </c>
      <c r="F253" s="36">
        <f t="shared" si="62"/>
        <v>-112</v>
      </c>
      <c r="G253" s="36">
        <v>0</v>
      </c>
      <c r="H253" s="36">
        <f t="shared" si="63"/>
        <v>203479.95999999996</v>
      </c>
      <c r="I253" s="36">
        <f t="shared" si="64"/>
        <v>71960.839999999967</v>
      </c>
      <c r="J253" s="36">
        <f t="shared" si="57"/>
        <v>-33479.959999999934</v>
      </c>
      <c r="L253" s="36">
        <f t="shared" si="58"/>
        <v>824.4</v>
      </c>
      <c r="T253">
        <f t="shared" si="74"/>
        <v>21</v>
      </c>
      <c r="U253" s="33">
        <v>51167</v>
      </c>
      <c r="V253" s="36">
        <f t="shared" si="65"/>
        <v>-79642</v>
      </c>
      <c r="W253" s="36">
        <f t="shared" si="66"/>
        <v>1200.33</v>
      </c>
      <c r="X253" s="36">
        <f t="shared" si="67"/>
        <v>1420.6699999999998</v>
      </c>
      <c r="Y253" s="36">
        <f t="shared" si="68"/>
        <v>-220.34</v>
      </c>
      <c r="Z253" s="36">
        <f t="shared" si="69"/>
        <v>0</v>
      </c>
      <c r="AA253" s="36">
        <f t="shared" si="70"/>
        <v>251062.66999999998</v>
      </c>
      <c r="AB253" s="36">
        <f t="shared" si="71"/>
        <v>39417.190000000017</v>
      </c>
      <c r="AC253" s="36">
        <f t="shared" si="72"/>
        <v>-81062.67</v>
      </c>
    </row>
    <row r="254" spans="1:29" x14ac:dyDescent="0.25">
      <c r="A254">
        <f t="shared" si="73"/>
        <v>21</v>
      </c>
      <c r="B254" s="33">
        <v>51196</v>
      </c>
      <c r="C254" s="36">
        <f t="shared" si="59"/>
        <v>-33479.959999999934</v>
      </c>
      <c r="D254" s="36">
        <f t="shared" si="60"/>
        <v>824.4</v>
      </c>
      <c r="E254" s="36">
        <f t="shared" si="61"/>
        <v>939.63</v>
      </c>
      <c r="F254" s="36">
        <f t="shared" si="62"/>
        <v>-115.23</v>
      </c>
      <c r="G254" s="36">
        <v>0</v>
      </c>
      <c r="H254" s="36">
        <f t="shared" si="63"/>
        <v>204419.58999999997</v>
      </c>
      <c r="I254" s="36">
        <f t="shared" si="64"/>
        <v>71845.609999999971</v>
      </c>
      <c r="J254" s="36">
        <f t="shared" si="57"/>
        <v>-34419.589999999931</v>
      </c>
      <c r="L254" s="36">
        <f t="shared" si="58"/>
        <v>824.4</v>
      </c>
      <c r="T254">
        <f t="shared" si="74"/>
        <v>21</v>
      </c>
      <c r="U254" s="33">
        <v>51196</v>
      </c>
      <c r="V254" s="36">
        <f t="shared" si="65"/>
        <v>-81062.67</v>
      </c>
      <c r="W254" s="36">
        <f t="shared" si="66"/>
        <v>1200.33</v>
      </c>
      <c r="X254" s="36">
        <f t="shared" si="67"/>
        <v>1424.6</v>
      </c>
      <c r="Y254" s="36">
        <f t="shared" si="68"/>
        <v>-224.27</v>
      </c>
      <c r="Z254" s="36">
        <f t="shared" si="69"/>
        <v>0</v>
      </c>
      <c r="AA254" s="36">
        <f t="shared" si="70"/>
        <v>252487.27</v>
      </c>
      <c r="AB254" s="36">
        <f t="shared" si="71"/>
        <v>39192.92000000002</v>
      </c>
      <c r="AC254" s="36">
        <f t="shared" si="72"/>
        <v>-82487.27</v>
      </c>
    </row>
    <row r="255" spans="1:29" x14ac:dyDescent="0.25">
      <c r="A255">
        <f t="shared" si="73"/>
        <v>21</v>
      </c>
      <c r="B255" s="33">
        <v>51227</v>
      </c>
      <c r="C255" s="36">
        <f t="shared" si="59"/>
        <v>-34419.589999999931</v>
      </c>
      <c r="D255" s="36">
        <f t="shared" si="60"/>
        <v>824.4</v>
      </c>
      <c r="E255" s="36">
        <f t="shared" si="61"/>
        <v>942.86</v>
      </c>
      <c r="F255" s="36">
        <f t="shared" si="62"/>
        <v>-118.46</v>
      </c>
      <c r="G255" s="36">
        <v>0</v>
      </c>
      <c r="H255" s="36">
        <f t="shared" si="63"/>
        <v>205362.44999999995</v>
      </c>
      <c r="I255" s="36">
        <f t="shared" si="64"/>
        <v>71727.149999999965</v>
      </c>
      <c r="J255" s="36">
        <f t="shared" si="57"/>
        <v>-35362.449999999932</v>
      </c>
      <c r="L255" s="36">
        <f t="shared" si="58"/>
        <v>824.4</v>
      </c>
      <c r="T255">
        <f t="shared" si="74"/>
        <v>21</v>
      </c>
      <c r="U255" s="33">
        <v>51227</v>
      </c>
      <c r="V255" s="36">
        <f t="shared" si="65"/>
        <v>-82487.27</v>
      </c>
      <c r="W255" s="36">
        <f t="shared" si="66"/>
        <v>1200.33</v>
      </c>
      <c r="X255" s="36">
        <f t="shared" si="67"/>
        <v>1428.54</v>
      </c>
      <c r="Y255" s="36">
        <f t="shared" si="68"/>
        <v>-228.21</v>
      </c>
      <c r="Z255" s="36">
        <f t="shared" si="69"/>
        <v>0</v>
      </c>
      <c r="AA255" s="36">
        <f t="shared" si="70"/>
        <v>253915.81</v>
      </c>
      <c r="AB255" s="36">
        <f t="shared" si="71"/>
        <v>38964.710000000021</v>
      </c>
      <c r="AC255" s="36">
        <f t="shared" si="72"/>
        <v>-83915.81</v>
      </c>
    </row>
    <row r="256" spans="1:29" x14ac:dyDescent="0.25">
      <c r="A256">
        <f t="shared" si="73"/>
        <v>21</v>
      </c>
      <c r="B256" s="33">
        <v>51257</v>
      </c>
      <c r="C256" s="36">
        <f t="shared" si="59"/>
        <v>-35362.449999999932</v>
      </c>
      <c r="D256" s="36">
        <f t="shared" si="60"/>
        <v>824.4</v>
      </c>
      <c r="E256" s="36">
        <f t="shared" si="61"/>
        <v>946.11</v>
      </c>
      <c r="F256" s="36">
        <f t="shared" si="62"/>
        <v>-121.71</v>
      </c>
      <c r="G256" s="36">
        <v>0</v>
      </c>
      <c r="H256" s="36">
        <f t="shared" si="63"/>
        <v>206308.55999999994</v>
      </c>
      <c r="I256" s="36">
        <f t="shared" si="64"/>
        <v>71605.439999999959</v>
      </c>
      <c r="J256" s="36">
        <f t="shared" si="57"/>
        <v>-36308.559999999932</v>
      </c>
      <c r="L256" s="36">
        <f t="shared" si="58"/>
        <v>824.4</v>
      </c>
      <c r="T256">
        <f t="shared" si="74"/>
        <v>21</v>
      </c>
      <c r="U256" s="33">
        <v>51257</v>
      </c>
      <c r="V256" s="36">
        <f t="shared" si="65"/>
        <v>-83915.81</v>
      </c>
      <c r="W256" s="36">
        <f t="shared" si="66"/>
        <v>1200.33</v>
      </c>
      <c r="X256" s="36">
        <f t="shared" si="67"/>
        <v>1432.5</v>
      </c>
      <c r="Y256" s="36">
        <f t="shared" si="68"/>
        <v>-232.17</v>
      </c>
      <c r="Z256" s="36">
        <f t="shared" si="69"/>
        <v>0</v>
      </c>
      <c r="AA256" s="36">
        <f t="shared" si="70"/>
        <v>255348.31</v>
      </c>
      <c r="AB256" s="36">
        <f t="shared" si="71"/>
        <v>38732.540000000023</v>
      </c>
      <c r="AC256" s="36">
        <f t="shared" si="72"/>
        <v>-85348.31</v>
      </c>
    </row>
    <row r="257" spans="1:29" x14ac:dyDescent="0.25">
      <c r="A257">
        <f t="shared" si="73"/>
        <v>21</v>
      </c>
      <c r="B257" s="33">
        <v>51288</v>
      </c>
      <c r="C257" s="36">
        <f t="shared" si="59"/>
        <v>-36308.559999999932</v>
      </c>
      <c r="D257" s="36">
        <f t="shared" si="60"/>
        <v>824.4</v>
      </c>
      <c r="E257" s="36">
        <f t="shared" si="61"/>
        <v>949.36</v>
      </c>
      <c r="F257" s="36">
        <f t="shared" si="62"/>
        <v>-124.96</v>
      </c>
      <c r="G257" s="36">
        <v>0</v>
      </c>
      <c r="H257" s="36">
        <f t="shared" si="63"/>
        <v>207257.91999999993</v>
      </c>
      <c r="I257" s="36">
        <f t="shared" si="64"/>
        <v>71480.479999999952</v>
      </c>
      <c r="J257" s="36">
        <f t="shared" si="57"/>
        <v>-37257.919999999933</v>
      </c>
      <c r="L257" s="36">
        <f t="shared" si="58"/>
        <v>824.4</v>
      </c>
      <c r="T257">
        <f t="shared" si="74"/>
        <v>21</v>
      </c>
      <c r="U257" s="33">
        <v>51288</v>
      </c>
      <c r="V257" s="36">
        <f t="shared" si="65"/>
        <v>-85348.31</v>
      </c>
      <c r="W257" s="36">
        <f t="shared" si="66"/>
        <v>1200.33</v>
      </c>
      <c r="X257" s="36">
        <f t="shared" si="67"/>
        <v>1436.46</v>
      </c>
      <c r="Y257" s="36">
        <f t="shared" si="68"/>
        <v>-236.13</v>
      </c>
      <c r="Z257" s="36">
        <f t="shared" si="69"/>
        <v>0</v>
      </c>
      <c r="AA257" s="36">
        <f t="shared" si="70"/>
        <v>256784.77</v>
      </c>
      <c r="AB257" s="36">
        <f t="shared" si="71"/>
        <v>38496.410000000025</v>
      </c>
      <c r="AC257" s="36">
        <f t="shared" si="72"/>
        <v>-86784.77</v>
      </c>
    </row>
    <row r="258" spans="1:29" x14ac:dyDescent="0.25">
      <c r="A258">
        <f t="shared" si="73"/>
        <v>21</v>
      </c>
      <c r="B258" s="33">
        <v>51318</v>
      </c>
      <c r="C258" s="36">
        <f t="shared" si="59"/>
        <v>-37257.919999999933</v>
      </c>
      <c r="D258" s="36">
        <f t="shared" si="60"/>
        <v>824.4</v>
      </c>
      <c r="E258" s="36">
        <f t="shared" si="61"/>
        <v>952.63</v>
      </c>
      <c r="F258" s="36">
        <f t="shared" si="62"/>
        <v>-128.22999999999999</v>
      </c>
      <c r="G258" s="36">
        <v>0</v>
      </c>
      <c r="H258" s="36">
        <f t="shared" si="63"/>
        <v>208210.54999999993</v>
      </c>
      <c r="I258" s="36">
        <f t="shared" si="64"/>
        <v>71352.249999999956</v>
      </c>
      <c r="J258" s="36">
        <f t="shared" si="57"/>
        <v>-38210.54999999993</v>
      </c>
      <c r="L258" s="36">
        <f t="shared" si="58"/>
        <v>824.4</v>
      </c>
      <c r="T258">
        <f t="shared" si="74"/>
        <v>21</v>
      </c>
      <c r="U258" s="33">
        <v>51318</v>
      </c>
      <c r="V258" s="36">
        <f t="shared" si="65"/>
        <v>-86784.77</v>
      </c>
      <c r="W258" s="36">
        <f t="shared" si="66"/>
        <v>1200.33</v>
      </c>
      <c r="X258" s="36">
        <f t="shared" si="67"/>
        <v>1440.4299999999998</v>
      </c>
      <c r="Y258" s="36">
        <f t="shared" si="68"/>
        <v>-240.1</v>
      </c>
      <c r="Z258" s="36">
        <f t="shared" si="69"/>
        <v>0</v>
      </c>
      <c r="AA258" s="36">
        <f t="shared" si="70"/>
        <v>258225.19999999998</v>
      </c>
      <c r="AB258" s="36">
        <f t="shared" si="71"/>
        <v>38256.310000000027</v>
      </c>
      <c r="AC258" s="36">
        <f t="shared" si="72"/>
        <v>-88225.2</v>
      </c>
    </row>
    <row r="259" spans="1:29" x14ac:dyDescent="0.25">
      <c r="A259">
        <f t="shared" si="73"/>
        <v>21</v>
      </c>
      <c r="B259" s="33">
        <v>51349</v>
      </c>
      <c r="C259" s="36">
        <f t="shared" si="59"/>
        <v>-38210.54999999993</v>
      </c>
      <c r="D259" s="36">
        <f t="shared" si="60"/>
        <v>824.4</v>
      </c>
      <c r="E259" s="36">
        <f t="shared" si="61"/>
        <v>955.91</v>
      </c>
      <c r="F259" s="36">
        <f t="shared" si="62"/>
        <v>-131.51</v>
      </c>
      <c r="G259" s="36">
        <v>0</v>
      </c>
      <c r="H259" s="36">
        <f t="shared" si="63"/>
        <v>209166.45999999993</v>
      </c>
      <c r="I259" s="36">
        <f t="shared" si="64"/>
        <v>71220.739999999962</v>
      </c>
      <c r="J259" s="36">
        <f t="shared" si="57"/>
        <v>-39166.459999999934</v>
      </c>
      <c r="L259" s="36">
        <f t="shared" si="58"/>
        <v>824.4</v>
      </c>
      <c r="T259">
        <f t="shared" si="74"/>
        <v>21</v>
      </c>
      <c r="U259" s="33">
        <v>51349</v>
      </c>
      <c r="V259" s="36">
        <f t="shared" si="65"/>
        <v>-88225.2</v>
      </c>
      <c r="W259" s="36">
        <f t="shared" si="66"/>
        <v>1200.33</v>
      </c>
      <c r="X259" s="36">
        <f t="shared" si="67"/>
        <v>1444.4199999999998</v>
      </c>
      <c r="Y259" s="36">
        <f t="shared" si="68"/>
        <v>-244.09</v>
      </c>
      <c r="Z259" s="36">
        <f t="shared" si="69"/>
        <v>0</v>
      </c>
      <c r="AA259" s="36">
        <f t="shared" si="70"/>
        <v>259669.62</v>
      </c>
      <c r="AB259" s="36">
        <f t="shared" si="71"/>
        <v>38012.22000000003</v>
      </c>
      <c r="AC259" s="36">
        <f t="shared" si="72"/>
        <v>-89669.62</v>
      </c>
    </row>
    <row r="260" spans="1:29" x14ac:dyDescent="0.25">
      <c r="A260">
        <f t="shared" si="73"/>
        <v>21</v>
      </c>
      <c r="B260" s="33">
        <v>51380</v>
      </c>
      <c r="C260" s="36">
        <f t="shared" si="59"/>
        <v>-39166.459999999934</v>
      </c>
      <c r="D260" s="36">
        <f t="shared" si="60"/>
        <v>824.4</v>
      </c>
      <c r="E260" s="36">
        <f t="shared" si="61"/>
        <v>959.2</v>
      </c>
      <c r="F260" s="36">
        <f t="shared" si="62"/>
        <v>-134.80000000000001</v>
      </c>
      <c r="G260" s="36">
        <v>0</v>
      </c>
      <c r="H260" s="36">
        <f t="shared" si="63"/>
        <v>210125.65999999995</v>
      </c>
      <c r="I260" s="36">
        <f t="shared" si="64"/>
        <v>71085.939999999959</v>
      </c>
      <c r="J260" s="36">
        <f t="shared" si="57"/>
        <v>-40125.659999999931</v>
      </c>
      <c r="L260" s="36">
        <f t="shared" si="58"/>
        <v>824.4</v>
      </c>
      <c r="T260">
        <f t="shared" si="74"/>
        <v>21</v>
      </c>
      <c r="U260" s="33">
        <v>51380</v>
      </c>
      <c r="V260" s="36">
        <f t="shared" si="65"/>
        <v>-89669.62</v>
      </c>
      <c r="W260" s="36">
        <f t="shared" si="66"/>
        <v>1200.33</v>
      </c>
      <c r="X260" s="36">
        <f t="shared" si="67"/>
        <v>1448.4199999999998</v>
      </c>
      <c r="Y260" s="36">
        <f t="shared" si="68"/>
        <v>-248.09</v>
      </c>
      <c r="Z260" s="36">
        <f t="shared" si="69"/>
        <v>0</v>
      </c>
      <c r="AA260" s="36">
        <f t="shared" si="70"/>
        <v>261118.04</v>
      </c>
      <c r="AB260" s="36">
        <f t="shared" si="71"/>
        <v>37764.130000000034</v>
      </c>
      <c r="AC260" s="36">
        <f t="shared" si="72"/>
        <v>-91118.04</v>
      </c>
    </row>
    <row r="261" spans="1:29" x14ac:dyDescent="0.25">
      <c r="A261">
        <f t="shared" si="73"/>
        <v>21</v>
      </c>
      <c r="B261" s="33">
        <v>51410</v>
      </c>
      <c r="C261" s="36">
        <f t="shared" si="59"/>
        <v>-40125.659999999931</v>
      </c>
      <c r="D261" s="36">
        <f t="shared" si="60"/>
        <v>824.4</v>
      </c>
      <c r="E261" s="36">
        <f t="shared" si="61"/>
        <v>962.5</v>
      </c>
      <c r="F261" s="36">
        <f t="shared" si="62"/>
        <v>-138.1</v>
      </c>
      <c r="G261" s="36">
        <v>0</v>
      </c>
      <c r="H261" s="36">
        <f t="shared" si="63"/>
        <v>211088.15999999995</v>
      </c>
      <c r="I261" s="36">
        <f t="shared" si="64"/>
        <v>70947.839999999953</v>
      </c>
      <c r="J261" s="36">
        <f t="shared" si="57"/>
        <v>-41088.159999999931</v>
      </c>
      <c r="L261" s="36">
        <f t="shared" si="58"/>
        <v>824.4</v>
      </c>
      <c r="T261">
        <f t="shared" si="74"/>
        <v>21</v>
      </c>
      <c r="U261" s="33">
        <v>51410</v>
      </c>
      <c r="V261" s="36">
        <f t="shared" si="65"/>
        <v>-91118.04</v>
      </c>
      <c r="W261" s="36">
        <f t="shared" si="66"/>
        <v>1200.33</v>
      </c>
      <c r="X261" s="36">
        <f t="shared" si="67"/>
        <v>1452.4199999999998</v>
      </c>
      <c r="Y261" s="36">
        <f t="shared" si="68"/>
        <v>-252.09</v>
      </c>
      <c r="Z261" s="36">
        <f t="shared" si="69"/>
        <v>0</v>
      </c>
      <c r="AA261" s="36">
        <f t="shared" si="70"/>
        <v>262570.46000000002</v>
      </c>
      <c r="AB261" s="36">
        <f t="shared" si="71"/>
        <v>37512.040000000037</v>
      </c>
      <c r="AC261" s="36">
        <f t="shared" si="72"/>
        <v>-92570.459999999992</v>
      </c>
    </row>
    <row r="262" spans="1:29" x14ac:dyDescent="0.25">
      <c r="A262">
        <f t="shared" si="73"/>
        <v>21</v>
      </c>
      <c r="B262" s="33">
        <v>51441</v>
      </c>
      <c r="C262" s="36">
        <f t="shared" si="59"/>
        <v>-41088.159999999931</v>
      </c>
      <c r="D262" s="36">
        <f t="shared" si="60"/>
        <v>824.4</v>
      </c>
      <c r="E262" s="36">
        <f t="shared" si="61"/>
        <v>965.81</v>
      </c>
      <c r="F262" s="36">
        <f t="shared" si="62"/>
        <v>-141.41</v>
      </c>
      <c r="G262" s="36">
        <v>0</v>
      </c>
      <c r="H262" s="36">
        <f t="shared" si="63"/>
        <v>212053.96999999994</v>
      </c>
      <c r="I262" s="36">
        <f t="shared" si="64"/>
        <v>70806.429999999949</v>
      </c>
      <c r="J262" s="36">
        <f t="shared" si="57"/>
        <v>-42053.969999999928</v>
      </c>
      <c r="L262" s="36">
        <f t="shared" si="58"/>
        <v>824.4</v>
      </c>
      <c r="T262">
        <f t="shared" si="74"/>
        <v>21</v>
      </c>
      <c r="U262" s="33">
        <v>51441</v>
      </c>
      <c r="V262" s="36">
        <f t="shared" si="65"/>
        <v>-92570.459999999992</v>
      </c>
      <c r="W262" s="36">
        <f t="shared" si="66"/>
        <v>1200.33</v>
      </c>
      <c r="X262" s="36">
        <f t="shared" si="67"/>
        <v>1456.44</v>
      </c>
      <c r="Y262" s="36">
        <f t="shared" si="68"/>
        <v>-256.11</v>
      </c>
      <c r="Z262" s="36">
        <f t="shared" si="69"/>
        <v>0</v>
      </c>
      <c r="AA262" s="36">
        <f t="shared" si="70"/>
        <v>264026.90000000002</v>
      </c>
      <c r="AB262" s="36">
        <f t="shared" si="71"/>
        <v>37255.930000000037</v>
      </c>
      <c r="AC262" s="36">
        <f t="shared" si="72"/>
        <v>-94026.9</v>
      </c>
    </row>
    <row r="263" spans="1:29" x14ac:dyDescent="0.25">
      <c r="A263">
        <f t="shared" si="73"/>
        <v>21</v>
      </c>
      <c r="B263" s="33">
        <v>51471</v>
      </c>
      <c r="C263" s="36">
        <f t="shared" si="59"/>
        <v>-42053.969999999928</v>
      </c>
      <c r="D263" s="36">
        <f t="shared" si="60"/>
        <v>824.4</v>
      </c>
      <c r="E263" s="36">
        <f t="shared" si="61"/>
        <v>969.14</v>
      </c>
      <c r="F263" s="36">
        <f t="shared" si="62"/>
        <v>-144.74</v>
      </c>
      <c r="G263" s="36">
        <v>0</v>
      </c>
      <c r="H263" s="36">
        <f t="shared" si="63"/>
        <v>213023.10999999996</v>
      </c>
      <c r="I263" s="36">
        <f t="shared" si="64"/>
        <v>70661.689999999944</v>
      </c>
      <c r="J263" s="36">
        <f t="shared" si="57"/>
        <v>-43023.109999999928</v>
      </c>
      <c r="L263" s="36">
        <f t="shared" si="58"/>
        <v>824.4</v>
      </c>
      <c r="T263">
        <f t="shared" si="74"/>
        <v>21</v>
      </c>
      <c r="U263" s="33">
        <v>51471</v>
      </c>
      <c r="V263" s="36">
        <f t="shared" si="65"/>
        <v>-94026.9</v>
      </c>
      <c r="W263" s="36">
        <f t="shared" si="66"/>
        <v>1200.33</v>
      </c>
      <c r="X263" s="36">
        <f t="shared" si="67"/>
        <v>1460.4699999999998</v>
      </c>
      <c r="Y263" s="36">
        <f t="shared" si="68"/>
        <v>-260.14</v>
      </c>
      <c r="Z263" s="36">
        <f t="shared" si="69"/>
        <v>0</v>
      </c>
      <c r="AA263" s="36">
        <f t="shared" si="70"/>
        <v>265487.37</v>
      </c>
      <c r="AB263" s="36">
        <f t="shared" si="71"/>
        <v>36995.790000000037</v>
      </c>
      <c r="AC263" s="36">
        <f t="shared" si="72"/>
        <v>-95487.37</v>
      </c>
    </row>
    <row r="264" spans="1:29" x14ac:dyDescent="0.25">
      <c r="A264">
        <f t="shared" si="73"/>
        <v>22</v>
      </c>
      <c r="B264" s="33">
        <v>51502</v>
      </c>
      <c r="C264" s="36">
        <f t="shared" si="59"/>
        <v>-43023.109999999928</v>
      </c>
      <c r="D264" s="36">
        <f t="shared" si="60"/>
        <v>824.4</v>
      </c>
      <c r="E264" s="36">
        <f t="shared" si="61"/>
        <v>972.47</v>
      </c>
      <c r="F264" s="36">
        <f t="shared" si="62"/>
        <v>-148.07</v>
      </c>
      <c r="G264" s="36">
        <v>0</v>
      </c>
      <c r="H264" s="36">
        <f t="shared" si="63"/>
        <v>213995.57999999996</v>
      </c>
      <c r="I264" s="36">
        <f t="shared" si="64"/>
        <v>70513.619999999937</v>
      </c>
      <c r="J264" s="36">
        <f t="shared" si="57"/>
        <v>-43995.579999999929</v>
      </c>
      <c r="L264" s="36">
        <f t="shared" si="58"/>
        <v>824.4</v>
      </c>
      <c r="T264">
        <f t="shared" si="74"/>
        <v>22</v>
      </c>
      <c r="U264" s="33">
        <v>51502</v>
      </c>
      <c r="V264" s="36">
        <f t="shared" si="65"/>
        <v>-95487.37</v>
      </c>
      <c r="W264" s="36">
        <f t="shared" si="66"/>
        <v>1200.33</v>
      </c>
      <c r="X264" s="36">
        <f t="shared" si="67"/>
        <v>1464.51</v>
      </c>
      <c r="Y264" s="36">
        <f t="shared" si="68"/>
        <v>-264.18</v>
      </c>
      <c r="Z264" s="36">
        <f t="shared" si="69"/>
        <v>0</v>
      </c>
      <c r="AA264" s="36">
        <f t="shared" si="70"/>
        <v>266951.88</v>
      </c>
      <c r="AB264" s="36">
        <f t="shared" si="71"/>
        <v>36731.610000000037</v>
      </c>
      <c r="AC264" s="36">
        <f t="shared" si="72"/>
        <v>-96951.87999999999</v>
      </c>
    </row>
    <row r="265" spans="1:29" x14ac:dyDescent="0.25">
      <c r="A265">
        <f t="shared" si="73"/>
        <v>22</v>
      </c>
      <c r="B265" s="33">
        <v>51533</v>
      </c>
      <c r="C265" s="36">
        <f t="shared" si="59"/>
        <v>-43995.579999999929</v>
      </c>
      <c r="D265" s="36">
        <f t="shared" si="60"/>
        <v>824.4</v>
      </c>
      <c r="E265" s="36">
        <f t="shared" si="61"/>
        <v>975.81999999999994</v>
      </c>
      <c r="F265" s="36">
        <f t="shared" si="62"/>
        <v>-151.41999999999999</v>
      </c>
      <c r="G265" s="36">
        <v>0</v>
      </c>
      <c r="H265" s="36">
        <f t="shared" si="63"/>
        <v>214971.39999999997</v>
      </c>
      <c r="I265" s="36">
        <f t="shared" si="64"/>
        <v>70362.199999999939</v>
      </c>
      <c r="J265" s="36">
        <f t="shared" si="57"/>
        <v>-44971.399999999929</v>
      </c>
      <c r="L265" s="36">
        <f t="shared" si="58"/>
        <v>824.4</v>
      </c>
      <c r="T265">
        <f t="shared" si="74"/>
        <v>22</v>
      </c>
      <c r="U265" s="33">
        <v>51533</v>
      </c>
      <c r="V265" s="36">
        <f t="shared" si="65"/>
        <v>-96951.87999999999</v>
      </c>
      <c r="W265" s="36">
        <f t="shared" si="66"/>
        <v>1200.33</v>
      </c>
      <c r="X265" s="36">
        <f t="shared" si="67"/>
        <v>1468.56</v>
      </c>
      <c r="Y265" s="36">
        <f t="shared" si="68"/>
        <v>-268.23</v>
      </c>
      <c r="Z265" s="36">
        <f t="shared" si="69"/>
        <v>0</v>
      </c>
      <c r="AA265" s="36">
        <f t="shared" si="70"/>
        <v>268420.44</v>
      </c>
      <c r="AB265" s="36">
        <f t="shared" si="71"/>
        <v>36463.380000000034</v>
      </c>
      <c r="AC265" s="36">
        <f t="shared" si="72"/>
        <v>-98420.439999999988</v>
      </c>
    </row>
    <row r="266" spans="1:29" x14ac:dyDescent="0.25">
      <c r="A266">
        <f t="shared" si="73"/>
        <v>22</v>
      </c>
      <c r="B266" s="33">
        <v>51561</v>
      </c>
      <c r="C266" s="36">
        <f t="shared" si="59"/>
        <v>-44971.399999999929</v>
      </c>
      <c r="D266" s="36">
        <f t="shared" si="60"/>
        <v>824.4</v>
      </c>
      <c r="E266" s="36">
        <f t="shared" si="61"/>
        <v>979.18</v>
      </c>
      <c r="F266" s="36">
        <f t="shared" si="62"/>
        <v>-154.78</v>
      </c>
      <c r="G266" s="36">
        <v>0</v>
      </c>
      <c r="H266" s="36">
        <f t="shared" si="63"/>
        <v>215950.57999999996</v>
      </c>
      <c r="I266" s="36">
        <f t="shared" si="64"/>
        <v>70207.41999999994</v>
      </c>
      <c r="J266" s="36">
        <f t="shared" si="57"/>
        <v>-45950.579999999929</v>
      </c>
      <c r="L266" s="36">
        <f t="shared" si="58"/>
        <v>824.4</v>
      </c>
      <c r="T266">
        <f t="shared" si="74"/>
        <v>22</v>
      </c>
      <c r="U266" s="33">
        <v>51561</v>
      </c>
      <c r="V266" s="36">
        <f t="shared" si="65"/>
        <v>-98420.439999999988</v>
      </c>
      <c r="W266" s="36">
        <f t="shared" si="66"/>
        <v>1200.33</v>
      </c>
      <c r="X266" s="36">
        <f t="shared" si="67"/>
        <v>1472.6299999999999</v>
      </c>
      <c r="Y266" s="36">
        <f t="shared" si="68"/>
        <v>-272.3</v>
      </c>
      <c r="Z266" s="36">
        <f t="shared" si="69"/>
        <v>0</v>
      </c>
      <c r="AA266" s="36">
        <f t="shared" si="70"/>
        <v>269893.07</v>
      </c>
      <c r="AB266" s="36">
        <f t="shared" si="71"/>
        <v>36191.080000000031</v>
      </c>
      <c r="AC266" s="36">
        <f t="shared" si="72"/>
        <v>-99893.069999999992</v>
      </c>
    </row>
    <row r="267" spans="1:29" x14ac:dyDescent="0.25">
      <c r="A267">
        <f t="shared" si="73"/>
        <v>22</v>
      </c>
      <c r="B267" s="33">
        <v>51592</v>
      </c>
      <c r="C267" s="36">
        <f t="shared" si="59"/>
        <v>-45950.579999999929</v>
      </c>
      <c r="D267" s="36">
        <f t="shared" si="60"/>
        <v>824.4</v>
      </c>
      <c r="E267" s="36">
        <f t="shared" si="61"/>
        <v>982.55</v>
      </c>
      <c r="F267" s="36">
        <f t="shared" si="62"/>
        <v>-158.15</v>
      </c>
      <c r="G267" s="36">
        <v>0</v>
      </c>
      <c r="H267" s="36">
        <f t="shared" si="63"/>
        <v>216933.12999999995</v>
      </c>
      <c r="I267" s="36">
        <f t="shared" si="64"/>
        <v>70049.269999999946</v>
      </c>
      <c r="J267" s="36">
        <f t="shared" si="57"/>
        <v>-46933.129999999932</v>
      </c>
      <c r="L267" s="36">
        <f t="shared" si="58"/>
        <v>824.4</v>
      </c>
      <c r="T267">
        <f t="shared" si="74"/>
        <v>22</v>
      </c>
      <c r="U267" s="33">
        <v>51592</v>
      </c>
      <c r="V267" s="36">
        <f t="shared" si="65"/>
        <v>-99893.069999999992</v>
      </c>
      <c r="W267" s="36">
        <f t="shared" si="66"/>
        <v>1200.33</v>
      </c>
      <c r="X267" s="36">
        <f t="shared" si="67"/>
        <v>1476.6999999999998</v>
      </c>
      <c r="Y267" s="36">
        <f t="shared" si="68"/>
        <v>-276.37</v>
      </c>
      <c r="Z267" s="36">
        <f t="shared" si="69"/>
        <v>0</v>
      </c>
      <c r="AA267" s="36">
        <f t="shared" si="70"/>
        <v>271369.77</v>
      </c>
      <c r="AB267" s="36">
        <f t="shared" si="71"/>
        <v>35914.710000000028</v>
      </c>
      <c r="AC267" s="36">
        <f t="shared" si="72"/>
        <v>-101369.76999999999</v>
      </c>
    </row>
    <row r="268" spans="1:29" x14ac:dyDescent="0.25">
      <c r="A268">
        <f t="shared" si="73"/>
        <v>22</v>
      </c>
      <c r="B268" s="33">
        <v>51622</v>
      </c>
      <c r="C268" s="36">
        <f t="shared" si="59"/>
        <v>-46933.129999999932</v>
      </c>
      <c r="D268" s="36">
        <f t="shared" si="60"/>
        <v>824.4</v>
      </c>
      <c r="E268" s="36">
        <f t="shared" si="61"/>
        <v>985.93</v>
      </c>
      <c r="F268" s="36">
        <f t="shared" si="62"/>
        <v>-161.53</v>
      </c>
      <c r="G268" s="36">
        <v>0</v>
      </c>
      <c r="H268" s="36">
        <f t="shared" si="63"/>
        <v>217919.05999999994</v>
      </c>
      <c r="I268" s="36">
        <f t="shared" si="64"/>
        <v>69887.739999999947</v>
      </c>
      <c r="J268" s="36">
        <f t="shared" si="57"/>
        <v>-47919.059999999932</v>
      </c>
      <c r="L268" s="36">
        <f t="shared" si="58"/>
        <v>824.4</v>
      </c>
      <c r="T268">
        <f t="shared" si="74"/>
        <v>22</v>
      </c>
      <c r="U268" s="33">
        <v>51622</v>
      </c>
      <c r="V268" s="36">
        <f t="shared" si="65"/>
        <v>-101369.76999999999</v>
      </c>
      <c r="W268" s="36">
        <f t="shared" si="66"/>
        <v>1200.33</v>
      </c>
      <c r="X268" s="36">
        <f t="shared" si="67"/>
        <v>1480.79</v>
      </c>
      <c r="Y268" s="36">
        <f t="shared" si="68"/>
        <v>-280.45999999999998</v>
      </c>
      <c r="Z268" s="36">
        <f t="shared" si="69"/>
        <v>0</v>
      </c>
      <c r="AA268" s="36">
        <f t="shared" si="70"/>
        <v>272850.56</v>
      </c>
      <c r="AB268" s="36">
        <f t="shared" si="71"/>
        <v>35634.250000000029</v>
      </c>
      <c r="AC268" s="36">
        <f t="shared" si="72"/>
        <v>-102850.55999999998</v>
      </c>
    </row>
    <row r="269" spans="1:29" x14ac:dyDescent="0.25">
      <c r="A269">
        <f t="shared" si="73"/>
        <v>22</v>
      </c>
      <c r="B269" s="33">
        <v>51653</v>
      </c>
      <c r="C269" s="36">
        <f t="shared" si="59"/>
        <v>-47919.059999999932</v>
      </c>
      <c r="D269" s="36">
        <f t="shared" si="60"/>
        <v>824.4</v>
      </c>
      <c r="E269" s="36">
        <f t="shared" si="61"/>
        <v>989.31999999999994</v>
      </c>
      <c r="F269" s="36">
        <f t="shared" si="62"/>
        <v>-164.92</v>
      </c>
      <c r="G269" s="36">
        <v>0</v>
      </c>
      <c r="H269" s="36">
        <f t="shared" si="63"/>
        <v>218908.37999999995</v>
      </c>
      <c r="I269" s="36">
        <f t="shared" si="64"/>
        <v>69722.819999999949</v>
      </c>
      <c r="J269" s="36">
        <f t="shared" ref="J269:J332" si="75">C269-E269-G269</f>
        <v>-48908.379999999932</v>
      </c>
      <c r="L269" s="36">
        <f t="shared" ref="L269:L332" si="76">D269+G269</f>
        <v>824.4</v>
      </c>
      <c r="T269">
        <f t="shared" si="74"/>
        <v>22</v>
      </c>
      <c r="U269" s="33">
        <v>51653</v>
      </c>
      <c r="V269" s="36">
        <f t="shared" si="65"/>
        <v>-102850.55999999998</v>
      </c>
      <c r="W269" s="36">
        <f t="shared" si="66"/>
        <v>1200.33</v>
      </c>
      <c r="X269" s="36">
        <f t="shared" si="67"/>
        <v>1484.8799999999999</v>
      </c>
      <c r="Y269" s="36">
        <f t="shared" si="68"/>
        <v>-284.55</v>
      </c>
      <c r="Z269" s="36">
        <f t="shared" si="69"/>
        <v>0</v>
      </c>
      <c r="AA269" s="36">
        <f t="shared" si="70"/>
        <v>274335.44</v>
      </c>
      <c r="AB269" s="36">
        <f t="shared" si="71"/>
        <v>35349.700000000026</v>
      </c>
      <c r="AC269" s="36">
        <f t="shared" si="72"/>
        <v>-104335.43999999999</v>
      </c>
    </row>
    <row r="270" spans="1:29" x14ac:dyDescent="0.25">
      <c r="A270">
        <f t="shared" si="73"/>
        <v>22</v>
      </c>
      <c r="B270" s="33">
        <v>51683</v>
      </c>
      <c r="C270" s="36">
        <f t="shared" ref="C270:C333" si="77">$J269</f>
        <v>-48908.379999999932</v>
      </c>
      <c r="D270" s="36">
        <f t="shared" ref="D270:D333" si="78">$B$7</f>
        <v>824.4</v>
      </c>
      <c r="E270" s="36">
        <f t="shared" ref="E270:E333" si="79">D270-F270</f>
        <v>992.73</v>
      </c>
      <c r="F270" s="36">
        <f t="shared" ref="F270:F333" si="80">ROUND($C270*$B$4/12,2)</f>
        <v>-168.33</v>
      </c>
      <c r="G270" s="36">
        <v>0</v>
      </c>
      <c r="H270" s="36">
        <f t="shared" ref="H270:H333" si="81">E270+G270+H269</f>
        <v>219901.10999999996</v>
      </c>
      <c r="I270" s="36">
        <f t="shared" ref="I270:I333" si="82">F270+I269</f>
        <v>69554.489999999947</v>
      </c>
      <c r="J270" s="36">
        <f t="shared" si="75"/>
        <v>-49901.109999999935</v>
      </c>
      <c r="L270" s="36">
        <f t="shared" si="76"/>
        <v>824.4</v>
      </c>
      <c r="T270">
        <f t="shared" si="74"/>
        <v>22</v>
      </c>
      <c r="U270" s="33">
        <v>51683</v>
      </c>
      <c r="V270" s="36">
        <f t="shared" ref="V270:V333" si="83">$AC269</f>
        <v>-104335.43999999999</v>
      </c>
      <c r="W270" s="36">
        <f t="shared" ref="W270:W333" si="84">$U$7</f>
        <v>1200.33</v>
      </c>
      <c r="X270" s="36">
        <f t="shared" ref="X270:X333" si="85">W270-Y270</f>
        <v>1488.99</v>
      </c>
      <c r="Y270" s="36">
        <f t="shared" ref="Y270:Y333" si="86">ROUND($V270*$U$4/12,2)</f>
        <v>-288.66000000000003</v>
      </c>
      <c r="Z270" s="36">
        <f t="shared" ref="Z270:Z333" si="87">$U$8</f>
        <v>0</v>
      </c>
      <c r="AA270" s="36">
        <f t="shared" ref="AA270:AA333" si="88">X270+Z270+AA269</f>
        <v>275824.43</v>
      </c>
      <c r="AB270" s="36">
        <f t="shared" ref="AB270:AB333" si="89">Y270+AB269</f>
        <v>35061.040000000023</v>
      </c>
      <c r="AC270" s="36">
        <f t="shared" ref="AC270:AC333" si="90">V270-X270-Z270</f>
        <v>-105824.43</v>
      </c>
    </row>
    <row r="271" spans="1:29" x14ac:dyDescent="0.25">
      <c r="A271">
        <f t="shared" si="73"/>
        <v>22</v>
      </c>
      <c r="B271" s="33">
        <v>51714</v>
      </c>
      <c r="C271" s="36">
        <f t="shared" si="77"/>
        <v>-49901.109999999935</v>
      </c>
      <c r="D271" s="36">
        <f t="shared" si="78"/>
        <v>824.4</v>
      </c>
      <c r="E271" s="36">
        <f t="shared" si="79"/>
        <v>996.14</v>
      </c>
      <c r="F271" s="36">
        <f t="shared" si="80"/>
        <v>-171.74</v>
      </c>
      <c r="G271" s="36">
        <v>0</v>
      </c>
      <c r="H271" s="36">
        <f t="shared" si="81"/>
        <v>220897.24999999997</v>
      </c>
      <c r="I271" s="36">
        <f t="shared" si="82"/>
        <v>69382.749999999942</v>
      </c>
      <c r="J271" s="36">
        <f t="shared" si="75"/>
        <v>-50897.249999999935</v>
      </c>
      <c r="L271" s="36">
        <f t="shared" si="76"/>
        <v>824.4</v>
      </c>
      <c r="T271">
        <f t="shared" si="74"/>
        <v>22</v>
      </c>
      <c r="U271" s="33">
        <v>51714</v>
      </c>
      <c r="V271" s="36">
        <f t="shared" si="83"/>
        <v>-105824.43</v>
      </c>
      <c r="W271" s="36">
        <f t="shared" si="84"/>
        <v>1200.33</v>
      </c>
      <c r="X271" s="36">
        <f t="shared" si="85"/>
        <v>1493.11</v>
      </c>
      <c r="Y271" s="36">
        <f t="shared" si="86"/>
        <v>-292.77999999999997</v>
      </c>
      <c r="Z271" s="36">
        <f t="shared" si="87"/>
        <v>0</v>
      </c>
      <c r="AA271" s="36">
        <f t="shared" si="88"/>
        <v>277317.53999999998</v>
      </c>
      <c r="AB271" s="36">
        <f t="shared" si="89"/>
        <v>34768.260000000024</v>
      </c>
      <c r="AC271" s="36">
        <f t="shared" si="90"/>
        <v>-107317.54</v>
      </c>
    </row>
    <row r="272" spans="1:29" x14ac:dyDescent="0.25">
      <c r="A272">
        <f t="shared" si="73"/>
        <v>22</v>
      </c>
      <c r="B272" s="33">
        <v>51745</v>
      </c>
      <c r="C272" s="36">
        <f t="shared" si="77"/>
        <v>-50897.249999999935</v>
      </c>
      <c r="D272" s="36">
        <f t="shared" si="78"/>
        <v>824.4</v>
      </c>
      <c r="E272" s="36">
        <f t="shared" si="79"/>
        <v>999.56999999999994</v>
      </c>
      <c r="F272" s="36">
        <f t="shared" si="80"/>
        <v>-175.17</v>
      </c>
      <c r="G272" s="36">
        <v>0</v>
      </c>
      <c r="H272" s="36">
        <f t="shared" si="81"/>
        <v>221896.81999999998</v>
      </c>
      <c r="I272" s="36">
        <f t="shared" si="82"/>
        <v>69207.579999999944</v>
      </c>
      <c r="J272" s="36">
        <f t="shared" si="75"/>
        <v>-51896.819999999934</v>
      </c>
      <c r="L272" s="36">
        <f t="shared" si="76"/>
        <v>824.4</v>
      </c>
      <c r="T272">
        <f t="shared" si="74"/>
        <v>22</v>
      </c>
      <c r="U272" s="33">
        <v>51745</v>
      </c>
      <c r="V272" s="36">
        <f t="shared" si="83"/>
        <v>-107317.54</v>
      </c>
      <c r="W272" s="36">
        <f t="shared" si="84"/>
        <v>1200.33</v>
      </c>
      <c r="X272" s="36">
        <f t="shared" si="85"/>
        <v>1497.24</v>
      </c>
      <c r="Y272" s="36">
        <f t="shared" si="86"/>
        <v>-296.91000000000003</v>
      </c>
      <c r="Z272" s="36">
        <f t="shared" si="87"/>
        <v>0</v>
      </c>
      <c r="AA272" s="36">
        <f t="shared" si="88"/>
        <v>278814.77999999997</v>
      </c>
      <c r="AB272" s="36">
        <f t="shared" si="89"/>
        <v>34471.35000000002</v>
      </c>
      <c r="AC272" s="36">
        <f t="shared" si="90"/>
        <v>-108814.78</v>
      </c>
    </row>
    <row r="273" spans="1:29" x14ac:dyDescent="0.25">
      <c r="A273">
        <f t="shared" si="73"/>
        <v>22</v>
      </c>
      <c r="B273" s="33">
        <v>51775</v>
      </c>
      <c r="C273" s="36">
        <f t="shared" si="77"/>
        <v>-51896.819999999934</v>
      </c>
      <c r="D273" s="36">
        <f t="shared" si="78"/>
        <v>824.4</v>
      </c>
      <c r="E273" s="36">
        <f t="shared" si="79"/>
        <v>1003.01</v>
      </c>
      <c r="F273" s="36">
        <f t="shared" si="80"/>
        <v>-178.61</v>
      </c>
      <c r="G273" s="36">
        <v>0</v>
      </c>
      <c r="H273" s="36">
        <f t="shared" si="81"/>
        <v>222899.83</v>
      </c>
      <c r="I273" s="36">
        <f t="shared" si="82"/>
        <v>69028.969999999943</v>
      </c>
      <c r="J273" s="36">
        <f t="shared" si="75"/>
        <v>-52899.829999999936</v>
      </c>
      <c r="L273" s="36">
        <f t="shared" si="76"/>
        <v>824.4</v>
      </c>
      <c r="T273">
        <f t="shared" si="74"/>
        <v>22</v>
      </c>
      <c r="U273" s="33">
        <v>51775</v>
      </c>
      <c r="V273" s="36">
        <f t="shared" si="83"/>
        <v>-108814.78</v>
      </c>
      <c r="W273" s="36">
        <f t="shared" si="84"/>
        <v>1200.33</v>
      </c>
      <c r="X273" s="36">
        <f t="shared" si="85"/>
        <v>1501.3799999999999</v>
      </c>
      <c r="Y273" s="36">
        <f t="shared" si="86"/>
        <v>-301.05</v>
      </c>
      <c r="Z273" s="36">
        <f t="shared" si="87"/>
        <v>0</v>
      </c>
      <c r="AA273" s="36">
        <f t="shared" si="88"/>
        <v>280316.15999999997</v>
      </c>
      <c r="AB273" s="36">
        <f t="shared" si="89"/>
        <v>34170.300000000017</v>
      </c>
      <c r="AC273" s="36">
        <f t="shared" si="90"/>
        <v>-110316.16</v>
      </c>
    </row>
    <row r="274" spans="1:29" x14ac:dyDescent="0.25">
      <c r="A274">
        <f t="shared" si="73"/>
        <v>22</v>
      </c>
      <c r="B274" s="33">
        <v>51806</v>
      </c>
      <c r="C274" s="36">
        <f t="shared" si="77"/>
        <v>-52899.829999999936</v>
      </c>
      <c r="D274" s="36">
        <f t="shared" si="78"/>
        <v>824.4</v>
      </c>
      <c r="E274" s="36">
        <f t="shared" si="79"/>
        <v>1006.46</v>
      </c>
      <c r="F274" s="36">
        <f t="shared" si="80"/>
        <v>-182.06</v>
      </c>
      <c r="G274" s="36">
        <v>0</v>
      </c>
      <c r="H274" s="36">
        <f t="shared" si="81"/>
        <v>223906.28999999998</v>
      </c>
      <c r="I274" s="36">
        <f t="shared" si="82"/>
        <v>68846.909999999945</v>
      </c>
      <c r="J274" s="36">
        <f t="shared" si="75"/>
        <v>-53906.289999999935</v>
      </c>
      <c r="L274" s="36">
        <f t="shared" si="76"/>
        <v>824.4</v>
      </c>
      <c r="T274">
        <f t="shared" si="74"/>
        <v>22</v>
      </c>
      <c r="U274" s="33">
        <v>51806</v>
      </c>
      <c r="V274" s="36">
        <f t="shared" si="83"/>
        <v>-110316.16</v>
      </c>
      <c r="W274" s="36">
        <f t="shared" si="84"/>
        <v>1200.33</v>
      </c>
      <c r="X274" s="36">
        <f t="shared" si="85"/>
        <v>1505.54</v>
      </c>
      <c r="Y274" s="36">
        <f t="shared" si="86"/>
        <v>-305.20999999999998</v>
      </c>
      <c r="Z274" s="36">
        <f t="shared" si="87"/>
        <v>0</v>
      </c>
      <c r="AA274" s="36">
        <f t="shared" si="88"/>
        <v>281821.69999999995</v>
      </c>
      <c r="AB274" s="36">
        <f t="shared" si="89"/>
        <v>33865.090000000018</v>
      </c>
      <c r="AC274" s="36">
        <f t="shared" si="90"/>
        <v>-111821.7</v>
      </c>
    </row>
    <row r="275" spans="1:29" x14ac:dyDescent="0.25">
      <c r="A275">
        <f t="shared" si="73"/>
        <v>22</v>
      </c>
      <c r="B275" s="33">
        <v>51836</v>
      </c>
      <c r="C275" s="36">
        <f t="shared" si="77"/>
        <v>-53906.289999999935</v>
      </c>
      <c r="D275" s="36">
        <f t="shared" si="78"/>
        <v>824.4</v>
      </c>
      <c r="E275" s="36">
        <f t="shared" si="79"/>
        <v>1009.93</v>
      </c>
      <c r="F275" s="36">
        <f t="shared" si="80"/>
        <v>-185.53</v>
      </c>
      <c r="G275" s="36">
        <v>0</v>
      </c>
      <c r="H275" s="36">
        <f t="shared" si="81"/>
        <v>224916.21999999997</v>
      </c>
      <c r="I275" s="36">
        <f t="shared" si="82"/>
        <v>68661.379999999946</v>
      </c>
      <c r="J275" s="36">
        <f t="shared" si="75"/>
        <v>-54916.219999999936</v>
      </c>
      <c r="L275" s="36">
        <f t="shared" si="76"/>
        <v>824.4</v>
      </c>
      <c r="T275">
        <f t="shared" si="74"/>
        <v>22</v>
      </c>
      <c r="U275" s="33">
        <v>51836</v>
      </c>
      <c r="V275" s="36">
        <f t="shared" si="83"/>
        <v>-111821.7</v>
      </c>
      <c r="W275" s="36">
        <f t="shared" si="84"/>
        <v>1200.33</v>
      </c>
      <c r="X275" s="36">
        <f t="shared" si="85"/>
        <v>1509.6999999999998</v>
      </c>
      <c r="Y275" s="36">
        <f t="shared" si="86"/>
        <v>-309.37</v>
      </c>
      <c r="Z275" s="36">
        <f t="shared" si="87"/>
        <v>0</v>
      </c>
      <c r="AA275" s="36">
        <f t="shared" si="88"/>
        <v>283331.39999999997</v>
      </c>
      <c r="AB275" s="36">
        <f t="shared" si="89"/>
        <v>33555.720000000016</v>
      </c>
      <c r="AC275" s="36">
        <f t="shared" si="90"/>
        <v>-113331.4</v>
      </c>
    </row>
    <row r="276" spans="1:29" x14ac:dyDescent="0.25">
      <c r="A276">
        <f t="shared" si="73"/>
        <v>23</v>
      </c>
      <c r="B276" s="33">
        <v>51867</v>
      </c>
      <c r="C276" s="36">
        <f t="shared" si="77"/>
        <v>-54916.219999999936</v>
      </c>
      <c r="D276" s="36">
        <f t="shared" si="78"/>
        <v>824.4</v>
      </c>
      <c r="E276" s="36">
        <f t="shared" si="79"/>
        <v>1013.4</v>
      </c>
      <c r="F276" s="36">
        <f t="shared" si="80"/>
        <v>-189</v>
      </c>
      <c r="G276" s="36">
        <v>0</v>
      </c>
      <c r="H276" s="36">
        <f t="shared" si="81"/>
        <v>225929.61999999997</v>
      </c>
      <c r="I276" s="36">
        <f t="shared" si="82"/>
        <v>68472.379999999946</v>
      </c>
      <c r="J276" s="36">
        <f t="shared" si="75"/>
        <v>-55929.619999999937</v>
      </c>
      <c r="L276" s="36">
        <f t="shared" si="76"/>
        <v>824.4</v>
      </c>
      <c r="T276">
        <f t="shared" si="74"/>
        <v>23</v>
      </c>
      <c r="U276" s="33">
        <v>51867</v>
      </c>
      <c r="V276" s="36">
        <f t="shared" si="83"/>
        <v>-113331.4</v>
      </c>
      <c r="W276" s="36">
        <f t="shared" si="84"/>
        <v>1200.33</v>
      </c>
      <c r="X276" s="36">
        <f t="shared" si="85"/>
        <v>1513.8799999999999</v>
      </c>
      <c r="Y276" s="36">
        <f t="shared" si="86"/>
        <v>-313.55</v>
      </c>
      <c r="Z276" s="36">
        <f t="shared" si="87"/>
        <v>0</v>
      </c>
      <c r="AA276" s="36">
        <f t="shared" si="88"/>
        <v>284845.27999999997</v>
      </c>
      <c r="AB276" s="36">
        <f t="shared" si="89"/>
        <v>33242.170000000013</v>
      </c>
      <c r="AC276" s="36">
        <f t="shared" si="90"/>
        <v>-114845.28</v>
      </c>
    </row>
    <row r="277" spans="1:29" x14ac:dyDescent="0.25">
      <c r="A277">
        <f t="shared" si="73"/>
        <v>23</v>
      </c>
      <c r="B277" s="33">
        <v>51898</v>
      </c>
      <c r="C277" s="36">
        <f t="shared" si="77"/>
        <v>-55929.619999999937</v>
      </c>
      <c r="D277" s="36">
        <f t="shared" si="78"/>
        <v>824.4</v>
      </c>
      <c r="E277" s="36">
        <f t="shared" si="79"/>
        <v>1016.89</v>
      </c>
      <c r="F277" s="36">
        <f t="shared" si="80"/>
        <v>-192.49</v>
      </c>
      <c r="G277" s="36">
        <v>0</v>
      </c>
      <c r="H277" s="36">
        <f t="shared" si="81"/>
        <v>226946.50999999998</v>
      </c>
      <c r="I277" s="36">
        <f t="shared" si="82"/>
        <v>68279.889999999941</v>
      </c>
      <c r="J277" s="36">
        <f t="shared" si="75"/>
        <v>-56946.509999999937</v>
      </c>
      <c r="L277" s="36">
        <f t="shared" si="76"/>
        <v>824.4</v>
      </c>
      <c r="T277">
        <f t="shared" si="74"/>
        <v>23</v>
      </c>
      <c r="U277" s="33">
        <v>51898</v>
      </c>
      <c r="V277" s="36">
        <f t="shared" si="83"/>
        <v>-114845.28</v>
      </c>
      <c r="W277" s="36">
        <f t="shared" si="84"/>
        <v>1200.33</v>
      </c>
      <c r="X277" s="36">
        <f t="shared" si="85"/>
        <v>1518.07</v>
      </c>
      <c r="Y277" s="36">
        <f t="shared" si="86"/>
        <v>-317.74</v>
      </c>
      <c r="Z277" s="36">
        <f t="shared" si="87"/>
        <v>0</v>
      </c>
      <c r="AA277" s="36">
        <f t="shared" si="88"/>
        <v>286363.34999999998</v>
      </c>
      <c r="AB277" s="36">
        <f t="shared" si="89"/>
        <v>32924.430000000015</v>
      </c>
      <c r="AC277" s="36">
        <f t="shared" si="90"/>
        <v>-116363.35</v>
      </c>
    </row>
    <row r="278" spans="1:29" x14ac:dyDescent="0.25">
      <c r="A278">
        <f t="shared" si="73"/>
        <v>23</v>
      </c>
      <c r="B278" s="33">
        <v>51926</v>
      </c>
      <c r="C278" s="36">
        <f t="shared" si="77"/>
        <v>-56946.509999999937</v>
      </c>
      <c r="D278" s="36">
        <f t="shared" si="78"/>
        <v>824.4</v>
      </c>
      <c r="E278" s="36">
        <f t="shared" si="79"/>
        <v>1020.39</v>
      </c>
      <c r="F278" s="36">
        <f t="shared" si="80"/>
        <v>-195.99</v>
      </c>
      <c r="G278" s="36">
        <v>0</v>
      </c>
      <c r="H278" s="36">
        <f t="shared" si="81"/>
        <v>227966.9</v>
      </c>
      <c r="I278" s="36">
        <f t="shared" si="82"/>
        <v>68083.899999999936</v>
      </c>
      <c r="J278" s="36">
        <f t="shared" si="75"/>
        <v>-57966.899999999936</v>
      </c>
      <c r="L278" s="36">
        <f t="shared" si="76"/>
        <v>824.4</v>
      </c>
      <c r="T278">
        <f t="shared" si="74"/>
        <v>23</v>
      </c>
      <c r="U278" s="33">
        <v>51926</v>
      </c>
      <c r="V278" s="36">
        <f t="shared" si="83"/>
        <v>-116363.35</v>
      </c>
      <c r="W278" s="36">
        <f t="shared" si="84"/>
        <v>1200.33</v>
      </c>
      <c r="X278" s="36">
        <f t="shared" si="85"/>
        <v>1522.27</v>
      </c>
      <c r="Y278" s="36">
        <f t="shared" si="86"/>
        <v>-321.94</v>
      </c>
      <c r="Z278" s="36">
        <f t="shared" si="87"/>
        <v>0</v>
      </c>
      <c r="AA278" s="36">
        <f t="shared" si="88"/>
        <v>287885.62</v>
      </c>
      <c r="AB278" s="36">
        <f t="shared" si="89"/>
        <v>32602.490000000016</v>
      </c>
      <c r="AC278" s="36">
        <f t="shared" si="90"/>
        <v>-117885.62000000001</v>
      </c>
    </row>
    <row r="279" spans="1:29" x14ac:dyDescent="0.25">
      <c r="A279">
        <f t="shared" si="73"/>
        <v>23</v>
      </c>
      <c r="B279" s="33">
        <v>51957</v>
      </c>
      <c r="C279" s="36">
        <f t="shared" si="77"/>
        <v>-57966.899999999936</v>
      </c>
      <c r="D279" s="36">
        <f t="shared" si="78"/>
        <v>824.4</v>
      </c>
      <c r="E279" s="36">
        <f t="shared" si="79"/>
        <v>1023.9</v>
      </c>
      <c r="F279" s="36">
        <f t="shared" si="80"/>
        <v>-199.5</v>
      </c>
      <c r="G279" s="36">
        <v>0</v>
      </c>
      <c r="H279" s="36">
        <f t="shared" si="81"/>
        <v>228990.8</v>
      </c>
      <c r="I279" s="36">
        <f t="shared" si="82"/>
        <v>67884.399999999936</v>
      </c>
      <c r="J279" s="36">
        <f t="shared" si="75"/>
        <v>-58990.799999999937</v>
      </c>
      <c r="L279" s="36">
        <f t="shared" si="76"/>
        <v>824.4</v>
      </c>
      <c r="T279">
        <f t="shared" si="74"/>
        <v>23</v>
      </c>
      <c r="U279" s="33">
        <v>51957</v>
      </c>
      <c r="V279" s="36">
        <f t="shared" si="83"/>
        <v>-117885.62000000001</v>
      </c>
      <c r="W279" s="36">
        <f t="shared" si="84"/>
        <v>1200.33</v>
      </c>
      <c r="X279" s="36">
        <f t="shared" si="85"/>
        <v>1526.48</v>
      </c>
      <c r="Y279" s="36">
        <f t="shared" si="86"/>
        <v>-326.14999999999998</v>
      </c>
      <c r="Z279" s="36">
        <f t="shared" si="87"/>
        <v>0</v>
      </c>
      <c r="AA279" s="36">
        <f t="shared" si="88"/>
        <v>289412.09999999998</v>
      </c>
      <c r="AB279" s="36">
        <f t="shared" si="89"/>
        <v>32276.340000000015</v>
      </c>
      <c r="AC279" s="36">
        <f t="shared" si="90"/>
        <v>-119412.1</v>
      </c>
    </row>
    <row r="280" spans="1:29" x14ac:dyDescent="0.25">
      <c r="A280">
        <f t="shared" si="73"/>
        <v>23</v>
      </c>
      <c r="B280" s="33">
        <v>51987</v>
      </c>
      <c r="C280" s="36">
        <f t="shared" si="77"/>
        <v>-58990.799999999937</v>
      </c>
      <c r="D280" s="36">
        <f t="shared" si="78"/>
        <v>824.4</v>
      </c>
      <c r="E280" s="36">
        <f t="shared" si="79"/>
        <v>1027.43</v>
      </c>
      <c r="F280" s="36">
        <f t="shared" si="80"/>
        <v>-203.03</v>
      </c>
      <c r="G280" s="36">
        <v>0</v>
      </c>
      <c r="H280" s="36">
        <f t="shared" si="81"/>
        <v>230018.22999999998</v>
      </c>
      <c r="I280" s="36">
        <f t="shared" si="82"/>
        <v>67681.369999999937</v>
      </c>
      <c r="J280" s="36">
        <f t="shared" si="75"/>
        <v>-60018.229999999938</v>
      </c>
      <c r="L280" s="36">
        <f t="shared" si="76"/>
        <v>824.4</v>
      </c>
      <c r="T280">
        <f t="shared" si="74"/>
        <v>23</v>
      </c>
      <c r="U280" s="33">
        <v>51987</v>
      </c>
      <c r="V280" s="36">
        <f t="shared" si="83"/>
        <v>-119412.1</v>
      </c>
      <c r="W280" s="36">
        <f t="shared" si="84"/>
        <v>1200.33</v>
      </c>
      <c r="X280" s="36">
        <f t="shared" si="85"/>
        <v>1530.6999999999998</v>
      </c>
      <c r="Y280" s="36">
        <f t="shared" si="86"/>
        <v>-330.37</v>
      </c>
      <c r="Z280" s="36">
        <f t="shared" si="87"/>
        <v>0</v>
      </c>
      <c r="AA280" s="36">
        <f t="shared" si="88"/>
        <v>290942.8</v>
      </c>
      <c r="AB280" s="36">
        <f t="shared" si="89"/>
        <v>31945.970000000016</v>
      </c>
      <c r="AC280" s="36">
        <f t="shared" si="90"/>
        <v>-120942.8</v>
      </c>
    </row>
    <row r="281" spans="1:29" x14ac:dyDescent="0.25">
      <c r="A281">
        <f t="shared" ref="A281:A344" si="91">A269+1</f>
        <v>23</v>
      </c>
      <c r="B281" s="33">
        <v>52018</v>
      </c>
      <c r="C281" s="36">
        <f t="shared" si="77"/>
        <v>-60018.229999999938</v>
      </c>
      <c r="D281" s="36">
        <f t="shared" si="78"/>
        <v>824.4</v>
      </c>
      <c r="E281" s="36">
        <f t="shared" si="79"/>
        <v>1030.96</v>
      </c>
      <c r="F281" s="36">
        <f t="shared" si="80"/>
        <v>-206.56</v>
      </c>
      <c r="G281" s="36">
        <v>0</v>
      </c>
      <c r="H281" s="36">
        <f t="shared" si="81"/>
        <v>231049.18999999997</v>
      </c>
      <c r="I281" s="36">
        <f t="shared" si="82"/>
        <v>67474.809999999939</v>
      </c>
      <c r="J281" s="36">
        <f t="shared" si="75"/>
        <v>-61049.189999999937</v>
      </c>
      <c r="L281" s="36">
        <f t="shared" si="76"/>
        <v>824.4</v>
      </c>
      <c r="T281">
        <f t="shared" ref="T281:T344" si="92">T269+1</f>
        <v>23</v>
      </c>
      <c r="U281" s="33">
        <v>52018</v>
      </c>
      <c r="V281" s="36">
        <f t="shared" si="83"/>
        <v>-120942.8</v>
      </c>
      <c r="W281" s="36">
        <f t="shared" si="84"/>
        <v>1200.33</v>
      </c>
      <c r="X281" s="36">
        <f t="shared" si="85"/>
        <v>1534.94</v>
      </c>
      <c r="Y281" s="36">
        <f t="shared" si="86"/>
        <v>-334.61</v>
      </c>
      <c r="Z281" s="36">
        <f t="shared" si="87"/>
        <v>0</v>
      </c>
      <c r="AA281" s="36">
        <f t="shared" si="88"/>
        <v>292477.74</v>
      </c>
      <c r="AB281" s="36">
        <f t="shared" si="89"/>
        <v>31611.360000000015</v>
      </c>
      <c r="AC281" s="36">
        <f t="shared" si="90"/>
        <v>-122477.74</v>
      </c>
    </row>
    <row r="282" spans="1:29" x14ac:dyDescent="0.25">
      <c r="A282">
        <f t="shared" si="91"/>
        <v>23</v>
      </c>
      <c r="B282" s="33">
        <v>52048</v>
      </c>
      <c r="C282" s="36">
        <f t="shared" si="77"/>
        <v>-61049.189999999937</v>
      </c>
      <c r="D282" s="36">
        <f t="shared" si="78"/>
        <v>824.4</v>
      </c>
      <c r="E282" s="36">
        <f t="shared" si="79"/>
        <v>1034.51</v>
      </c>
      <c r="F282" s="36">
        <f t="shared" si="80"/>
        <v>-210.11</v>
      </c>
      <c r="G282" s="36">
        <v>0</v>
      </c>
      <c r="H282" s="36">
        <f t="shared" si="81"/>
        <v>232083.69999999998</v>
      </c>
      <c r="I282" s="36">
        <f t="shared" si="82"/>
        <v>67264.699999999939</v>
      </c>
      <c r="J282" s="36">
        <f t="shared" si="75"/>
        <v>-62083.699999999939</v>
      </c>
      <c r="L282" s="36">
        <f t="shared" si="76"/>
        <v>824.4</v>
      </c>
      <c r="T282">
        <f t="shared" si="92"/>
        <v>23</v>
      </c>
      <c r="U282" s="33">
        <v>52048</v>
      </c>
      <c r="V282" s="36">
        <f t="shared" si="83"/>
        <v>-122477.74</v>
      </c>
      <c r="W282" s="36">
        <f t="shared" si="84"/>
        <v>1200.33</v>
      </c>
      <c r="X282" s="36">
        <f t="shared" si="85"/>
        <v>1539.19</v>
      </c>
      <c r="Y282" s="36">
        <f t="shared" si="86"/>
        <v>-338.86</v>
      </c>
      <c r="Z282" s="36">
        <f t="shared" si="87"/>
        <v>0</v>
      </c>
      <c r="AA282" s="36">
        <f t="shared" si="88"/>
        <v>294016.93</v>
      </c>
      <c r="AB282" s="36">
        <f t="shared" si="89"/>
        <v>31272.500000000015</v>
      </c>
      <c r="AC282" s="36">
        <f t="shared" si="90"/>
        <v>-124016.93000000001</v>
      </c>
    </row>
    <row r="283" spans="1:29" x14ac:dyDescent="0.25">
      <c r="A283">
        <f t="shared" si="91"/>
        <v>23</v>
      </c>
      <c r="B283" s="33">
        <v>52079</v>
      </c>
      <c r="C283" s="36">
        <f t="shared" si="77"/>
        <v>-62083.699999999939</v>
      </c>
      <c r="D283" s="36">
        <f t="shared" si="78"/>
        <v>824.4</v>
      </c>
      <c r="E283" s="36">
        <f t="shared" si="79"/>
        <v>1038.07</v>
      </c>
      <c r="F283" s="36">
        <f t="shared" si="80"/>
        <v>-213.67</v>
      </c>
      <c r="G283" s="36">
        <v>0</v>
      </c>
      <c r="H283" s="36">
        <f t="shared" si="81"/>
        <v>233121.77</v>
      </c>
      <c r="I283" s="36">
        <f t="shared" si="82"/>
        <v>67051.029999999941</v>
      </c>
      <c r="J283" s="36">
        <f t="shared" si="75"/>
        <v>-63121.769999999939</v>
      </c>
      <c r="L283" s="36">
        <f t="shared" si="76"/>
        <v>824.4</v>
      </c>
      <c r="T283">
        <f t="shared" si="92"/>
        <v>23</v>
      </c>
      <c r="U283" s="33">
        <v>52079</v>
      </c>
      <c r="V283" s="36">
        <f t="shared" si="83"/>
        <v>-124016.93000000001</v>
      </c>
      <c r="W283" s="36">
        <f t="shared" si="84"/>
        <v>1200.33</v>
      </c>
      <c r="X283" s="36">
        <f t="shared" si="85"/>
        <v>1543.44</v>
      </c>
      <c r="Y283" s="36">
        <f t="shared" si="86"/>
        <v>-343.11</v>
      </c>
      <c r="Z283" s="36">
        <f t="shared" si="87"/>
        <v>0</v>
      </c>
      <c r="AA283" s="36">
        <f t="shared" si="88"/>
        <v>295560.37</v>
      </c>
      <c r="AB283" s="36">
        <f t="shared" si="89"/>
        <v>30929.390000000014</v>
      </c>
      <c r="AC283" s="36">
        <f t="shared" si="90"/>
        <v>-125560.37000000001</v>
      </c>
    </row>
    <row r="284" spans="1:29" x14ac:dyDescent="0.25">
      <c r="A284">
        <f t="shared" si="91"/>
        <v>23</v>
      </c>
      <c r="B284" s="33">
        <v>52110</v>
      </c>
      <c r="C284" s="36">
        <f t="shared" si="77"/>
        <v>-63121.769999999939</v>
      </c>
      <c r="D284" s="36">
        <f t="shared" si="78"/>
        <v>824.4</v>
      </c>
      <c r="E284" s="36">
        <f t="shared" si="79"/>
        <v>1041.6399999999999</v>
      </c>
      <c r="F284" s="36">
        <f t="shared" si="80"/>
        <v>-217.24</v>
      </c>
      <c r="G284" s="36">
        <v>0</v>
      </c>
      <c r="H284" s="36">
        <f t="shared" si="81"/>
        <v>234163.41</v>
      </c>
      <c r="I284" s="36">
        <f t="shared" si="82"/>
        <v>66833.789999999935</v>
      </c>
      <c r="J284" s="36">
        <f t="shared" si="75"/>
        <v>-64163.409999999938</v>
      </c>
      <c r="L284" s="36">
        <f t="shared" si="76"/>
        <v>824.4</v>
      </c>
      <c r="T284">
        <f t="shared" si="92"/>
        <v>23</v>
      </c>
      <c r="U284" s="33">
        <v>52110</v>
      </c>
      <c r="V284" s="36">
        <f t="shared" si="83"/>
        <v>-125560.37000000001</v>
      </c>
      <c r="W284" s="36">
        <f t="shared" si="84"/>
        <v>1200.33</v>
      </c>
      <c r="X284" s="36">
        <f t="shared" si="85"/>
        <v>1547.71</v>
      </c>
      <c r="Y284" s="36">
        <f t="shared" si="86"/>
        <v>-347.38</v>
      </c>
      <c r="Z284" s="36">
        <f t="shared" si="87"/>
        <v>0</v>
      </c>
      <c r="AA284" s="36">
        <f t="shared" si="88"/>
        <v>297108.08</v>
      </c>
      <c r="AB284" s="36">
        <f t="shared" si="89"/>
        <v>30582.010000000013</v>
      </c>
      <c r="AC284" s="36">
        <f t="shared" si="90"/>
        <v>-127108.08000000002</v>
      </c>
    </row>
    <row r="285" spans="1:29" x14ac:dyDescent="0.25">
      <c r="A285">
        <f t="shared" si="91"/>
        <v>23</v>
      </c>
      <c r="B285" s="33">
        <v>52140</v>
      </c>
      <c r="C285" s="36">
        <f t="shared" si="77"/>
        <v>-64163.409999999938</v>
      </c>
      <c r="D285" s="36">
        <f t="shared" si="78"/>
        <v>824.4</v>
      </c>
      <c r="E285" s="36">
        <f t="shared" si="79"/>
        <v>1045.23</v>
      </c>
      <c r="F285" s="36">
        <f t="shared" si="80"/>
        <v>-220.83</v>
      </c>
      <c r="G285" s="36">
        <v>0</v>
      </c>
      <c r="H285" s="36">
        <f t="shared" si="81"/>
        <v>235208.64</v>
      </c>
      <c r="I285" s="36">
        <f t="shared" si="82"/>
        <v>66612.959999999934</v>
      </c>
      <c r="J285" s="36">
        <f t="shared" si="75"/>
        <v>-65208.639999999941</v>
      </c>
      <c r="L285" s="36">
        <f t="shared" si="76"/>
        <v>824.4</v>
      </c>
      <c r="T285">
        <f t="shared" si="92"/>
        <v>23</v>
      </c>
      <c r="U285" s="33">
        <v>52140</v>
      </c>
      <c r="V285" s="36">
        <f t="shared" si="83"/>
        <v>-127108.08000000002</v>
      </c>
      <c r="W285" s="36">
        <f t="shared" si="84"/>
        <v>1200.33</v>
      </c>
      <c r="X285" s="36">
        <f t="shared" si="85"/>
        <v>1552</v>
      </c>
      <c r="Y285" s="36">
        <f t="shared" si="86"/>
        <v>-351.67</v>
      </c>
      <c r="Z285" s="36">
        <f t="shared" si="87"/>
        <v>0</v>
      </c>
      <c r="AA285" s="36">
        <f t="shared" si="88"/>
        <v>298660.08</v>
      </c>
      <c r="AB285" s="36">
        <f t="shared" si="89"/>
        <v>30230.340000000015</v>
      </c>
      <c r="AC285" s="36">
        <f t="shared" si="90"/>
        <v>-128660.08000000002</v>
      </c>
    </row>
    <row r="286" spans="1:29" x14ac:dyDescent="0.25">
      <c r="A286">
        <f t="shared" si="91"/>
        <v>23</v>
      </c>
      <c r="B286" s="33">
        <v>52171</v>
      </c>
      <c r="C286" s="36">
        <f t="shared" si="77"/>
        <v>-65208.639999999941</v>
      </c>
      <c r="D286" s="36">
        <f t="shared" si="78"/>
        <v>824.4</v>
      </c>
      <c r="E286" s="36">
        <f t="shared" si="79"/>
        <v>1048.83</v>
      </c>
      <c r="F286" s="36">
        <f t="shared" si="80"/>
        <v>-224.43</v>
      </c>
      <c r="G286" s="36">
        <v>0</v>
      </c>
      <c r="H286" s="36">
        <f t="shared" si="81"/>
        <v>236257.47</v>
      </c>
      <c r="I286" s="36">
        <f t="shared" si="82"/>
        <v>66388.529999999941</v>
      </c>
      <c r="J286" s="36">
        <f t="shared" si="75"/>
        <v>-66257.469999999943</v>
      </c>
      <c r="L286" s="36">
        <f t="shared" si="76"/>
        <v>824.4</v>
      </c>
      <c r="T286">
        <f t="shared" si="92"/>
        <v>23</v>
      </c>
      <c r="U286" s="33">
        <v>52171</v>
      </c>
      <c r="V286" s="36">
        <f t="shared" si="83"/>
        <v>-128660.08000000002</v>
      </c>
      <c r="W286" s="36">
        <f t="shared" si="84"/>
        <v>1200.33</v>
      </c>
      <c r="X286" s="36">
        <f t="shared" si="85"/>
        <v>1556.29</v>
      </c>
      <c r="Y286" s="36">
        <f t="shared" si="86"/>
        <v>-355.96</v>
      </c>
      <c r="Z286" s="36">
        <f t="shared" si="87"/>
        <v>0</v>
      </c>
      <c r="AA286" s="36">
        <f t="shared" si="88"/>
        <v>300216.37</v>
      </c>
      <c r="AB286" s="36">
        <f t="shared" si="89"/>
        <v>29874.380000000016</v>
      </c>
      <c r="AC286" s="36">
        <f t="shared" si="90"/>
        <v>-130216.37000000001</v>
      </c>
    </row>
    <row r="287" spans="1:29" x14ac:dyDescent="0.25">
      <c r="A287">
        <f t="shared" si="91"/>
        <v>23</v>
      </c>
      <c r="B287" s="33">
        <v>52201</v>
      </c>
      <c r="C287" s="36">
        <f t="shared" si="77"/>
        <v>-66257.469999999943</v>
      </c>
      <c r="D287" s="36">
        <f t="shared" si="78"/>
        <v>824.4</v>
      </c>
      <c r="E287" s="36">
        <f t="shared" si="79"/>
        <v>1052.44</v>
      </c>
      <c r="F287" s="36">
        <f t="shared" si="80"/>
        <v>-228.04</v>
      </c>
      <c r="G287" s="36">
        <v>0</v>
      </c>
      <c r="H287" s="36">
        <f t="shared" si="81"/>
        <v>237309.91</v>
      </c>
      <c r="I287" s="36">
        <f t="shared" si="82"/>
        <v>66160.489999999947</v>
      </c>
      <c r="J287" s="36">
        <f t="shared" si="75"/>
        <v>-67309.909999999945</v>
      </c>
      <c r="L287" s="36">
        <f t="shared" si="76"/>
        <v>824.4</v>
      </c>
      <c r="T287">
        <f t="shared" si="92"/>
        <v>23</v>
      </c>
      <c r="U287" s="33">
        <v>52201</v>
      </c>
      <c r="V287" s="36">
        <f t="shared" si="83"/>
        <v>-130216.37000000001</v>
      </c>
      <c r="W287" s="36">
        <f t="shared" si="84"/>
        <v>1200.33</v>
      </c>
      <c r="X287" s="36">
        <f t="shared" si="85"/>
        <v>1560.6</v>
      </c>
      <c r="Y287" s="36">
        <f t="shared" si="86"/>
        <v>-360.27</v>
      </c>
      <c r="Z287" s="36">
        <f t="shared" si="87"/>
        <v>0</v>
      </c>
      <c r="AA287" s="36">
        <f t="shared" si="88"/>
        <v>301776.96999999997</v>
      </c>
      <c r="AB287" s="36">
        <f t="shared" si="89"/>
        <v>29514.110000000015</v>
      </c>
      <c r="AC287" s="36">
        <f t="shared" si="90"/>
        <v>-131776.97</v>
      </c>
    </row>
    <row r="288" spans="1:29" x14ac:dyDescent="0.25">
      <c r="A288">
        <f t="shared" si="91"/>
        <v>24</v>
      </c>
      <c r="B288" s="33">
        <v>52232</v>
      </c>
      <c r="C288" s="36">
        <f t="shared" si="77"/>
        <v>-67309.909999999945</v>
      </c>
      <c r="D288" s="36">
        <f t="shared" si="78"/>
        <v>824.4</v>
      </c>
      <c r="E288" s="36">
        <f t="shared" si="79"/>
        <v>1056.06</v>
      </c>
      <c r="F288" s="36">
        <f t="shared" si="80"/>
        <v>-231.66</v>
      </c>
      <c r="G288" s="36">
        <v>0</v>
      </c>
      <c r="H288" s="36">
        <f t="shared" si="81"/>
        <v>238365.97</v>
      </c>
      <c r="I288" s="36">
        <f t="shared" si="82"/>
        <v>65928.829999999944</v>
      </c>
      <c r="J288" s="36">
        <f t="shared" si="75"/>
        <v>-68365.969999999943</v>
      </c>
      <c r="L288" s="36">
        <f t="shared" si="76"/>
        <v>824.4</v>
      </c>
      <c r="T288">
        <f t="shared" si="92"/>
        <v>24</v>
      </c>
      <c r="U288" s="33">
        <v>52232</v>
      </c>
      <c r="V288" s="36">
        <f t="shared" si="83"/>
        <v>-131776.97</v>
      </c>
      <c r="W288" s="36">
        <f t="shared" si="84"/>
        <v>1200.33</v>
      </c>
      <c r="X288" s="36">
        <f t="shared" si="85"/>
        <v>1564.9099999999999</v>
      </c>
      <c r="Y288" s="36">
        <f t="shared" si="86"/>
        <v>-364.58</v>
      </c>
      <c r="Z288" s="36">
        <f t="shared" si="87"/>
        <v>0</v>
      </c>
      <c r="AA288" s="36">
        <f t="shared" si="88"/>
        <v>303341.87999999995</v>
      </c>
      <c r="AB288" s="36">
        <f t="shared" si="89"/>
        <v>29149.530000000013</v>
      </c>
      <c r="AC288" s="36">
        <f t="shared" si="90"/>
        <v>-133341.88</v>
      </c>
    </row>
    <row r="289" spans="1:29" x14ac:dyDescent="0.25">
      <c r="A289">
        <f t="shared" si="91"/>
        <v>24</v>
      </c>
      <c r="B289" s="33">
        <v>52263</v>
      </c>
      <c r="C289" s="36">
        <f t="shared" si="77"/>
        <v>-68365.969999999943</v>
      </c>
      <c r="D289" s="36">
        <f t="shared" si="78"/>
        <v>824.4</v>
      </c>
      <c r="E289" s="36">
        <f t="shared" si="79"/>
        <v>1059.69</v>
      </c>
      <c r="F289" s="36">
        <f t="shared" si="80"/>
        <v>-235.29</v>
      </c>
      <c r="G289" s="36">
        <v>0</v>
      </c>
      <c r="H289" s="36">
        <f t="shared" si="81"/>
        <v>239425.66</v>
      </c>
      <c r="I289" s="36">
        <f t="shared" si="82"/>
        <v>65693.53999999995</v>
      </c>
      <c r="J289" s="36">
        <f t="shared" si="75"/>
        <v>-69425.659999999945</v>
      </c>
      <c r="L289" s="36">
        <f t="shared" si="76"/>
        <v>824.4</v>
      </c>
      <c r="T289">
        <f t="shared" si="92"/>
        <v>24</v>
      </c>
      <c r="U289" s="33">
        <v>52263</v>
      </c>
      <c r="V289" s="36">
        <f t="shared" si="83"/>
        <v>-133341.88</v>
      </c>
      <c r="W289" s="36">
        <f t="shared" si="84"/>
        <v>1200.33</v>
      </c>
      <c r="X289" s="36">
        <f t="shared" si="85"/>
        <v>1569.24</v>
      </c>
      <c r="Y289" s="36">
        <f t="shared" si="86"/>
        <v>-368.91</v>
      </c>
      <c r="Z289" s="36">
        <f t="shared" si="87"/>
        <v>0</v>
      </c>
      <c r="AA289" s="36">
        <f t="shared" si="88"/>
        <v>304911.11999999994</v>
      </c>
      <c r="AB289" s="36">
        <f t="shared" si="89"/>
        <v>28780.620000000014</v>
      </c>
      <c r="AC289" s="36">
        <f t="shared" si="90"/>
        <v>-134911.12</v>
      </c>
    </row>
    <row r="290" spans="1:29" x14ac:dyDescent="0.25">
      <c r="A290">
        <f t="shared" si="91"/>
        <v>24</v>
      </c>
      <c r="B290" s="33">
        <v>52291</v>
      </c>
      <c r="C290" s="36">
        <f t="shared" si="77"/>
        <v>-69425.659999999945</v>
      </c>
      <c r="D290" s="36">
        <f t="shared" si="78"/>
        <v>824.4</v>
      </c>
      <c r="E290" s="36">
        <f t="shared" si="79"/>
        <v>1063.3399999999999</v>
      </c>
      <c r="F290" s="36">
        <f t="shared" si="80"/>
        <v>-238.94</v>
      </c>
      <c r="G290" s="36">
        <v>0</v>
      </c>
      <c r="H290" s="36">
        <f t="shared" si="81"/>
        <v>240489</v>
      </c>
      <c r="I290" s="36">
        <f t="shared" si="82"/>
        <v>65454.599999999948</v>
      </c>
      <c r="J290" s="36">
        <f t="shared" si="75"/>
        <v>-70488.999999999942</v>
      </c>
      <c r="L290" s="36">
        <f t="shared" si="76"/>
        <v>824.4</v>
      </c>
      <c r="T290">
        <f t="shared" si="92"/>
        <v>24</v>
      </c>
      <c r="U290" s="33">
        <v>52291</v>
      </c>
      <c r="V290" s="36">
        <f t="shared" si="83"/>
        <v>-134911.12</v>
      </c>
      <c r="W290" s="36">
        <f t="shared" si="84"/>
        <v>1200.33</v>
      </c>
      <c r="X290" s="36">
        <f t="shared" si="85"/>
        <v>1573.58</v>
      </c>
      <c r="Y290" s="36">
        <f t="shared" si="86"/>
        <v>-373.25</v>
      </c>
      <c r="Z290" s="36">
        <f t="shared" si="87"/>
        <v>0</v>
      </c>
      <c r="AA290" s="36">
        <f t="shared" si="88"/>
        <v>306484.69999999995</v>
      </c>
      <c r="AB290" s="36">
        <f t="shared" si="89"/>
        <v>28407.370000000014</v>
      </c>
      <c r="AC290" s="36">
        <f t="shared" si="90"/>
        <v>-136484.69999999998</v>
      </c>
    </row>
    <row r="291" spans="1:29" x14ac:dyDescent="0.25">
      <c r="A291">
        <f t="shared" si="91"/>
        <v>24</v>
      </c>
      <c r="B291" s="33">
        <v>52322</v>
      </c>
      <c r="C291" s="36">
        <f t="shared" si="77"/>
        <v>-70488.999999999942</v>
      </c>
      <c r="D291" s="36">
        <f t="shared" si="78"/>
        <v>824.4</v>
      </c>
      <c r="E291" s="36">
        <f t="shared" si="79"/>
        <v>1067</v>
      </c>
      <c r="F291" s="36">
        <f t="shared" si="80"/>
        <v>-242.6</v>
      </c>
      <c r="G291" s="36">
        <v>0</v>
      </c>
      <c r="H291" s="36">
        <f t="shared" si="81"/>
        <v>241556</v>
      </c>
      <c r="I291" s="36">
        <f t="shared" si="82"/>
        <v>65211.999999999949</v>
      </c>
      <c r="J291" s="36">
        <f t="shared" si="75"/>
        <v>-71555.999999999942</v>
      </c>
      <c r="L291" s="36">
        <f t="shared" si="76"/>
        <v>824.4</v>
      </c>
      <c r="T291">
        <f t="shared" si="92"/>
        <v>24</v>
      </c>
      <c r="U291" s="33">
        <v>52322</v>
      </c>
      <c r="V291" s="36">
        <f t="shared" si="83"/>
        <v>-136484.69999999998</v>
      </c>
      <c r="W291" s="36">
        <f t="shared" si="84"/>
        <v>1200.33</v>
      </c>
      <c r="X291" s="36">
        <f t="shared" si="85"/>
        <v>1577.94</v>
      </c>
      <c r="Y291" s="36">
        <f t="shared" si="86"/>
        <v>-377.61</v>
      </c>
      <c r="Z291" s="36">
        <f t="shared" si="87"/>
        <v>0</v>
      </c>
      <c r="AA291" s="36">
        <f t="shared" si="88"/>
        <v>308062.63999999996</v>
      </c>
      <c r="AB291" s="36">
        <f t="shared" si="89"/>
        <v>28029.760000000013</v>
      </c>
      <c r="AC291" s="36">
        <f t="shared" si="90"/>
        <v>-138062.63999999998</v>
      </c>
    </row>
    <row r="292" spans="1:29" x14ac:dyDescent="0.25">
      <c r="A292">
        <f t="shared" si="91"/>
        <v>24</v>
      </c>
      <c r="B292" s="33">
        <v>52352</v>
      </c>
      <c r="C292" s="36">
        <f t="shared" si="77"/>
        <v>-71555.999999999942</v>
      </c>
      <c r="D292" s="36">
        <f t="shared" si="78"/>
        <v>824.4</v>
      </c>
      <c r="E292" s="36">
        <f t="shared" si="79"/>
        <v>1070.67</v>
      </c>
      <c r="F292" s="36">
        <f t="shared" si="80"/>
        <v>-246.27</v>
      </c>
      <c r="G292" s="36">
        <v>0</v>
      </c>
      <c r="H292" s="36">
        <f t="shared" si="81"/>
        <v>242626.67</v>
      </c>
      <c r="I292" s="36">
        <f t="shared" si="82"/>
        <v>64965.729999999952</v>
      </c>
      <c r="J292" s="36">
        <f t="shared" si="75"/>
        <v>-72626.66999999994</v>
      </c>
      <c r="L292" s="36">
        <f t="shared" si="76"/>
        <v>824.4</v>
      </c>
      <c r="T292">
        <f t="shared" si="92"/>
        <v>24</v>
      </c>
      <c r="U292" s="33">
        <v>52352</v>
      </c>
      <c r="V292" s="36">
        <f t="shared" si="83"/>
        <v>-138062.63999999998</v>
      </c>
      <c r="W292" s="36">
        <f t="shared" si="84"/>
        <v>1200.33</v>
      </c>
      <c r="X292" s="36">
        <f t="shared" si="85"/>
        <v>1582.3</v>
      </c>
      <c r="Y292" s="36">
        <f t="shared" si="86"/>
        <v>-381.97</v>
      </c>
      <c r="Z292" s="36">
        <f t="shared" si="87"/>
        <v>0</v>
      </c>
      <c r="AA292" s="36">
        <f t="shared" si="88"/>
        <v>309644.93999999994</v>
      </c>
      <c r="AB292" s="36">
        <f t="shared" si="89"/>
        <v>27647.790000000012</v>
      </c>
      <c r="AC292" s="36">
        <f t="shared" si="90"/>
        <v>-139644.93999999997</v>
      </c>
    </row>
    <row r="293" spans="1:29" x14ac:dyDescent="0.25">
      <c r="A293">
        <f t="shared" si="91"/>
        <v>24</v>
      </c>
      <c r="B293" s="33">
        <v>52383</v>
      </c>
      <c r="C293" s="36">
        <f t="shared" si="77"/>
        <v>-72626.66999999994</v>
      </c>
      <c r="D293" s="36">
        <f t="shared" si="78"/>
        <v>824.4</v>
      </c>
      <c r="E293" s="36">
        <f t="shared" si="79"/>
        <v>1074.3599999999999</v>
      </c>
      <c r="F293" s="36">
        <f t="shared" si="80"/>
        <v>-249.96</v>
      </c>
      <c r="G293" s="36">
        <v>0</v>
      </c>
      <c r="H293" s="36">
        <f t="shared" si="81"/>
        <v>243701.03</v>
      </c>
      <c r="I293" s="36">
        <f t="shared" si="82"/>
        <v>64715.769999999953</v>
      </c>
      <c r="J293" s="36">
        <f t="shared" si="75"/>
        <v>-73701.029999999941</v>
      </c>
      <c r="L293" s="36">
        <f t="shared" si="76"/>
        <v>824.4</v>
      </c>
      <c r="T293">
        <f t="shared" si="92"/>
        <v>24</v>
      </c>
      <c r="U293" s="33">
        <v>52383</v>
      </c>
      <c r="V293" s="36">
        <f t="shared" si="83"/>
        <v>-139644.93999999997</v>
      </c>
      <c r="W293" s="36">
        <f t="shared" si="84"/>
        <v>1200.33</v>
      </c>
      <c r="X293" s="36">
        <f t="shared" si="85"/>
        <v>1586.6799999999998</v>
      </c>
      <c r="Y293" s="36">
        <f t="shared" si="86"/>
        <v>-386.35</v>
      </c>
      <c r="Z293" s="36">
        <f t="shared" si="87"/>
        <v>0</v>
      </c>
      <c r="AA293" s="36">
        <f t="shared" si="88"/>
        <v>311231.61999999994</v>
      </c>
      <c r="AB293" s="36">
        <f t="shared" si="89"/>
        <v>27261.440000000013</v>
      </c>
      <c r="AC293" s="36">
        <f t="shared" si="90"/>
        <v>-141231.61999999997</v>
      </c>
    </row>
    <row r="294" spans="1:29" x14ac:dyDescent="0.25">
      <c r="A294">
        <f t="shared" si="91"/>
        <v>24</v>
      </c>
      <c r="B294" s="33">
        <v>52413</v>
      </c>
      <c r="C294" s="36">
        <f t="shared" si="77"/>
        <v>-73701.029999999941</v>
      </c>
      <c r="D294" s="36">
        <f t="shared" si="78"/>
        <v>824.4</v>
      </c>
      <c r="E294" s="36">
        <f t="shared" si="79"/>
        <v>1078.05</v>
      </c>
      <c r="F294" s="36">
        <f t="shared" si="80"/>
        <v>-253.65</v>
      </c>
      <c r="G294" s="36">
        <v>0</v>
      </c>
      <c r="H294" s="36">
        <f t="shared" si="81"/>
        <v>244779.08</v>
      </c>
      <c r="I294" s="36">
        <f t="shared" si="82"/>
        <v>64462.119999999952</v>
      </c>
      <c r="J294" s="36">
        <f t="shared" si="75"/>
        <v>-74779.079999999944</v>
      </c>
      <c r="L294" s="36">
        <f t="shared" si="76"/>
        <v>824.4</v>
      </c>
      <c r="T294">
        <f t="shared" si="92"/>
        <v>24</v>
      </c>
      <c r="U294" s="33">
        <v>52413</v>
      </c>
      <c r="V294" s="36">
        <f t="shared" si="83"/>
        <v>-141231.61999999997</v>
      </c>
      <c r="W294" s="36">
        <f t="shared" si="84"/>
        <v>1200.33</v>
      </c>
      <c r="X294" s="36">
        <f t="shared" si="85"/>
        <v>1591.07</v>
      </c>
      <c r="Y294" s="36">
        <f t="shared" si="86"/>
        <v>-390.74</v>
      </c>
      <c r="Z294" s="36">
        <f t="shared" si="87"/>
        <v>0</v>
      </c>
      <c r="AA294" s="36">
        <f t="shared" si="88"/>
        <v>312822.68999999994</v>
      </c>
      <c r="AB294" s="36">
        <f t="shared" si="89"/>
        <v>26870.700000000012</v>
      </c>
      <c r="AC294" s="36">
        <f t="shared" si="90"/>
        <v>-142822.68999999997</v>
      </c>
    </row>
    <row r="295" spans="1:29" x14ac:dyDescent="0.25">
      <c r="A295">
        <f t="shared" si="91"/>
        <v>24</v>
      </c>
      <c r="B295" s="33">
        <v>52444</v>
      </c>
      <c r="C295" s="36">
        <f t="shared" si="77"/>
        <v>-74779.079999999944</v>
      </c>
      <c r="D295" s="36">
        <f t="shared" si="78"/>
        <v>824.4</v>
      </c>
      <c r="E295" s="36">
        <f t="shared" si="79"/>
        <v>1081.76</v>
      </c>
      <c r="F295" s="36">
        <f t="shared" si="80"/>
        <v>-257.36</v>
      </c>
      <c r="G295" s="36">
        <v>0</v>
      </c>
      <c r="H295" s="36">
        <f t="shared" si="81"/>
        <v>245860.84</v>
      </c>
      <c r="I295" s="36">
        <f t="shared" si="82"/>
        <v>64204.759999999951</v>
      </c>
      <c r="J295" s="36">
        <f t="shared" si="75"/>
        <v>-75860.839999999938</v>
      </c>
      <c r="L295" s="36">
        <f t="shared" si="76"/>
        <v>824.4</v>
      </c>
      <c r="T295">
        <f t="shared" si="92"/>
        <v>24</v>
      </c>
      <c r="U295" s="33">
        <v>52444</v>
      </c>
      <c r="V295" s="36">
        <f t="shared" si="83"/>
        <v>-142822.68999999997</v>
      </c>
      <c r="W295" s="36">
        <f t="shared" si="84"/>
        <v>1200.33</v>
      </c>
      <c r="X295" s="36">
        <f t="shared" si="85"/>
        <v>1595.4699999999998</v>
      </c>
      <c r="Y295" s="36">
        <f t="shared" si="86"/>
        <v>-395.14</v>
      </c>
      <c r="Z295" s="36">
        <f t="shared" si="87"/>
        <v>0</v>
      </c>
      <c r="AA295" s="36">
        <f t="shared" si="88"/>
        <v>314418.15999999992</v>
      </c>
      <c r="AB295" s="36">
        <f t="shared" si="89"/>
        <v>26475.560000000012</v>
      </c>
      <c r="AC295" s="36">
        <f t="shared" si="90"/>
        <v>-144418.15999999997</v>
      </c>
    </row>
    <row r="296" spans="1:29" x14ac:dyDescent="0.25">
      <c r="A296">
        <f t="shared" si="91"/>
        <v>24</v>
      </c>
      <c r="B296" s="33">
        <v>52475</v>
      </c>
      <c r="C296" s="36">
        <f t="shared" si="77"/>
        <v>-75860.839999999938</v>
      </c>
      <c r="D296" s="36">
        <f t="shared" si="78"/>
        <v>824.4</v>
      </c>
      <c r="E296" s="36">
        <f t="shared" si="79"/>
        <v>1085.49</v>
      </c>
      <c r="F296" s="36">
        <f t="shared" si="80"/>
        <v>-261.08999999999997</v>
      </c>
      <c r="G296" s="36">
        <v>0</v>
      </c>
      <c r="H296" s="36">
        <f t="shared" si="81"/>
        <v>246946.33</v>
      </c>
      <c r="I296" s="36">
        <f t="shared" si="82"/>
        <v>63943.669999999955</v>
      </c>
      <c r="J296" s="36">
        <f t="shared" si="75"/>
        <v>-76946.329999999944</v>
      </c>
      <c r="L296" s="36">
        <f t="shared" si="76"/>
        <v>824.4</v>
      </c>
      <c r="T296">
        <f t="shared" si="92"/>
        <v>24</v>
      </c>
      <c r="U296" s="33">
        <v>52475</v>
      </c>
      <c r="V296" s="36">
        <f t="shared" si="83"/>
        <v>-144418.15999999997</v>
      </c>
      <c r="W296" s="36">
        <f t="shared" si="84"/>
        <v>1200.33</v>
      </c>
      <c r="X296" s="36">
        <f t="shared" si="85"/>
        <v>1599.8899999999999</v>
      </c>
      <c r="Y296" s="36">
        <f t="shared" si="86"/>
        <v>-399.56</v>
      </c>
      <c r="Z296" s="36">
        <f t="shared" si="87"/>
        <v>0</v>
      </c>
      <c r="AA296" s="36">
        <f t="shared" si="88"/>
        <v>316018.04999999993</v>
      </c>
      <c r="AB296" s="36">
        <f t="shared" si="89"/>
        <v>26076.000000000011</v>
      </c>
      <c r="AC296" s="36">
        <f t="shared" si="90"/>
        <v>-146018.04999999999</v>
      </c>
    </row>
    <row r="297" spans="1:29" x14ac:dyDescent="0.25">
      <c r="A297">
        <f t="shared" si="91"/>
        <v>24</v>
      </c>
      <c r="B297" s="33">
        <v>52505</v>
      </c>
      <c r="C297" s="36">
        <f t="shared" si="77"/>
        <v>-76946.329999999944</v>
      </c>
      <c r="D297" s="36">
        <f t="shared" si="78"/>
        <v>824.4</v>
      </c>
      <c r="E297" s="36">
        <f t="shared" si="79"/>
        <v>1089.22</v>
      </c>
      <c r="F297" s="36">
        <f t="shared" si="80"/>
        <v>-264.82</v>
      </c>
      <c r="G297" s="36">
        <v>0</v>
      </c>
      <c r="H297" s="36">
        <f t="shared" si="81"/>
        <v>248035.55</v>
      </c>
      <c r="I297" s="36">
        <f t="shared" si="82"/>
        <v>63678.849999999955</v>
      </c>
      <c r="J297" s="36">
        <f t="shared" si="75"/>
        <v>-78035.549999999945</v>
      </c>
      <c r="L297" s="36">
        <f t="shared" si="76"/>
        <v>824.4</v>
      </c>
      <c r="T297">
        <f t="shared" si="92"/>
        <v>24</v>
      </c>
      <c r="U297" s="33">
        <v>52505</v>
      </c>
      <c r="V297" s="36">
        <f t="shared" si="83"/>
        <v>-146018.04999999999</v>
      </c>
      <c r="W297" s="36">
        <f t="shared" si="84"/>
        <v>1200.33</v>
      </c>
      <c r="X297" s="36">
        <f t="shared" si="85"/>
        <v>1604.31</v>
      </c>
      <c r="Y297" s="36">
        <f t="shared" si="86"/>
        <v>-403.98</v>
      </c>
      <c r="Z297" s="36">
        <f t="shared" si="87"/>
        <v>0</v>
      </c>
      <c r="AA297" s="36">
        <f t="shared" si="88"/>
        <v>317622.35999999993</v>
      </c>
      <c r="AB297" s="36">
        <f t="shared" si="89"/>
        <v>25672.020000000011</v>
      </c>
      <c r="AC297" s="36">
        <f t="shared" si="90"/>
        <v>-147622.35999999999</v>
      </c>
    </row>
    <row r="298" spans="1:29" x14ac:dyDescent="0.25">
      <c r="A298">
        <f t="shared" si="91"/>
        <v>24</v>
      </c>
      <c r="B298" s="33">
        <v>52536</v>
      </c>
      <c r="C298" s="36">
        <f t="shared" si="77"/>
        <v>-78035.549999999945</v>
      </c>
      <c r="D298" s="36">
        <f t="shared" si="78"/>
        <v>824.4</v>
      </c>
      <c r="E298" s="36">
        <f t="shared" si="79"/>
        <v>1092.97</v>
      </c>
      <c r="F298" s="36">
        <f t="shared" si="80"/>
        <v>-268.57</v>
      </c>
      <c r="G298" s="36">
        <v>0</v>
      </c>
      <c r="H298" s="36">
        <f t="shared" si="81"/>
        <v>249128.52</v>
      </c>
      <c r="I298" s="36">
        <f t="shared" si="82"/>
        <v>63410.279999999955</v>
      </c>
      <c r="J298" s="36">
        <f t="shared" si="75"/>
        <v>-79128.519999999946</v>
      </c>
      <c r="L298" s="36">
        <f t="shared" si="76"/>
        <v>824.4</v>
      </c>
      <c r="T298">
        <f t="shared" si="92"/>
        <v>24</v>
      </c>
      <c r="U298" s="33">
        <v>52536</v>
      </c>
      <c r="V298" s="36">
        <f t="shared" si="83"/>
        <v>-147622.35999999999</v>
      </c>
      <c r="W298" s="36">
        <f t="shared" si="84"/>
        <v>1200.33</v>
      </c>
      <c r="X298" s="36">
        <f t="shared" si="85"/>
        <v>1608.75</v>
      </c>
      <c r="Y298" s="36">
        <f t="shared" si="86"/>
        <v>-408.42</v>
      </c>
      <c r="Z298" s="36">
        <f t="shared" si="87"/>
        <v>0</v>
      </c>
      <c r="AA298" s="36">
        <f t="shared" si="88"/>
        <v>319231.10999999993</v>
      </c>
      <c r="AB298" s="36">
        <f t="shared" si="89"/>
        <v>25263.600000000013</v>
      </c>
      <c r="AC298" s="36">
        <f t="shared" si="90"/>
        <v>-149231.10999999999</v>
      </c>
    </row>
    <row r="299" spans="1:29" x14ac:dyDescent="0.25">
      <c r="A299">
        <f t="shared" si="91"/>
        <v>24</v>
      </c>
      <c r="B299" s="33">
        <v>52566</v>
      </c>
      <c r="C299" s="36">
        <f t="shared" si="77"/>
        <v>-79128.519999999946</v>
      </c>
      <c r="D299" s="36">
        <f t="shared" si="78"/>
        <v>824.4</v>
      </c>
      <c r="E299" s="36">
        <f t="shared" si="79"/>
        <v>1096.73</v>
      </c>
      <c r="F299" s="36">
        <f t="shared" si="80"/>
        <v>-272.33</v>
      </c>
      <c r="G299" s="36">
        <v>0</v>
      </c>
      <c r="H299" s="36">
        <f t="shared" si="81"/>
        <v>250225.25</v>
      </c>
      <c r="I299" s="36">
        <f t="shared" si="82"/>
        <v>63137.949999999953</v>
      </c>
      <c r="J299" s="36">
        <f t="shared" si="75"/>
        <v>-80225.249999999942</v>
      </c>
      <c r="L299" s="36">
        <f t="shared" si="76"/>
        <v>824.4</v>
      </c>
      <c r="T299">
        <f t="shared" si="92"/>
        <v>24</v>
      </c>
      <c r="U299" s="33">
        <v>52566</v>
      </c>
      <c r="V299" s="36">
        <f t="shared" si="83"/>
        <v>-149231.10999999999</v>
      </c>
      <c r="W299" s="36">
        <f t="shared" si="84"/>
        <v>1200.33</v>
      </c>
      <c r="X299" s="36">
        <f t="shared" si="85"/>
        <v>1613.1999999999998</v>
      </c>
      <c r="Y299" s="36">
        <f t="shared" si="86"/>
        <v>-412.87</v>
      </c>
      <c r="Z299" s="36">
        <f t="shared" si="87"/>
        <v>0</v>
      </c>
      <c r="AA299" s="36">
        <f t="shared" si="88"/>
        <v>320844.30999999994</v>
      </c>
      <c r="AB299" s="36">
        <f t="shared" si="89"/>
        <v>24850.730000000014</v>
      </c>
      <c r="AC299" s="36">
        <f t="shared" si="90"/>
        <v>-150844.31</v>
      </c>
    </row>
    <row r="300" spans="1:29" x14ac:dyDescent="0.25">
      <c r="A300">
        <f t="shared" si="91"/>
        <v>25</v>
      </c>
      <c r="B300" s="33">
        <v>52597</v>
      </c>
      <c r="C300" s="36">
        <f t="shared" si="77"/>
        <v>-80225.249999999942</v>
      </c>
      <c r="D300" s="36">
        <f t="shared" si="78"/>
        <v>824.4</v>
      </c>
      <c r="E300" s="36">
        <f t="shared" si="79"/>
        <v>1100.51</v>
      </c>
      <c r="F300" s="36">
        <f t="shared" si="80"/>
        <v>-276.11</v>
      </c>
      <c r="G300" s="36">
        <v>0</v>
      </c>
      <c r="H300" s="36">
        <f t="shared" si="81"/>
        <v>251325.76</v>
      </c>
      <c r="I300" s="36">
        <f t="shared" si="82"/>
        <v>62861.839999999953</v>
      </c>
      <c r="J300" s="36">
        <f t="shared" si="75"/>
        <v>-81325.759999999937</v>
      </c>
      <c r="L300" s="36">
        <f t="shared" si="76"/>
        <v>824.4</v>
      </c>
      <c r="T300">
        <f t="shared" si="92"/>
        <v>25</v>
      </c>
      <c r="U300" s="33">
        <v>52597</v>
      </c>
      <c r="V300" s="36">
        <f t="shared" si="83"/>
        <v>-150844.31</v>
      </c>
      <c r="W300" s="36">
        <f t="shared" si="84"/>
        <v>1200.33</v>
      </c>
      <c r="X300" s="36">
        <f t="shared" si="85"/>
        <v>1617.6699999999998</v>
      </c>
      <c r="Y300" s="36">
        <f t="shared" si="86"/>
        <v>-417.34</v>
      </c>
      <c r="Z300" s="36">
        <f t="shared" si="87"/>
        <v>0</v>
      </c>
      <c r="AA300" s="36">
        <f t="shared" si="88"/>
        <v>322461.97999999992</v>
      </c>
      <c r="AB300" s="36">
        <f t="shared" si="89"/>
        <v>24433.390000000014</v>
      </c>
      <c r="AC300" s="36">
        <f t="shared" si="90"/>
        <v>-152461.98000000001</v>
      </c>
    </row>
    <row r="301" spans="1:29" x14ac:dyDescent="0.25">
      <c r="A301">
        <f t="shared" si="91"/>
        <v>25</v>
      </c>
      <c r="B301" s="33">
        <v>52628</v>
      </c>
      <c r="C301" s="36">
        <f t="shared" si="77"/>
        <v>-81325.759999999937</v>
      </c>
      <c r="D301" s="36">
        <f t="shared" si="78"/>
        <v>824.4</v>
      </c>
      <c r="E301" s="36">
        <f t="shared" si="79"/>
        <v>1104.3</v>
      </c>
      <c r="F301" s="36">
        <f t="shared" si="80"/>
        <v>-279.89999999999998</v>
      </c>
      <c r="G301" s="36">
        <v>0</v>
      </c>
      <c r="H301" s="36">
        <f t="shared" si="81"/>
        <v>252430.06</v>
      </c>
      <c r="I301" s="36">
        <f t="shared" si="82"/>
        <v>62581.939999999951</v>
      </c>
      <c r="J301" s="36">
        <f t="shared" si="75"/>
        <v>-82430.059999999939</v>
      </c>
      <c r="L301" s="36">
        <f t="shared" si="76"/>
        <v>824.4</v>
      </c>
      <c r="T301">
        <f t="shared" si="92"/>
        <v>25</v>
      </c>
      <c r="U301" s="33">
        <v>52628</v>
      </c>
      <c r="V301" s="36">
        <f t="shared" si="83"/>
        <v>-152461.98000000001</v>
      </c>
      <c r="W301" s="36">
        <f t="shared" si="84"/>
        <v>1200.33</v>
      </c>
      <c r="X301" s="36">
        <f t="shared" si="85"/>
        <v>1622.1399999999999</v>
      </c>
      <c r="Y301" s="36">
        <f t="shared" si="86"/>
        <v>-421.81</v>
      </c>
      <c r="Z301" s="36">
        <f t="shared" si="87"/>
        <v>0</v>
      </c>
      <c r="AA301" s="36">
        <f t="shared" si="88"/>
        <v>324084.11999999994</v>
      </c>
      <c r="AB301" s="36">
        <f t="shared" si="89"/>
        <v>24011.580000000013</v>
      </c>
      <c r="AC301" s="36">
        <f t="shared" si="90"/>
        <v>-154084.12000000002</v>
      </c>
    </row>
    <row r="302" spans="1:29" x14ac:dyDescent="0.25">
      <c r="A302">
        <f t="shared" si="91"/>
        <v>25</v>
      </c>
      <c r="B302" s="33">
        <v>52657</v>
      </c>
      <c r="C302" s="36">
        <f t="shared" si="77"/>
        <v>-82430.059999999939</v>
      </c>
      <c r="D302" s="36">
        <f t="shared" si="78"/>
        <v>824.4</v>
      </c>
      <c r="E302" s="36">
        <f t="shared" si="79"/>
        <v>1108.0999999999999</v>
      </c>
      <c r="F302" s="36">
        <f t="shared" si="80"/>
        <v>-283.7</v>
      </c>
      <c r="G302" s="36">
        <v>0</v>
      </c>
      <c r="H302" s="36">
        <f t="shared" si="81"/>
        <v>253538.16</v>
      </c>
      <c r="I302" s="36">
        <f t="shared" si="82"/>
        <v>62298.239999999954</v>
      </c>
      <c r="J302" s="36">
        <f t="shared" si="75"/>
        <v>-83538.159999999945</v>
      </c>
      <c r="L302" s="36">
        <f t="shared" si="76"/>
        <v>824.4</v>
      </c>
      <c r="T302">
        <f t="shared" si="92"/>
        <v>25</v>
      </c>
      <c r="U302" s="33">
        <v>52657</v>
      </c>
      <c r="V302" s="36">
        <f t="shared" si="83"/>
        <v>-154084.12000000002</v>
      </c>
      <c r="W302" s="36">
        <f t="shared" si="84"/>
        <v>1200.33</v>
      </c>
      <c r="X302" s="36">
        <f t="shared" si="85"/>
        <v>1626.6299999999999</v>
      </c>
      <c r="Y302" s="36">
        <f t="shared" si="86"/>
        <v>-426.3</v>
      </c>
      <c r="Z302" s="36">
        <f t="shared" si="87"/>
        <v>0</v>
      </c>
      <c r="AA302" s="36">
        <f t="shared" si="88"/>
        <v>325710.74999999994</v>
      </c>
      <c r="AB302" s="36">
        <f t="shared" si="89"/>
        <v>23585.280000000013</v>
      </c>
      <c r="AC302" s="36">
        <f t="shared" si="90"/>
        <v>-155710.75000000003</v>
      </c>
    </row>
    <row r="303" spans="1:29" x14ac:dyDescent="0.25">
      <c r="A303">
        <f t="shared" si="91"/>
        <v>25</v>
      </c>
      <c r="B303" s="33">
        <v>52688</v>
      </c>
      <c r="C303" s="36">
        <f t="shared" si="77"/>
        <v>-83538.159999999945</v>
      </c>
      <c r="D303" s="36">
        <f t="shared" si="78"/>
        <v>824.4</v>
      </c>
      <c r="E303" s="36">
        <f t="shared" si="79"/>
        <v>1111.9099999999999</v>
      </c>
      <c r="F303" s="36">
        <f t="shared" si="80"/>
        <v>-287.51</v>
      </c>
      <c r="G303" s="36">
        <v>0</v>
      </c>
      <c r="H303" s="36">
        <f t="shared" si="81"/>
        <v>254650.07</v>
      </c>
      <c r="I303" s="36">
        <f t="shared" si="82"/>
        <v>62010.729999999952</v>
      </c>
      <c r="J303" s="36">
        <f t="shared" si="75"/>
        <v>-84650.069999999949</v>
      </c>
      <c r="L303" s="36">
        <f t="shared" si="76"/>
        <v>824.4</v>
      </c>
      <c r="T303">
        <f t="shared" si="92"/>
        <v>25</v>
      </c>
      <c r="U303" s="33">
        <v>52688</v>
      </c>
      <c r="V303" s="36">
        <f t="shared" si="83"/>
        <v>-155710.75000000003</v>
      </c>
      <c r="W303" s="36">
        <f t="shared" si="84"/>
        <v>1200.33</v>
      </c>
      <c r="X303" s="36">
        <f t="shared" si="85"/>
        <v>1631.1299999999999</v>
      </c>
      <c r="Y303" s="36">
        <f t="shared" si="86"/>
        <v>-430.8</v>
      </c>
      <c r="Z303" s="36">
        <f t="shared" si="87"/>
        <v>0</v>
      </c>
      <c r="AA303" s="36">
        <f t="shared" si="88"/>
        <v>327341.87999999995</v>
      </c>
      <c r="AB303" s="36">
        <f t="shared" si="89"/>
        <v>23154.480000000014</v>
      </c>
      <c r="AC303" s="36">
        <f t="shared" si="90"/>
        <v>-157341.88000000003</v>
      </c>
    </row>
    <row r="304" spans="1:29" x14ac:dyDescent="0.25">
      <c r="A304">
        <f t="shared" si="91"/>
        <v>25</v>
      </c>
      <c r="B304" s="33">
        <v>52718</v>
      </c>
      <c r="C304" s="36">
        <f t="shared" si="77"/>
        <v>-84650.069999999949</v>
      </c>
      <c r="D304" s="36">
        <f t="shared" si="78"/>
        <v>824.4</v>
      </c>
      <c r="E304" s="36">
        <f t="shared" si="79"/>
        <v>1115.74</v>
      </c>
      <c r="F304" s="36">
        <f t="shared" si="80"/>
        <v>-291.33999999999997</v>
      </c>
      <c r="G304" s="36">
        <v>0</v>
      </c>
      <c r="H304" s="36">
        <f t="shared" si="81"/>
        <v>255765.81</v>
      </c>
      <c r="I304" s="36">
        <f t="shared" si="82"/>
        <v>61719.389999999956</v>
      </c>
      <c r="J304" s="36">
        <f t="shared" si="75"/>
        <v>-85765.809999999954</v>
      </c>
      <c r="L304" s="36">
        <f t="shared" si="76"/>
        <v>824.4</v>
      </c>
      <c r="T304">
        <f t="shared" si="92"/>
        <v>25</v>
      </c>
      <c r="U304" s="33">
        <v>52718</v>
      </c>
      <c r="V304" s="36">
        <f t="shared" si="83"/>
        <v>-157341.88000000003</v>
      </c>
      <c r="W304" s="36">
        <f t="shared" si="84"/>
        <v>1200.33</v>
      </c>
      <c r="X304" s="36">
        <f t="shared" si="85"/>
        <v>1635.6399999999999</v>
      </c>
      <c r="Y304" s="36">
        <f t="shared" si="86"/>
        <v>-435.31</v>
      </c>
      <c r="Z304" s="36">
        <f t="shared" si="87"/>
        <v>0</v>
      </c>
      <c r="AA304" s="36">
        <f t="shared" si="88"/>
        <v>328977.51999999996</v>
      </c>
      <c r="AB304" s="36">
        <f t="shared" si="89"/>
        <v>22719.170000000013</v>
      </c>
      <c r="AC304" s="36">
        <f t="shared" si="90"/>
        <v>-158977.52000000005</v>
      </c>
    </row>
    <row r="305" spans="1:29" x14ac:dyDescent="0.25">
      <c r="A305">
        <f t="shared" si="91"/>
        <v>25</v>
      </c>
      <c r="B305" s="33">
        <v>52749</v>
      </c>
      <c r="C305" s="36">
        <f t="shared" si="77"/>
        <v>-85765.809999999954</v>
      </c>
      <c r="D305" s="36">
        <f t="shared" si="78"/>
        <v>824.4</v>
      </c>
      <c r="E305" s="36">
        <f t="shared" si="79"/>
        <v>1119.58</v>
      </c>
      <c r="F305" s="36">
        <f t="shared" si="80"/>
        <v>-295.18</v>
      </c>
      <c r="G305" s="36">
        <v>0</v>
      </c>
      <c r="H305" s="36">
        <f t="shared" si="81"/>
        <v>256885.38999999998</v>
      </c>
      <c r="I305" s="36">
        <f t="shared" si="82"/>
        <v>61424.209999999955</v>
      </c>
      <c r="J305" s="36">
        <f t="shared" si="75"/>
        <v>-86885.389999999956</v>
      </c>
      <c r="L305" s="36">
        <f t="shared" si="76"/>
        <v>824.4</v>
      </c>
      <c r="T305">
        <f t="shared" si="92"/>
        <v>25</v>
      </c>
      <c r="U305" s="33">
        <v>52749</v>
      </c>
      <c r="V305" s="36">
        <f t="shared" si="83"/>
        <v>-158977.52000000005</v>
      </c>
      <c r="W305" s="36">
        <f t="shared" si="84"/>
        <v>1200.33</v>
      </c>
      <c r="X305" s="36">
        <f t="shared" si="85"/>
        <v>1640.1699999999998</v>
      </c>
      <c r="Y305" s="36">
        <f t="shared" si="86"/>
        <v>-439.84</v>
      </c>
      <c r="Z305" s="36">
        <f t="shared" si="87"/>
        <v>0</v>
      </c>
      <c r="AA305" s="36">
        <f t="shared" si="88"/>
        <v>330617.68999999994</v>
      </c>
      <c r="AB305" s="36">
        <f t="shared" si="89"/>
        <v>22279.330000000013</v>
      </c>
      <c r="AC305" s="36">
        <f t="shared" si="90"/>
        <v>-160617.69000000006</v>
      </c>
    </row>
    <row r="306" spans="1:29" x14ac:dyDescent="0.25">
      <c r="A306">
        <f t="shared" si="91"/>
        <v>25</v>
      </c>
      <c r="B306" s="33">
        <v>52779</v>
      </c>
      <c r="C306" s="36">
        <f t="shared" si="77"/>
        <v>-86885.389999999956</v>
      </c>
      <c r="D306" s="36">
        <f t="shared" si="78"/>
        <v>824.4</v>
      </c>
      <c r="E306" s="36">
        <f t="shared" si="79"/>
        <v>1123.4299999999998</v>
      </c>
      <c r="F306" s="36">
        <f t="shared" si="80"/>
        <v>-299.02999999999997</v>
      </c>
      <c r="G306" s="36">
        <v>0</v>
      </c>
      <c r="H306" s="36">
        <f t="shared" si="81"/>
        <v>258008.81999999998</v>
      </c>
      <c r="I306" s="36">
        <f t="shared" si="82"/>
        <v>61125.179999999957</v>
      </c>
      <c r="J306" s="36">
        <f t="shared" si="75"/>
        <v>-88008.819999999949</v>
      </c>
      <c r="L306" s="36">
        <f t="shared" si="76"/>
        <v>824.4</v>
      </c>
      <c r="T306">
        <f t="shared" si="92"/>
        <v>25</v>
      </c>
      <c r="U306" s="33">
        <v>52779</v>
      </c>
      <c r="V306" s="36">
        <f t="shared" si="83"/>
        <v>-160617.69000000006</v>
      </c>
      <c r="W306" s="36">
        <f t="shared" si="84"/>
        <v>1200.33</v>
      </c>
      <c r="X306" s="36">
        <f t="shared" si="85"/>
        <v>1644.71</v>
      </c>
      <c r="Y306" s="36">
        <f t="shared" si="86"/>
        <v>-444.38</v>
      </c>
      <c r="Z306" s="36">
        <f t="shared" si="87"/>
        <v>0</v>
      </c>
      <c r="AA306" s="36">
        <f t="shared" si="88"/>
        <v>332262.39999999997</v>
      </c>
      <c r="AB306" s="36">
        <f t="shared" si="89"/>
        <v>21834.950000000012</v>
      </c>
      <c r="AC306" s="36">
        <f t="shared" si="90"/>
        <v>-162262.40000000005</v>
      </c>
    </row>
    <row r="307" spans="1:29" x14ac:dyDescent="0.25">
      <c r="A307">
        <f t="shared" si="91"/>
        <v>25</v>
      </c>
      <c r="B307" s="33">
        <v>52810</v>
      </c>
      <c r="C307" s="36">
        <f t="shared" si="77"/>
        <v>-88008.819999999949</v>
      </c>
      <c r="D307" s="36">
        <f t="shared" si="78"/>
        <v>824.4</v>
      </c>
      <c r="E307" s="36">
        <f t="shared" si="79"/>
        <v>1127.3</v>
      </c>
      <c r="F307" s="36">
        <f t="shared" si="80"/>
        <v>-302.89999999999998</v>
      </c>
      <c r="G307" s="36">
        <v>0</v>
      </c>
      <c r="H307" s="36">
        <f t="shared" si="81"/>
        <v>259136.11999999997</v>
      </c>
      <c r="I307" s="36">
        <f t="shared" si="82"/>
        <v>60822.279999999955</v>
      </c>
      <c r="J307" s="36">
        <f t="shared" si="75"/>
        <v>-89136.119999999952</v>
      </c>
      <c r="L307" s="36">
        <f t="shared" si="76"/>
        <v>824.4</v>
      </c>
      <c r="T307">
        <f t="shared" si="92"/>
        <v>25</v>
      </c>
      <c r="U307" s="33">
        <v>52810</v>
      </c>
      <c r="V307" s="36">
        <f t="shared" si="83"/>
        <v>-162262.40000000005</v>
      </c>
      <c r="W307" s="36">
        <f t="shared" si="84"/>
        <v>1200.33</v>
      </c>
      <c r="X307" s="36">
        <f t="shared" si="85"/>
        <v>1649.26</v>
      </c>
      <c r="Y307" s="36">
        <f t="shared" si="86"/>
        <v>-448.93</v>
      </c>
      <c r="Z307" s="36">
        <f t="shared" si="87"/>
        <v>0</v>
      </c>
      <c r="AA307" s="36">
        <f t="shared" si="88"/>
        <v>333911.65999999997</v>
      </c>
      <c r="AB307" s="36">
        <f t="shared" si="89"/>
        <v>21386.020000000011</v>
      </c>
      <c r="AC307" s="36">
        <f t="shared" si="90"/>
        <v>-163911.66000000006</v>
      </c>
    </row>
    <row r="308" spans="1:29" x14ac:dyDescent="0.25">
      <c r="A308">
        <f t="shared" si="91"/>
        <v>25</v>
      </c>
      <c r="B308" s="33">
        <v>52841</v>
      </c>
      <c r="C308" s="36">
        <f t="shared" si="77"/>
        <v>-89136.119999999952</v>
      </c>
      <c r="D308" s="36">
        <f t="shared" si="78"/>
        <v>824.4</v>
      </c>
      <c r="E308" s="36">
        <f t="shared" si="79"/>
        <v>1131.1799999999998</v>
      </c>
      <c r="F308" s="36">
        <f t="shared" si="80"/>
        <v>-306.77999999999997</v>
      </c>
      <c r="G308" s="36">
        <v>0</v>
      </c>
      <c r="H308" s="36">
        <f t="shared" si="81"/>
        <v>260267.29999999996</v>
      </c>
      <c r="I308" s="36">
        <f t="shared" si="82"/>
        <v>60515.499999999956</v>
      </c>
      <c r="J308" s="36">
        <f t="shared" si="75"/>
        <v>-90267.299999999945</v>
      </c>
      <c r="L308" s="36">
        <f t="shared" si="76"/>
        <v>824.4</v>
      </c>
      <c r="T308">
        <f t="shared" si="92"/>
        <v>25</v>
      </c>
      <c r="U308" s="33">
        <v>52841</v>
      </c>
      <c r="V308" s="36">
        <f t="shared" si="83"/>
        <v>-163911.66000000006</v>
      </c>
      <c r="W308" s="36">
        <f t="shared" si="84"/>
        <v>1200.33</v>
      </c>
      <c r="X308" s="36">
        <f t="shared" si="85"/>
        <v>1653.82</v>
      </c>
      <c r="Y308" s="36">
        <f t="shared" si="86"/>
        <v>-453.49</v>
      </c>
      <c r="Z308" s="36">
        <f t="shared" si="87"/>
        <v>0</v>
      </c>
      <c r="AA308" s="36">
        <f t="shared" si="88"/>
        <v>335565.48</v>
      </c>
      <c r="AB308" s="36">
        <f t="shared" si="89"/>
        <v>20932.53000000001</v>
      </c>
      <c r="AC308" s="36">
        <f t="shared" si="90"/>
        <v>-165565.48000000007</v>
      </c>
    </row>
    <row r="309" spans="1:29" x14ac:dyDescent="0.25">
      <c r="A309">
        <f t="shared" si="91"/>
        <v>25</v>
      </c>
      <c r="B309" s="33">
        <v>52871</v>
      </c>
      <c r="C309" s="36">
        <f t="shared" si="77"/>
        <v>-90267.299999999945</v>
      </c>
      <c r="D309" s="36">
        <f t="shared" si="78"/>
        <v>824.4</v>
      </c>
      <c r="E309" s="36">
        <f t="shared" si="79"/>
        <v>1135.07</v>
      </c>
      <c r="F309" s="36">
        <f t="shared" si="80"/>
        <v>-310.67</v>
      </c>
      <c r="G309" s="36">
        <v>0</v>
      </c>
      <c r="H309" s="36">
        <f t="shared" si="81"/>
        <v>261402.36999999997</v>
      </c>
      <c r="I309" s="36">
        <f t="shared" si="82"/>
        <v>60204.829999999958</v>
      </c>
      <c r="J309" s="36">
        <f t="shared" si="75"/>
        <v>-91402.369999999952</v>
      </c>
      <c r="L309" s="36">
        <f t="shared" si="76"/>
        <v>824.4</v>
      </c>
      <c r="T309">
        <f t="shared" si="92"/>
        <v>25</v>
      </c>
      <c r="U309" s="33">
        <v>52871</v>
      </c>
      <c r="V309" s="36">
        <f t="shared" si="83"/>
        <v>-165565.48000000007</v>
      </c>
      <c r="W309" s="36">
        <f t="shared" si="84"/>
        <v>1200.33</v>
      </c>
      <c r="X309" s="36">
        <f t="shared" si="85"/>
        <v>1658.3899999999999</v>
      </c>
      <c r="Y309" s="36">
        <f t="shared" si="86"/>
        <v>-458.06</v>
      </c>
      <c r="Z309" s="36">
        <f t="shared" si="87"/>
        <v>0</v>
      </c>
      <c r="AA309" s="36">
        <f t="shared" si="88"/>
        <v>337223.87</v>
      </c>
      <c r="AB309" s="36">
        <f t="shared" si="89"/>
        <v>20474.470000000008</v>
      </c>
      <c r="AC309" s="36">
        <f t="shared" si="90"/>
        <v>-167223.87000000008</v>
      </c>
    </row>
    <row r="310" spans="1:29" x14ac:dyDescent="0.25">
      <c r="A310">
        <f t="shared" si="91"/>
        <v>25</v>
      </c>
      <c r="B310" s="33">
        <v>52902</v>
      </c>
      <c r="C310" s="36">
        <f t="shared" si="77"/>
        <v>-91402.369999999952</v>
      </c>
      <c r="D310" s="36">
        <f t="shared" si="78"/>
        <v>824.4</v>
      </c>
      <c r="E310" s="36">
        <f t="shared" si="79"/>
        <v>1138.98</v>
      </c>
      <c r="F310" s="36">
        <f t="shared" si="80"/>
        <v>-314.58</v>
      </c>
      <c r="G310" s="36">
        <v>0</v>
      </c>
      <c r="H310" s="36">
        <f t="shared" si="81"/>
        <v>262541.34999999998</v>
      </c>
      <c r="I310" s="36">
        <f t="shared" si="82"/>
        <v>59890.249999999956</v>
      </c>
      <c r="J310" s="36">
        <f t="shared" si="75"/>
        <v>-92541.349999999948</v>
      </c>
      <c r="L310" s="36">
        <f t="shared" si="76"/>
        <v>824.4</v>
      </c>
      <c r="T310">
        <f t="shared" si="92"/>
        <v>25</v>
      </c>
      <c r="U310" s="33">
        <v>52902</v>
      </c>
      <c r="V310" s="36">
        <f t="shared" si="83"/>
        <v>-167223.87000000008</v>
      </c>
      <c r="W310" s="36">
        <f t="shared" si="84"/>
        <v>1200.33</v>
      </c>
      <c r="X310" s="36">
        <f t="shared" si="85"/>
        <v>1662.98</v>
      </c>
      <c r="Y310" s="36">
        <f t="shared" si="86"/>
        <v>-462.65</v>
      </c>
      <c r="Z310" s="36">
        <f t="shared" si="87"/>
        <v>0</v>
      </c>
      <c r="AA310" s="36">
        <f t="shared" si="88"/>
        <v>338886.85</v>
      </c>
      <c r="AB310" s="36">
        <f t="shared" si="89"/>
        <v>20011.820000000007</v>
      </c>
      <c r="AC310" s="36">
        <f t="shared" si="90"/>
        <v>-168886.85000000009</v>
      </c>
    </row>
    <row r="311" spans="1:29" x14ac:dyDescent="0.25">
      <c r="A311">
        <f t="shared" si="91"/>
        <v>25</v>
      </c>
      <c r="B311" s="33">
        <v>52932</v>
      </c>
      <c r="C311" s="36">
        <f t="shared" si="77"/>
        <v>-92541.349999999948</v>
      </c>
      <c r="D311" s="36">
        <f t="shared" si="78"/>
        <v>824.4</v>
      </c>
      <c r="E311" s="36">
        <f t="shared" si="79"/>
        <v>1142.9000000000001</v>
      </c>
      <c r="F311" s="36">
        <f t="shared" si="80"/>
        <v>-318.5</v>
      </c>
      <c r="G311" s="36">
        <v>0</v>
      </c>
      <c r="H311" s="36">
        <f t="shared" si="81"/>
        <v>263684.25</v>
      </c>
      <c r="I311" s="36">
        <f t="shared" si="82"/>
        <v>59571.749999999956</v>
      </c>
      <c r="J311" s="36">
        <f t="shared" si="75"/>
        <v>-93684.249999999942</v>
      </c>
      <c r="L311" s="36">
        <f t="shared" si="76"/>
        <v>824.4</v>
      </c>
      <c r="T311">
        <f t="shared" si="92"/>
        <v>25</v>
      </c>
      <c r="U311" s="33">
        <v>52932</v>
      </c>
      <c r="V311" s="36">
        <f t="shared" si="83"/>
        <v>-168886.85000000009</v>
      </c>
      <c r="W311" s="36">
        <f t="shared" si="84"/>
        <v>1200.33</v>
      </c>
      <c r="X311" s="36">
        <f t="shared" si="85"/>
        <v>1667.58</v>
      </c>
      <c r="Y311" s="36">
        <f t="shared" si="86"/>
        <v>-467.25</v>
      </c>
      <c r="Z311" s="36">
        <f t="shared" si="87"/>
        <v>0</v>
      </c>
      <c r="AA311" s="36">
        <f t="shared" si="88"/>
        <v>340554.43</v>
      </c>
      <c r="AB311" s="36">
        <f t="shared" si="89"/>
        <v>19544.570000000007</v>
      </c>
      <c r="AC311" s="36">
        <f t="shared" si="90"/>
        <v>-170554.43000000008</v>
      </c>
    </row>
    <row r="312" spans="1:29" x14ac:dyDescent="0.25">
      <c r="A312">
        <f t="shared" si="91"/>
        <v>26</v>
      </c>
      <c r="B312" s="33">
        <v>52963</v>
      </c>
      <c r="C312" s="36">
        <f t="shared" si="77"/>
        <v>-93684.249999999942</v>
      </c>
      <c r="D312" s="36">
        <f t="shared" si="78"/>
        <v>824.4</v>
      </c>
      <c r="E312" s="36">
        <f t="shared" si="79"/>
        <v>1146.83</v>
      </c>
      <c r="F312" s="36">
        <f t="shared" si="80"/>
        <v>-322.43</v>
      </c>
      <c r="G312" s="36">
        <v>0</v>
      </c>
      <c r="H312" s="36">
        <f t="shared" si="81"/>
        <v>264831.08</v>
      </c>
      <c r="I312" s="36">
        <f t="shared" si="82"/>
        <v>59249.319999999956</v>
      </c>
      <c r="J312" s="36">
        <f t="shared" si="75"/>
        <v>-94831.079999999944</v>
      </c>
      <c r="L312" s="36">
        <f t="shared" si="76"/>
        <v>824.4</v>
      </c>
      <c r="T312">
        <f t="shared" si="92"/>
        <v>26</v>
      </c>
      <c r="U312" s="33">
        <v>52963</v>
      </c>
      <c r="V312" s="36">
        <f t="shared" si="83"/>
        <v>-170554.43000000008</v>
      </c>
      <c r="W312" s="36">
        <f t="shared" si="84"/>
        <v>1200.33</v>
      </c>
      <c r="X312" s="36">
        <f t="shared" si="85"/>
        <v>1672.1999999999998</v>
      </c>
      <c r="Y312" s="36">
        <f t="shared" si="86"/>
        <v>-471.87</v>
      </c>
      <c r="Z312" s="36">
        <f t="shared" si="87"/>
        <v>0</v>
      </c>
      <c r="AA312" s="36">
        <f t="shared" si="88"/>
        <v>342226.63</v>
      </c>
      <c r="AB312" s="36">
        <f t="shared" si="89"/>
        <v>19072.700000000008</v>
      </c>
      <c r="AC312" s="36">
        <f t="shared" si="90"/>
        <v>-172226.63000000009</v>
      </c>
    </row>
    <row r="313" spans="1:29" x14ac:dyDescent="0.25">
      <c r="A313">
        <f t="shared" si="91"/>
        <v>26</v>
      </c>
      <c r="B313" s="33">
        <v>52994</v>
      </c>
      <c r="C313" s="36">
        <f t="shared" si="77"/>
        <v>-94831.079999999944</v>
      </c>
      <c r="D313" s="36">
        <f t="shared" si="78"/>
        <v>824.4</v>
      </c>
      <c r="E313" s="36">
        <f t="shared" si="79"/>
        <v>1150.78</v>
      </c>
      <c r="F313" s="36">
        <f t="shared" si="80"/>
        <v>-326.38</v>
      </c>
      <c r="G313" s="36">
        <v>0</v>
      </c>
      <c r="H313" s="36">
        <f t="shared" si="81"/>
        <v>265981.86000000004</v>
      </c>
      <c r="I313" s="36">
        <f t="shared" si="82"/>
        <v>58922.939999999959</v>
      </c>
      <c r="J313" s="36">
        <f t="shared" si="75"/>
        <v>-95981.859999999942</v>
      </c>
      <c r="L313" s="36">
        <f t="shared" si="76"/>
        <v>824.4</v>
      </c>
      <c r="T313">
        <f t="shared" si="92"/>
        <v>26</v>
      </c>
      <c r="U313" s="33">
        <v>52994</v>
      </c>
      <c r="V313" s="36">
        <f t="shared" si="83"/>
        <v>-172226.63000000009</v>
      </c>
      <c r="W313" s="36">
        <f t="shared" si="84"/>
        <v>1200.33</v>
      </c>
      <c r="X313" s="36">
        <f t="shared" si="85"/>
        <v>1676.82</v>
      </c>
      <c r="Y313" s="36">
        <f t="shared" si="86"/>
        <v>-476.49</v>
      </c>
      <c r="Z313" s="36">
        <f t="shared" si="87"/>
        <v>0</v>
      </c>
      <c r="AA313" s="36">
        <f t="shared" si="88"/>
        <v>343903.45</v>
      </c>
      <c r="AB313" s="36">
        <f t="shared" si="89"/>
        <v>18596.210000000006</v>
      </c>
      <c r="AC313" s="36">
        <f t="shared" si="90"/>
        <v>-173903.4500000001</v>
      </c>
    </row>
    <row r="314" spans="1:29" x14ac:dyDescent="0.25">
      <c r="A314">
        <f t="shared" si="91"/>
        <v>26</v>
      </c>
      <c r="B314" s="33">
        <v>53022</v>
      </c>
      <c r="C314" s="36">
        <f t="shared" si="77"/>
        <v>-95981.859999999942</v>
      </c>
      <c r="D314" s="36">
        <f t="shared" si="78"/>
        <v>824.4</v>
      </c>
      <c r="E314" s="36">
        <f t="shared" si="79"/>
        <v>1154.74</v>
      </c>
      <c r="F314" s="36">
        <f t="shared" si="80"/>
        <v>-330.34</v>
      </c>
      <c r="G314" s="36">
        <v>0</v>
      </c>
      <c r="H314" s="36">
        <f t="shared" si="81"/>
        <v>267136.60000000003</v>
      </c>
      <c r="I314" s="36">
        <f t="shared" si="82"/>
        <v>58592.599999999962</v>
      </c>
      <c r="J314" s="36">
        <f t="shared" si="75"/>
        <v>-97136.599999999948</v>
      </c>
      <c r="L314" s="36">
        <f t="shared" si="76"/>
        <v>824.4</v>
      </c>
      <c r="T314">
        <f t="shared" si="92"/>
        <v>26</v>
      </c>
      <c r="U314" s="33">
        <v>53022</v>
      </c>
      <c r="V314" s="36">
        <f t="shared" si="83"/>
        <v>-173903.4500000001</v>
      </c>
      <c r="W314" s="36">
        <f t="shared" si="84"/>
        <v>1200.33</v>
      </c>
      <c r="X314" s="36">
        <f t="shared" si="85"/>
        <v>1681.46</v>
      </c>
      <c r="Y314" s="36">
        <f t="shared" si="86"/>
        <v>-481.13</v>
      </c>
      <c r="Z314" s="36">
        <f t="shared" si="87"/>
        <v>0</v>
      </c>
      <c r="AA314" s="36">
        <f t="shared" si="88"/>
        <v>345584.91000000003</v>
      </c>
      <c r="AB314" s="36">
        <f t="shared" si="89"/>
        <v>18115.080000000005</v>
      </c>
      <c r="AC314" s="36">
        <f t="shared" si="90"/>
        <v>-175584.91000000009</v>
      </c>
    </row>
    <row r="315" spans="1:29" x14ac:dyDescent="0.25">
      <c r="A315">
        <f t="shared" si="91"/>
        <v>26</v>
      </c>
      <c r="B315" s="33">
        <v>53053</v>
      </c>
      <c r="C315" s="36">
        <f t="shared" si="77"/>
        <v>-97136.599999999948</v>
      </c>
      <c r="D315" s="36">
        <f t="shared" si="78"/>
        <v>824.4</v>
      </c>
      <c r="E315" s="36">
        <f t="shared" si="79"/>
        <v>1158.71</v>
      </c>
      <c r="F315" s="36">
        <f t="shared" si="80"/>
        <v>-334.31</v>
      </c>
      <c r="G315" s="36">
        <v>0</v>
      </c>
      <c r="H315" s="36">
        <f t="shared" si="81"/>
        <v>268295.31000000006</v>
      </c>
      <c r="I315" s="36">
        <f t="shared" si="82"/>
        <v>58258.289999999964</v>
      </c>
      <c r="J315" s="36">
        <f t="shared" si="75"/>
        <v>-98295.309999999954</v>
      </c>
      <c r="L315" s="36">
        <f t="shared" si="76"/>
        <v>824.4</v>
      </c>
      <c r="T315">
        <f t="shared" si="92"/>
        <v>26</v>
      </c>
      <c r="U315" s="33">
        <v>53053</v>
      </c>
      <c r="V315" s="36">
        <f t="shared" si="83"/>
        <v>-175584.91000000009</v>
      </c>
      <c r="W315" s="36">
        <f t="shared" si="84"/>
        <v>1200.33</v>
      </c>
      <c r="X315" s="36">
        <f t="shared" si="85"/>
        <v>1686.11</v>
      </c>
      <c r="Y315" s="36">
        <f t="shared" si="86"/>
        <v>-485.78</v>
      </c>
      <c r="Z315" s="36">
        <f t="shared" si="87"/>
        <v>0</v>
      </c>
      <c r="AA315" s="36">
        <f t="shared" si="88"/>
        <v>347271.02</v>
      </c>
      <c r="AB315" s="36">
        <f t="shared" si="89"/>
        <v>17629.300000000007</v>
      </c>
      <c r="AC315" s="36">
        <f t="shared" si="90"/>
        <v>-177271.02000000008</v>
      </c>
    </row>
    <row r="316" spans="1:29" x14ac:dyDescent="0.25">
      <c r="A316">
        <f t="shared" si="91"/>
        <v>26</v>
      </c>
      <c r="B316" s="33">
        <v>53083</v>
      </c>
      <c r="C316" s="36">
        <f t="shared" si="77"/>
        <v>-98295.309999999954</v>
      </c>
      <c r="D316" s="36">
        <f t="shared" si="78"/>
        <v>824.4</v>
      </c>
      <c r="E316" s="36">
        <f t="shared" si="79"/>
        <v>1162.7</v>
      </c>
      <c r="F316" s="36">
        <f t="shared" si="80"/>
        <v>-338.3</v>
      </c>
      <c r="G316" s="36">
        <v>0</v>
      </c>
      <c r="H316" s="36">
        <f t="shared" si="81"/>
        <v>269458.01000000007</v>
      </c>
      <c r="I316" s="36">
        <f t="shared" si="82"/>
        <v>57919.989999999962</v>
      </c>
      <c r="J316" s="36">
        <f t="shared" si="75"/>
        <v>-99458.009999999951</v>
      </c>
      <c r="L316" s="36">
        <f t="shared" si="76"/>
        <v>824.4</v>
      </c>
      <c r="T316">
        <f t="shared" si="92"/>
        <v>26</v>
      </c>
      <c r="U316" s="33">
        <v>53083</v>
      </c>
      <c r="V316" s="36">
        <f t="shared" si="83"/>
        <v>-177271.02000000008</v>
      </c>
      <c r="W316" s="36">
        <f t="shared" si="84"/>
        <v>1200.33</v>
      </c>
      <c r="X316" s="36">
        <f t="shared" si="85"/>
        <v>1690.78</v>
      </c>
      <c r="Y316" s="36">
        <f t="shared" si="86"/>
        <v>-490.45</v>
      </c>
      <c r="Z316" s="36">
        <f t="shared" si="87"/>
        <v>0</v>
      </c>
      <c r="AA316" s="36">
        <f t="shared" si="88"/>
        <v>348961.80000000005</v>
      </c>
      <c r="AB316" s="36">
        <f t="shared" si="89"/>
        <v>17138.850000000006</v>
      </c>
      <c r="AC316" s="36">
        <f t="shared" si="90"/>
        <v>-178961.80000000008</v>
      </c>
    </row>
    <row r="317" spans="1:29" x14ac:dyDescent="0.25">
      <c r="A317">
        <f t="shared" si="91"/>
        <v>26</v>
      </c>
      <c r="B317" s="33">
        <v>53114</v>
      </c>
      <c r="C317" s="36">
        <f t="shared" si="77"/>
        <v>-99458.009999999951</v>
      </c>
      <c r="D317" s="36">
        <f t="shared" si="78"/>
        <v>824.4</v>
      </c>
      <c r="E317" s="36">
        <f t="shared" si="79"/>
        <v>1166.7</v>
      </c>
      <c r="F317" s="36">
        <f t="shared" si="80"/>
        <v>-342.3</v>
      </c>
      <c r="G317" s="36">
        <v>0</v>
      </c>
      <c r="H317" s="36">
        <f t="shared" si="81"/>
        <v>270624.71000000008</v>
      </c>
      <c r="I317" s="36">
        <f t="shared" si="82"/>
        <v>57577.689999999959</v>
      </c>
      <c r="J317" s="36">
        <f t="shared" si="75"/>
        <v>-100624.70999999995</v>
      </c>
      <c r="L317" s="36">
        <f t="shared" si="76"/>
        <v>824.4</v>
      </c>
      <c r="T317">
        <f t="shared" si="92"/>
        <v>26</v>
      </c>
      <c r="U317" s="33">
        <v>53114</v>
      </c>
      <c r="V317" s="36">
        <f t="shared" si="83"/>
        <v>-178961.80000000008</v>
      </c>
      <c r="W317" s="36">
        <f t="shared" si="84"/>
        <v>1200.33</v>
      </c>
      <c r="X317" s="36">
        <f t="shared" si="85"/>
        <v>1695.46</v>
      </c>
      <c r="Y317" s="36">
        <f t="shared" si="86"/>
        <v>-495.13</v>
      </c>
      <c r="Z317" s="36">
        <f t="shared" si="87"/>
        <v>0</v>
      </c>
      <c r="AA317" s="36">
        <f t="shared" si="88"/>
        <v>350657.26000000007</v>
      </c>
      <c r="AB317" s="36">
        <f t="shared" si="89"/>
        <v>16643.720000000005</v>
      </c>
      <c r="AC317" s="36">
        <f t="shared" si="90"/>
        <v>-180657.26000000007</v>
      </c>
    </row>
    <row r="318" spans="1:29" x14ac:dyDescent="0.25">
      <c r="A318">
        <f t="shared" si="91"/>
        <v>26</v>
      </c>
      <c r="B318" s="33">
        <v>53144</v>
      </c>
      <c r="C318" s="36">
        <f t="shared" si="77"/>
        <v>-100624.70999999995</v>
      </c>
      <c r="D318" s="36">
        <f t="shared" si="78"/>
        <v>824.4</v>
      </c>
      <c r="E318" s="36">
        <f t="shared" si="79"/>
        <v>1170.72</v>
      </c>
      <c r="F318" s="36">
        <f t="shared" si="80"/>
        <v>-346.32</v>
      </c>
      <c r="G318" s="36">
        <v>0</v>
      </c>
      <c r="H318" s="36">
        <f t="shared" si="81"/>
        <v>271795.43000000005</v>
      </c>
      <c r="I318" s="36">
        <f t="shared" si="82"/>
        <v>57231.369999999959</v>
      </c>
      <c r="J318" s="36">
        <f t="shared" si="75"/>
        <v>-101795.42999999995</v>
      </c>
      <c r="L318" s="36">
        <f t="shared" si="76"/>
        <v>824.4</v>
      </c>
      <c r="T318">
        <f t="shared" si="92"/>
        <v>26</v>
      </c>
      <c r="U318" s="33">
        <v>53144</v>
      </c>
      <c r="V318" s="36">
        <f t="shared" si="83"/>
        <v>-180657.26000000007</v>
      </c>
      <c r="W318" s="36">
        <f t="shared" si="84"/>
        <v>1200.33</v>
      </c>
      <c r="X318" s="36">
        <f t="shared" si="85"/>
        <v>1700.1499999999999</v>
      </c>
      <c r="Y318" s="36">
        <f t="shared" si="86"/>
        <v>-499.82</v>
      </c>
      <c r="Z318" s="36">
        <f t="shared" si="87"/>
        <v>0</v>
      </c>
      <c r="AA318" s="36">
        <f t="shared" si="88"/>
        <v>352357.41000000009</v>
      </c>
      <c r="AB318" s="36">
        <f t="shared" si="89"/>
        <v>16143.900000000005</v>
      </c>
      <c r="AC318" s="36">
        <f t="shared" si="90"/>
        <v>-182357.41000000006</v>
      </c>
    </row>
    <row r="319" spans="1:29" x14ac:dyDescent="0.25">
      <c r="A319">
        <f t="shared" si="91"/>
        <v>26</v>
      </c>
      <c r="B319" s="33">
        <v>53175</v>
      </c>
      <c r="C319" s="36">
        <f t="shared" si="77"/>
        <v>-101795.42999999995</v>
      </c>
      <c r="D319" s="36">
        <f t="shared" si="78"/>
        <v>824.4</v>
      </c>
      <c r="E319" s="36">
        <f t="shared" si="79"/>
        <v>1174.75</v>
      </c>
      <c r="F319" s="36">
        <f t="shared" si="80"/>
        <v>-350.35</v>
      </c>
      <c r="G319" s="36">
        <v>0</v>
      </c>
      <c r="H319" s="36">
        <f t="shared" si="81"/>
        <v>272970.18000000005</v>
      </c>
      <c r="I319" s="36">
        <f t="shared" si="82"/>
        <v>56881.01999999996</v>
      </c>
      <c r="J319" s="36">
        <f t="shared" si="75"/>
        <v>-102970.17999999995</v>
      </c>
      <c r="L319" s="36">
        <f t="shared" si="76"/>
        <v>824.4</v>
      </c>
      <c r="T319">
        <f t="shared" si="92"/>
        <v>26</v>
      </c>
      <c r="U319" s="33">
        <v>53175</v>
      </c>
      <c r="V319" s="36">
        <f t="shared" si="83"/>
        <v>-182357.41000000006</v>
      </c>
      <c r="W319" s="36">
        <f t="shared" si="84"/>
        <v>1200.33</v>
      </c>
      <c r="X319" s="36">
        <f t="shared" si="85"/>
        <v>1704.85</v>
      </c>
      <c r="Y319" s="36">
        <f t="shared" si="86"/>
        <v>-504.52</v>
      </c>
      <c r="Z319" s="36">
        <f t="shared" si="87"/>
        <v>0</v>
      </c>
      <c r="AA319" s="36">
        <f t="shared" si="88"/>
        <v>354062.26000000007</v>
      </c>
      <c r="AB319" s="36">
        <f t="shared" si="89"/>
        <v>15639.380000000005</v>
      </c>
      <c r="AC319" s="36">
        <f t="shared" si="90"/>
        <v>-184062.26000000007</v>
      </c>
    </row>
    <row r="320" spans="1:29" x14ac:dyDescent="0.25">
      <c r="A320">
        <f t="shared" si="91"/>
        <v>26</v>
      </c>
      <c r="B320" s="33">
        <v>53206</v>
      </c>
      <c r="C320" s="36">
        <f t="shared" si="77"/>
        <v>-102970.17999999995</v>
      </c>
      <c r="D320" s="36">
        <f t="shared" si="78"/>
        <v>824.4</v>
      </c>
      <c r="E320" s="36">
        <f t="shared" si="79"/>
        <v>1178.79</v>
      </c>
      <c r="F320" s="36">
        <f t="shared" si="80"/>
        <v>-354.39</v>
      </c>
      <c r="G320" s="36">
        <v>0</v>
      </c>
      <c r="H320" s="36">
        <f t="shared" si="81"/>
        <v>274148.97000000003</v>
      </c>
      <c r="I320" s="36">
        <f t="shared" si="82"/>
        <v>56526.629999999961</v>
      </c>
      <c r="J320" s="36">
        <f t="shared" si="75"/>
        <v>-104148.96999999994</v>
      </c>
      <c r="L320" s="36">
        <f t="shared" si="76"/>
        <v>824.4</v>
      </c>
      <c r="T320">
        <f t="shared" si="92"/>
        <v>26</v>
      </c>
      <c r="U320" s="33">
        <v>53206</v>
      </c>
      <c r="V320" s="36">
        <f t="shared" si="83"/>
        <v>-184062.26000000007</v>
      </c>
      <c r="W320" s="36">
        <f t="shared" si="84"/>
        <v>1200.33</v>
      </c>
      <c r="X320" s="36">
        <f t="shared" si="85"/>
        <v>1709.57</v>
      </c>
      <c r="Y320" s="36">
        <f t="shared" si="86"/>
        <v>-509.24</v>
      </c>
      <c r="Z320" s="36">
        <f t="shared" si="87"/>
        <v>0</v>
      </c>
      <c r="AA320" s="36">
        <f t="shared" si="88"/>
        <v>355771.83000000007</v>
      </c>
      <c r="AB320" s="36">
        <f t="shared" si="89"/>
        <v>15130.140000000005</v>
      </c>
      <c r="AC320" s="36">
        <f t="shared" si="90"/>
        <v>-185771.83000000007</v>
      </c>
    </row>
    <row r="321" spans="1:29" x14ac:dyDescent="0.25">
      <c r="A321">
        <f t="shared" si="91"/>
        <v>26</v>
      </c>
      <c r="B321" s="33">
        <v>53236</v>
      </c>
      <c r="C321" s="36">
        <f t="shared" si="77"/>
        <v>-104148.96999999994</v>
      </c>
      <c r="D321" s="36">
        <f t="shared" si="78"/>
        <v>824.4</v>
      </c>
      <c r="E321" s="36">
        <f t="shared" si="79"/>
        <v>1182.8499999999999</v>
      </c>
      <c r="F321" s="36">
        <f t="shared" si="80"/>
        <v>-358.45</v>
      </c>
      <c r="G321" s="36">
        <v>0</v>
      </c>
      <c r="H321" s="36">
        <f t="shared" si="81"/>
        <v>275331.82</v>
      </c>
      <c r="I321" s="36">
        <f t="shared" si="82"/>
        <v>56168.179999999964</v>
      </c>
      <c r="J321" s="36">
        <f t="shared" si="75"/>
        <v>-105331.81999999995</v>
      </c>
      <c r="L321" s="36">
        <f t="shared" si="76"/>
        <v>824.4</v>
      </c>
      <c r="T321">
        <f t="shared" si="92"/>
        <v>26</v>
      </c>
      <c r="U321" s="33">
        <v>53236</v>
      </c>
      <c r="V321" s="36">
        <f t="shared" si="83"/>
        <v>-185771.83000000007</v>
      </c>
      <c r="W321" s="36">
        <f t="shared" si="84"/>
        <v>1200.33</v>
      </c>
      <c r="X321" s="36">
        <f t="shared" si="85"/>
        <v>1714.3</v>
      </c>
      <c r="Y321" s="36">
        <f t="shared" si="86"/>
        <v>-513.97</v>
      </c>
      <c r="Z321" s="36">
        <f t="shared" si="87"/>
        <v>0</v>
      </c>
      <c r="AA321" s="36">
        <f t="shared" si="88"/>
        <v>357486.13000000006</v>
      </c>
      <c r="AB321" s="36">
        <f t="shared" si="89"/>
        <v>14616.170000000006</v>
      </c>
      <c r="AC321" s="36">
        <f t="shared" si="90"/>
        <v>-187486.13000000006</v>
      </c>
    </row>
    <row r="322" spans="1:29" x14ac:dyDescent="0.25">
      <c r="A322">
        <f t="shared" si="91"/>
        <v>26</v>
      </c>
      <c r="B322" s="33">
        <v>53267</v>
      </c>
      <c r="C322" s="36">
        <f t="shared" si="77"/>
        <v>-105331.81999999995</v>
      </c>
      <c r="D322" s="36">
        <f t="shared" si="78"/>
        <v>824.4</v>
      </c>
      <c r="E322" s="36">
        <f t="shared" si="79"/>
        <v>1186.92</v>
      </c>
      <c r="F322" s="36">
        <f t="shared" si="80"/>
        <v>-362.52</v>
      </c>
      <c r="G322" s="36">
        <v>0</v>
      </c>
      <c r="H322" s="36">
        <f t="shared" si="81"/>
        <v>276518.74</v>
      </c>
      <c r="I322" s="36">
        <f t="shared" si="82"/>
        <v>55805.659999999967</v>
      </c>
      <c r="J322" s="36">
        <f t="shared" si="75"/>
        <v>-106518.73999999995</v>
      </c>
      <c r="L322" s="36">
        <f t="shared" si="76"/>
        <v>824.4</v>
      </c>
      <c r="T322">
        <f t="shared" si="92"/>
        <v>26</v>
      </c>
      <c r="U322" s="33">
        <v>53267</v>
      </c>
      <c r="V322" s="36">
        <f t="shared" si="83"/>
        <v>-187486.13000000006</v>
      </c>
      <c r="W322" s="36">
        <f t="shared" si="84"/>
        <v>1200.33</v>
      </c>
      <c r="X322" s="36">
        <f t="shared" si="85"/>
        <v>1719.04</v>
      </c>
      <c r="Y322" s="36">
        <f t="shared" si="86"/>
        <v>-518.71</v>
      </c>
      <c r="Z322" s="36">
        <f t="shared" si="87"/>
        <v>0</v>
      </c>
      <c r="AA322" s="36">
        <f t="shared" si="88"/>
        <v>359205.17000000004</v>
      </c>
      <c r="AB322" s="36">
        <f t="shared" si="89"/>
        <v>14097.460000000006</v>
      </c>
      <c r="AC322" s="36">
        <f t="shared" si="90"/>
        <v>-189205.17000000007</v>
      </c>
    </row>
    <row r="323" spans="1:29" x14ac:dyDescent="0.25">
      <c r="A323">
        <f t="shared" si="91"/>
        <v>26</v>
      </c>
      <c r="B323" s="33">
        <v>53297</v>
      </c>
      <c r="C323" s="36">
        <f t="shared" si="77"/>
        <v>-106518.73999999995</v>
      </c>
      <c r="D323" s="36">
        <f t="shared" si="78"/>
        <v>824.4</v>
      </c>
      <c r="E323" s="36">
        <f t="shared" si="79"/>
        <v>1191</v>
      </c>
      <c r="F323" s="36">
        <f t="shared" si="80"/>
        <v>-366.6</v>
      </c>
      <c r="G323" s="36">
        <v>0</v>
      </c>
      <c r="H323" s="36">
        <f t="shared" si="81"/>
        <v>277709.74</v>
      </c>
      <c r="I323" s="36">
        <f t="shared" si="82"/>
        <v>55439.059999999969</v>
      </c>
      <c r="J323" s="36">
        <f t="shared" si="75"/>
        <v>-107709.73999999995</v>
      </c>
      <c r="L323" s="36">
        <f t="shared" si="76"/>
        <v>824.4</v>
      </c>
      <c r="T323">
        <f t="shared" si="92"/>
        <v>26</v>
      </c>
      <c r="U323" s="33">
        <v>53297</v>
      </c>
      <c r="V323" s="36">
        <f t="shared" si="83"/>
        <v>-189205.17000000007</v>
      </c>
      <c r="W323" s="36">
        <f t="shared" si="84"/>
        <v>1200.33</v>
      </c>
      <c r="X323" s="36">
        <f t="shared" si="85"/>
        <v>1723.8</v>
      </c>
      <c r="Y323" s="36">
        <f t="shared" si="86"/>
        <v>-523.47</v>
      </c>
      <c r="Z323" s="36">
        <f t="shared" si="87"/>
        <v>0</v>
      </c>
      <c r="AA323" s="36">
        <f t="shared" si="88"/>
        <v>360928.97000000003</v>
      </c>
      <c r="AB323" s="36">
        <f t="shared" si="89"/>
        <v>13573.990000000007</v>
      </c>
      <c r="AC323" s="36">
        <f t="shared" si="90"/>
        <v>-190928.97000000006</v>
      </c>
    </row>
    <row r="324" spans="1:29" x14ac:dyDescent="0.25">
      <c r="A324">
        <f t="shared" si="91"/>
        <v>27</v>
      </c>
      <c r="B324" s="33">
        <v>53328</v>
      </c>
      <c r="C324" s="36">
        <f t="shared" si="77"/>
        <v>-107709.73999999995</v>
      </c>
      <c r="D324" s="36">
        <f t="shared" si="78"/>
        <v>824.4</v>
      </c>
      <c r="E324" s="36">
        <f t="shared" si="79"/>
        <v>1195.0999999999999</v>
      </c>
      <c r="F324" s="36">
        <f t="shared" si="80"/>
        <v>-370.7</v>
      </c>
      <c r="G324" s="36">
        <v>0</v>
      </c>
      <c r="H324" s="36">
        <f t="shared" si="81"/>
        <v>278904.83999999997</v>
      </c>
      <c r="I324" s="36">
        <f t="shared" si="82"/>
        <v>55068.359999999971</v>
      </c>
      <c r="J324" s="36">
        <f t="shared" si="75"/>
        <v>-108904.83999999995</v>
      </c>
      <c r="L324" s="36">
        <f t="shared" si="76"/>
        <v>824.4</v>
      </c>
      <c r="T324">
        <f t="shared" si="92"/>
        <v>27</v>
      </c>
      <c r="U324" s="33">
        <v>53328</v>
      </c>
      <c r="V324" s="36">
        <f t="shared" si="83"/>
        <v>-190928.97000000006</v>
      </c>
      <c r="W324" s="36">
        <f t="shared" si="84"/>
        <v>1200.33</v>
      </c>
      <c r="X324" s="36">
        <f t="shared" si="85"/>
        <v>1728.57</v>
      </c>
      <c r="Y324" s="36">
        <f t="shared" si="86"/>
        <v>-528.24</v>
      </c>
      <c r="Z324" s="36">
        <f t="shared" si="87"/>
        <v>0</v>
      </c>
      <c r="AA324" s="36">
        <f t="shared" si="88"/>
        <v>362657.54000000004</v>
      </c>
      <c r="AB324" s="36">
        <f t="shared" si="89"/>
        <v>13045.750000000007</v>
      </c>
      <c r="AC324" s="36">
        <f t="shared" si="90"/>
        <v>-192657.54000000007</v>
      </c>
    </row>
    <row r="325" spans="1:29" x14ac:dyDescent="0.25">
      <c r="A325">
        <f t="shared" si="91"/>
        <v>27</v>
      </c>
      <c r="B325" s="33">
        <v>53359</v>
      </c>
      <c r="C325" s="36">
        <f t="shared" si="77"/>
        <v>-108904.83999999995</v>
      </c>
      <c r="D325" s="36">
        <f t="shared" si="78"/>
        <v>824.4</v>
      </c>
      <c r="E325" s="36">
        <f t="shared" si="79"/>
        <v>1199.21</v>
      </c>
      <c r="F325" s="36">
        <f t="shared" si="80"/>
        <v>-374.81</v>
      </c>
      <c r="G325" s="36">
        <v>0</v>
      </c>
      <c r="H325" s="36">
        <f t="shared" si="81"/>
        <v>280104.05</v>
      </c>
      <c r="I325" s="36">
        <f t="shared" si="82"/>
        <v>54693.549999999974</v>
      </c>
      <c r="J325" s="36">
        <f t="shared" si="75"/>
        <v>-110104.04999999996</v>
      </c>
      <c r="L325" s="36">
        <f t="shared" si="76"/>
        <v>824.4</v>
      </c>
      <c r="T325">
        <f t="shared" si="92"/>
        <v>27</v>
      </c>
      <c r="U325" s="33">
        <v>53359</v>
      </c>
      <c r="V325" s="36">
        <f t="shared" si="83"/>
        <v>-192657.54000000007</v>
      </c>
      <c r="W325" s="36">
        <f t="shared" si="84"/>
        <v>1200.33</v>
      </c>
      <c r="X325" s="36">
        <f t="shared" si="85"/>
        <v>1733.35</v>
      </c>
      <c r="Y325" s="36">
        <f t="shared" si="86"/>
        <v>-533.02</v>
      </c>
      <c r="Z325" s="36">
        <f t="shared" si="87"/>
        <v>0</v>
      </c>
      <c r="AA325" s="36">
        <f t="shared" si="88"/>
        <v>364390.89</v>
      </c>
      <c r="AB325" s="36">
        <f t="shared" si="89"/>
        <v>12512.730000000007</v>
      </c>
      <c r="AC325" s="36">
        <f t="shared" si="90"/>
        <v>-194390.89000000007</v>
      </c>
    </row>
    <row r="326" spans="1:29" x14ac:dyDescent="0.25">
      <c r="A326">
        <f t="shared" si="91"/>
        <v>27</v>
      </c>
      <c r="B326" s="33">
        <v>53387</v>
      </c>
      <c r="C326" s="36">
        <f t="shared" si="77"/>
        <v>-110104.04999999996</v>
      </c>
      <c r="D326" s="36">
        <f t="shared" si="78"/>
        <v>824.4</v>
      </c>
      <c r="E326" s="36">
        <f t="shared" si="79"/>
        <v>1203.3399999999999</v>
      </c>
      <c r="F326" s="36">
        <f t="shared" si="80"/>
        <v>-378.94</v>
      </c>
      <c r="G326" s="36">
        <v>0</v>
      </c>
      <c r="H326" s="36">
        <f t="shared" si="81"/>
        <v>281307.39</v>
      </c>
      <c r="I326" s="36">
        <f t="shared" si="82"/>
        <v>54314.609999999971</v>
      </c>
      <c r="J326" s="36">
        <f t="shared" si="75"/>
        <v>-111307.38999999996</v>
      </c>
      <c r="L326" s="36">
        <f t="shared" si="76"/>
        <v>824.4</v>
      </c>
      <c r="T326">
        <f t="shared" si="92"/>
        <v>27</v>
      </c>
      <c r="U326" s="33">
        <v>53387</v>
      </c>
      <c r="V326" s="36">
        <f t="shared" si="83"/>
        <v>-194390.89000000007</v>
      </c>
      <c r="W326" s="36">
        <f t="shared" si="84"/>
        <v>1200.33</v>
      </c>
      <c r="X326" s="36">
        <f t="shared" si="85"/>
        <v>1738.1399999999999</v>
      </c>
      <c r="Y326" s="36">
        <f t="shared" si="86"/>
        <v>-537.80999999999995</v>
      </c>
      <c r="Z326" s="36">
        <f t="shared" si="87"/>
        <v>0</v>
      </c>
      <c r="AA326" s="36">
        <f t="shared" si="88"/>
        <v>366129.03</v>
      </c>
      <c r="AB326" s="36">
        <f t="shared" si="89"/>
        <v>11974.920000000007</v>
      </c>
      <c r="AC326" s="36">
        <f t="shared" si="90"/>
        <v>-196129.03000000009</v>
      </c>
    </row>
    <row r="327" spans="1:29" x14ac:dyDescent="0.25">
      <c r="A327">
        <f t="shared" si="91"/>
        <v>27</v>
      </c>
      <c r="B327" s="33">
        <v>53418</v>
      </c>
      <c r="C327" s="36">
        <f t="shared" si="77"/>
        <v>-111307.38999999996</v>
      </c>
      <c r="D327" s="36">
        <f t="shared" si="78"/>
        <v>824.4</v>
      </c>
      <c r="E327" s="36">
        <f t="shared" si="79"/>
        <v>1207.48</v>
      </c>
      <c r="F327" s="36">
        <f t="shared" si="80"/>
        <v>-383.08</v>
      </c>
      <c r="G327" s="36">
        <v>0</v>
      </c>
      <c r="H327" s="36">
        <f t="shared" si="81"/>
        <v>282514.87</v>
      </c>
      <c r="I327" s="36">
        <f t="shared" si="82"/>
        <v>53931.52999999997</v>
      </c>
      <c r="J327" s="36">
        <f t="shared" si="75"/>
        <v>-112514.86999999995</v>
      </c>
      <c r="L327" s="36">
        <f t="shared" si="76"/>
        <v>824.4</v>
      </c>
      <c r="T327">
        <f t="shared" si="92"/>
        <v>27</v>
      </c>
      <c r="U327" s="33">
        <v>53418</v>
      </c>
      <c r="V327" s="36">
        <f t="shared" si="83"/>
        <v>-196129.03000000009</v>
      </c>
      <c r="W327" s="36">
        <f t="shared" si="84"/>
        <v>1200.33</v>
      </c>
      <c r="X327" s="36">
        <f t="shared" si="85"/>
        <v>1742.9499999999998</v>
      </c>
      <c r="Y327" s="36">
        <f t="shared" si="86"/>
        <v>-542.62</v>
      </c>
      <c r="Z327" s="36">
        <f t="shared" si="87"/>
        <v>0</v>
      </c>
      <c r="AA327" s="36">
        <f t="shared" si="88"/>
        <v>367871.98000000004</v>
      </c>
      <c r="AB327" s="36">
        <f t="shared" si="89"/>
        <v>11432.300000000007</v>
      </c>
      <c r="AC327" s="36">
        <f t="shared" si="90"/>
        <v>-197871.9800000001</v>
      </c>
    </row>
    <row r="328" spans="1:29" x14ac:dyDescent="0.25">
      <c r="A328">
        <f t="shared" si="91"/>
        <v>27</v>
      </c>
      <c r="B328" s="33">
        <v>53448</v>
      </c>
      <c r="C328" s="36">
        <f t="shared" si="77"/>
        <v>-112514.86999999995</v>
      </c>
      <c r="D328" s="36">
        <f t="shared" si="78"/>
        <v>824.4</v>
      </c>
      <c r="E328" s="36">
        <f t="shared" si="79"/>
        <v>1211.6399999999999</v>
      </c>
      <c r="F328" s="36">
        <f t="shared" si="80"/>
        <v>-387.24</v>
      </c>
      <c r="G328" s="36">
        <v>0</v>
      </c>
      <c r="H328" s="36">
        <f t="shared" si="81"/>
        <v>283726.51</v>
      </c>
      <c r="I328" s="36">
        <f t="shared" si="82"/>
        <v>53544.289999999972</v>
      </c>
      <c r="J328" s="36">
        <f t="shared" si="75"/>
        <v>-113726.50999999995</v>
      </c>
      <c r="L328" s="36">
        <f t="shared" si="76"/>
        <v>824.4</v>
      </c>
      <c r="T328">
        <f t="shared" si="92"/>
        <v>27</v>
      </c>
      <c r="U328" s="33">
        <v>53448</v>
      </c>
      <c r="V328" s="36">
        <f t="shared" si="83"/>
        <v>-197871.9800000001</v>
      </c>
      <c r="W328" s="36">
        <f t="shared" si="84"/>
        <v>1200.33</v>
      </c>
      <c r="X328" s="36">
        <f t="shared" si="85"/>
        <v>1747.78</v>
      </c>
      <c r="Y328" s="36">
        <f t="shared" si="86"/>
        <v>-547.45000000000005</v>
      </c>
      <c r="Z328" s="36">
        <f t="shared" si="87"/>
        <v>0</v>
      </c>
      <c r="AA328" s="36">
        <f t="shared" si="88"/>
        <v>369619.76000000007</v>
      </c>
      <c r="AB328" s="36">
        <f t="shared" si="89"/>
        <v>10884.850000000006</v>
      </c>
      <c r="AC328" s="36">
        <f t="shared" si="90"/>
        <v>-199619.7600000001</v>
      </c>
    </row>
    <row r="329" spans="1:29" x14ac:dyDescent="0.25">
      <c r="A329">
        <f t="shared" si="91"/>
        <v>27</v>
      </c>
      <c r="B329" s="33">
        <v>53479</v>
      </c>
      <c r="C329" s="36">
        <f t="shared" si="77"/>
        <v>-113726.50999999995</v>
      </c>
      <c r="D329" s="36">
        <f t="shared" si="78"/>
        <v>824.4</v>
      </c>
      <c r="E329" s="36">
        <f t="shared" si="79"/>
        <v>1215.81</v>
      </c>
      <c r="F329" s="36">
        <f t="shared" si="80"/>
        <v>-391.41</v>
      </c>
      <c r="G329" s="36">
        <v>0</v>
      </c>
      <c r="H329" s="36">
        <f t="shared" si="81"/>
        <v>284942.32</v>
      </c>
      <c r="I329" s="36">
        <f t="shared" si="82"/>
        <v>53152.879999999968</v>
      </c>
      <c r="J329" s="36">
        <f t="shared" si="75"/>
        <v>-114942.31999999995</v>
      </c>
      <c r="L329" s="36">
        <f t="shared" si="76"/>
        <v>824.4</v>
      </c>
      <c r="T329">
        <f t="shared" si="92"/>
        <v>27</v>
      </c>
      <c r="U329" s="33">
        <v>53479</v>
      </c>
      <c r="V329" s="36">
        <f t="shared" si="83"/>
        <v>-199619.7600000001</v>
      </c>
      <c r="W329" s="36">
        <f t="shared" si="84"/>
        <v>1200.33</v>
      </c>
      <c r="X329" s="36">
        <f t="shared" si="85"/>
        <v>1752.61</v>
      </c>
      <c r="Y329" s="36">
        <f t="shared" si="86"/>
        <v>-552.28</v>
      </c>
      <c r="Z329" s="36">
        <f t="shared" si="87"/>
        <v>0</v>
      </c>
      <c r="AA329" s="36">
        <f t="shared" si="88"/>
        <v>371372.37000000005</v>
      </c>
      <c r="AB329" s="36">
        <f t="shared" si="89"/>
        <v>10332.570000000005</v>
      </c>
      <c r="AC329" s="36">
        <f t="shared" si="90"/>
        <v>-201372.37000000008</v>
      </c>
    </row>
    <row r="330" spans="1:29" x14ac:dyDescent="0.25">
      <c r="A330">
        <f t="shared" si="91"/>
        <v>27</v>
      </c>
      <c r="B330" s="33">
        <v>53509</v>
      </c>
      <c r="C330" s="36">
        <f t="shared" si="77"/>
        <v>-114942.31999999995</v>
      </c>
      <c r="D330" s="36">
        <f t="shared" si="78"/>
        <v>824.4</v>
      </c>
      <c r="E330" s="36">
        <f t="shared" si="79"/>
        <v>1219.99</v>
      </c>
      <c r="F330" s="36">
        <f t="shared" si="80"/>
        <v>-395.59</v>
      </c>
      <c r="G330" s="36">
        <v>0</v>
      </c>
      <c r="H330" s="36">
        <f t="shared" si="81"/>
        <v>286162.31</v>
      </c>
      <c r="I330" s="36">
        <f t="shared" si="82"/>
        <v>52757.289999999972</v>
      </c>
      <c r="J330" s="36">
        <f t="shared" si="75"/>
        <v>-116162.30999999995</v>
      </c>
      <c r="L330" s="36">
        <f t="shared" si="76"/>
        <v>824.4</v>
      </c>
      <c r="T330">
        <f t="shared" si="92"/>
        <v>27</v>
      </c>
      <c r="U330" s="33">
        <v>53509</v>
      </c>
      <c r="V330" s="36">
        <f t="shared" si="83"/>
        <v>-201372.37000000008</v>
      </c>
      <c r="W330" s="36">
        <f t="shared" si="84"/>
        <v>1200.33</v>
      </c>
      <c r="X330" s="36">
        <f t="shared" si="85"/>
        <v>1757.46</v>
      </c>
      <c r="Y330" s="36">
        <f t="shared" si="86"/>
        <v>-557.13</v>
      </c>
      <c r="Z330" s="36">
        <f t="shared" si="87"/>
        <v>0</v>
      </c>
      <c r="AA330" s="36">
        <f t="shared" si="88"/>
        <v>373129.83000000007</v>
      </c>
      <c r="AB330" s="36">
        <f t="shared" si="89"/>
        <v>9775.440000000006</v>
      </c>
      <c r="AC330" s="36">
        <f t="shared" si="90"/>
        <v>-203129.83000000007</v>
      </c>
    </row>
    <row r="331" spans="1:29" x14ac:dyDescent="0.25">
      <c r="A331">
        <f t="shared" si="91"/>
        <v>27</v>
      </c>
      <c r="B331" s="33">
        <v>53540</v>
      </c>
      <c r="C331" s="36">
        <f t="shared" si="77"/>
        <v>-116162.30999999995</v>
      </c>
      <c r="D331" s="36">
        <f t="shared" si="78"/>
        <v>824.4</v>
      </c>
      <c r="E331" s="36">
        <f t="shared" si="79"/>
        <v>1224.19</v>
      </c>
      <c r="F331" s="36">
        <f t="shared" si="80"/>
        <v>-399.79</v>
      </c>
      <c r="G331" s="36">
        <v>0</v>
      </c>
      <c r="H331" s="36">
        <f t="shared" si="81"/>
        <v>287386.5</v>
      </c>
      <c r="I331" s="36">
        <f t="shared" si="82"/>
        <v>52357.499999999971</v>
      </c>
      <c r="J331" s="36">
        <f t="shared" si="75"/>
        <v>-117386.49999999996</v>
      </c>
      <c r="L331" s="36">
        <f t="shared" si="76"/>
        <v>824.4</v>
      </c>
      <c r="T331">
        <f t="shared" si="92"/>
        <v>27</v>
      </c>
      <c r="U331" s="33">
        <v>53540</v>
      </c>
      <c r="V331" s="36">
        <f t="shared" si="83"/>
        <v>-203129.83000000007</v>
      </c>
      <c r="W331" s="36">
        <f t="shared" si="84"/>
        <v>1200.33</v>
      </c>
      <c r="X331" s="36">
        <f t="shared" si="85"/>
        <v>1762.32</v>
      </c>
      <c r="Y331" s="36">
        <f t="shared" si="86"/>
        <v>-561.99</v>
      </c>
      <c r="Z331" s="36">
        <f t="shared" si="87"/>
        <v>0</v>
      </c>
      <c r="AA331" s="36">
        <f t="shared" si="88"/>
        <v>374892.15000000008</v>
      </c>
      <c r="AB331" s="36">
        <f t="shared" si="89"/>
        <v>9213.4500000000062</v>
      </c>
      <c r="AC331" s="36">
        <f t="shared" si="90"/>
        <v>-204892.15000000008</v>
      </c>
    </row>
    <row r="332" spans="1:29" x14ac:dyDescent="0.25">
      <c r="A332">
        <f t="shared" si="91"/>
        <v>27</v>
      </c>
      <c r="B332" s="33">
        <v>53571</v>
      </c>
      <c r="C332" s="36">
        <f t="shared" si="77"/>
        <v>-117386.49999999996</v>
      </c>
      <c r="D332" s="36">
        <f t="shared" si="78"/>
        <v>824.4</v>
      </c>
      <c r="E332" s="36">
        <f t="shared" si="79"/>
        <v>1228.4099999999999</v>
      </c>
      <c r="F332" s="36">
        <f t="shared" si="80"/>
        <v>-404.01</v>
      </c>
      <c r="G332" s="36">
        <v>0</v>
      </c>
      <c r="H332" s="36">
        <f t="shared" si="81"/>
        <v>288614.90999999997</v>
      </c>
      <c r="I332" s="36">
        <f t="shared" si="82"/>
        <v>51953.489999999969</v>
      </c>
      <c r="J332" s="36">
        <f t="shared" si="75"/>
        <v>-118614.90999999996</v>
      </c>
      <c r="L332" s="36">
        <f t="shared" si="76"/>
        <v>824.4</v>
      </c>
      <c r="T332">
        <f t="shared" si="92"/>
        <v>27</v>
      </c>
      <c r="U332" s="33">
        <v>53571</v>
      </c>
      <c r="V332" s="36">
        <f t="shared" si="83"/>
        <v>-204892.15000000008</v>
      </c>
      <c r="W332" s="36">
        <f t="shared" si="84"/>
        <v>1200.33</v>
      </c>
      <c r="X332" s="36">
        <f t="shared" si="85"/>
        <v>1767.1999999999998</v>
      </c>
      <c r="Y332" s="36">
        <f t="shared" si="86"/>
        <v>-566.87</v>
      </c>
      <c r="Z332" s="36">
        <f t="shared" si="87"/>
        <v>0</v>
      </c>
      <c r="AA332" s="36">
        <f t="shared" si="88"/>
        <v>376659.35000000009</v>
      </c>
      <c r="AB332" s="36">
        <f t="shared" si="89"/>
        <v>8646.5800000000054</v>
      </c>
      <c r="AC332" s="36">
        <f t="shared" si="90"/>
        <v>-206659.35000000009</v>
      </c>
    </row>
    <row r="333" spans="1:29" x14ac:dyDescent="0.25">
      <c r="A333">
        <f t="shared" si="91"/>
        <v>27</v>
      </c>
      <c r="B333" s="33">
        <v>53601</v>
      </c>
      <c r="C333" s="36">
        <f t="shared" si="77"/>
        <v>-118614.90999999996</v>
      </c>
      <c r="D333" s="36">
        <f t="shared" si="78"/>
        <v>824.4</v>
      </c>
      <c r="E333" s="36">
        <f t="shared" si="79"/>
        <v>1232.6300000000001</v>
      </c>
      <c r="F333" s="36">
        <f t="shared" si="80"/>
        <v>-408.23</v>
      </c>
      <c r="G333" s="36">
        <v>0</v>
      </c>
      <c r="H333" s="36">
        <f t="shared" si="81"/>
        <v>289847.53999999998</v>
      </c>
      <c r="I333" s="36">
        <f t="shared" si="82"/>
        <v>51545.259999999966</v>
      </c>
      <c r="J333" s="36">
        <f t="shared" ref="J333:J371" si="93">C333-E333-G333</f>
        <v>-119847.53999999996</v>
      </c>
      <c r="L333" s="36">
        <f t="shared" ref="L333:L371" si="94">D333+G333</f>
        <v>824.4</v>
      </c>
      <c r="T333">
        <f t="shared" si="92"/>
        <v>27</v>
      </c>
      <c r="U333" s="33">
        <v>53601</v>
      </c>
      <c r="V333" s="36">
        <f t="shared" si="83"/>
        <v>-206659.35000000009</v>
      </c>
      <c r="W333" s="36">
        <f t="shared" si="84"/>
        <v>1200.33</v>
      </c>
      <c r="X333" s="36">
        <f t="shared" si="85"/>
        <v>1772.09</v>
      </c>
      <c r="Y333" s="36">
        <f t="shared" si="86"/>
        <v>-571.76</v>
      </c>
      <c r="Z333" s="36">
        <f t="shared" si="87"/>
        <v>0</v>
      </c>
      <c r="AA333" s="36">
        <f t="shared" si="88"/>
        <v>378431.44000000012</v>
      </c>
      <c r="AB333" s="36">
        <f t="shared" si="89"/>
        <v>8074.8200000000052</v>
      </c>
      <c r="AC333" s="36">
        <f t="shared" si="90"/>
        <v>-208431.44000000009</v>
      </c>
    </row>
    <row r="334" spans="1:29" x14ac:dyDescent="0.25">
      <c r="A334">
        <f t="shared" si="91"/>
        <v>27</v>
      </c>
      <c r="B334" s="33">
        <v>53632</v>
      </c>
      <c r="C334" s="36">
        <f t="shared" ref="C334:C371" si="95">$J333</f>
        <v>-119847.53999999996</v>
      </c>
      <c r="D334" s="36">
        <f t="shared" ref="D334:D371" si="96">$B$7</f>
        <v>824.4</v>
      </c>
      <c r="E334" s="36">
        <f t="shared" ref="E334:E371" si="97">D334-F334</f>
        <v>1236.8800000000001</v>
      </c>
      <c r="F334" s="36">
        <f t="shared" ref="F334:F371" si="98">ROUND($C334*$B$4/12,2)</f>
        <v>-412.48</v>
      </c>
      <c r="G334" s="36">
        <v>0</v>
      </c>
      <c r="H334" s="36">
        <f t="shared" ref="H334:H371" si="99">E334+G334+H333</f>
        <v>291084.42</v>
      </c>
      <c r="I334" s="36">
        <f t="shared" ref="I334:I371" si="100">F334+I333</f>
        <v>51132.779999999962</v>
      </c>
      <c r="J334" s="36">
        <f t="shared" si="93"/>
        <v>-121084.41999999997</v>
      </c>
      <c r="L334" s="36">
        <f t="shared" si="94"/>
        <v>824.4</v>
      </c>
      <c r="T334">
        <f t="shared" si="92"/>
        <v>27</v>
      </c>
      <c r="U334" s="33">
        <v>53632</v>
      </c>
      <c r="V334" s="36">
        <f t="shared" ref="V334:V371" si="101">$AC333</f>
        <v>-208431.44000000009</v>
      </c>
      <c r="W334" s="36">
        <f t="shared" ref="W334:W371" si="102">$U$7</f>
        <v>1200.33</v>
      </c>
      <c r="X334" s="36">
        <f t="shared" ref="X334:X371" si="103">W334-Y334</f>
        <v>1776.9899999999998</v>
      </c>
      <c r="Y334" s="36">
        <f t="shared" ref="Y334:Y371" si="104">ROUND($V334*$U$4/12,2)</f>
        <v>-576.66</v>
      </c>
      <c r="Z334" s="36">
        <f t="shared" ref="Z334:Z371" si="105">$U$8</f>
        <v>0</v>
      </c>
      <c r="AA334" s="36">
        <f t="shared" ref="AA334:AA371" si="106">X334+Z334+AA333</f>
        <v>380208.43000000011</v>
      </c>
      <c r="AB334" s="36">
        <f t="shared" ref="AB334:AB371" si="107">Y334+AB333</f>
        <v>7498.1600000000053</v>
      </c>
      <c r="AC334" s="36">
        <f t="shared" ref="AC334:AC371" si="108">V334-X334-Z334</f>
        <v>-210208.43000000008</v>
      </c>
    </row>
    <row r="335" spans="1:29" x14ac:dyDescent="0.25">
      <c r="A335">
        <f t="shared" si="91"/>
        <v>27</v>
      </c>
      <c r="B335" s="33">
        <v>53662</v>
      </c>
      <c r="C335" s="36">
        <f t="shared" si="95"/>
        <v>-121084.41999999997</v>
      </c>
      <c r="D335" s="36">
        <f t="shared" si="96"/>
        <v>824.4</v>
      </c>
      <c r="E335" s="36">
        <f t="shared" si="97"/>
        <v>1241.1300000000001</v>
      </c>
      <c r="F335" s="36">
        <f t="shared" si="98"/>
        <v>-416.73</v>
      </c>
      <c r="G335" s="36">
        <v>0</v>
      </c>
      <c r="H335" s="36">
        <f t="shared" si="99"/>
        <v>292325.55</v>
      </c>
      <c r="I335" s="36">
        <f t="shared" si="100"/>
        <v>50716.049999999959</v>
      </c>
      <c r="J335" s="36">
        <f t="shared" si="93"/>
        <v>-122325.54999999997</v>
      </c>
      <c r="L335" s="36">
        <f t="shared" si="94"/>
        <v>824.4</v>
      </c>
      <c r="T335">
        <f t="shared" si="92"/>
        <v>27</v>
      </c>
      <c r="U335" s="33">
        <v>53662</v>
      </c>
      <c r="V335" s="36">
        <f t="shared" si="101"/>
        <v>-210208.43000000008</v>
      </c>
      <c r="W335" s="36">
        <f t="shared" si="102"/>
        <v>1200.33</v>
      </c>
      <c r="X335" s="36">
        <f t="shared" si="103"/>
        <v>1781.9099999999999</v>
      </c>
      <c r="Y335" s="36">
        <f t="shared" si="104"/>
        <v>-581.58000000000004</v>
      </c>
      <c r="Z335" s="36">
        <f t="shared" si="105"/>
        <v>0</v>
      </c>
      <c r="AA335" s="36">
        <f t="shared" si="106"/>
        <v>381990.34000000008</v>
      </c>
      <c r="AB335" s="36">
        <f t="shared" si="107"/>
        <v>6916.5800000000054</v>
      </c>
      <c r="AC335" s="36">
        <f t="shared" si="108"/>
        <v>-211990.34000000008</v>
      </c>
    </row>
    <row r="336" spans="1:29" x14ac:dyDescent="0.25">
      <c r="A336">
        <f t="shared" si="91"/>
        <v>28</v>
      </c>
      <c r="B336" s="33">
        <v>53693</v>
      </c>
      <c r="C336" s="36">
        <f t="shared" si="95"/>
        <v>-122325.54999999997</v>
      </c>
      <c r="D336" s="36">
        <f t="shared" si="96"/>
        <v>824.4</v>
      </c>
      <c r="E336" s="36">
        <f t="shared" si="97"/>
        <v>1245.4000000000001</v>
      </c>
      <c r="F336" s="36">
        <f t="shared" si="98"/>
        <v>-421</v>
      </c>
      <c r="G336" s="36">
        <v>0</v>
      </c>
      <c r="H336" s="36">
        <f t="shared" si="99"/>
        <v>293570.95</v>
      </c>
      <c r="I336" s="36">
        <f t="shared" si="100"/>
        <v>50295.049999999959</v>
      </c>
      <c r="J336" s="36">
        <f t="shared" si="93"/>
        <v>-123570.94999999997</v>
      </c>
      <c r="L336" s="36">
        <f t="shared" si="94"/>
        <v>824.4</v>
      </c>
      <c r="T336">
        <f t="shared" si="92"/>
        <v>28</v>
      </c>
      <c r="U336" s="33">
        <v>53693</v>
      </c>
      <c r="V336" s="36">
        <f t="shared" si="101"/>
        <v>-211990.34000000008</v>
      </c>
      <c r="W336" s="36">
        <f t="shared" si="102"/>
        <v>1200.33</v>
      </c>
      <c r="X336" s="36">
        <f t="shared" si="103"/>
        <v>1786.84</v>
      </c>
      <c r="Y336" s="36">
        <f t="shared" si="104"/>
        <v>-586.51</v>
      </c>
      <c r="Z336" s="36">
        <f t="shared" si="105"/>
        <v>0</v>
      </c>
      <c r="AA336" s="36">
        <f t="shared" si="106"/>
        <v>383777.18000000011</v>
      </c>
      <c r="AB336" s="36">
        <f t="shared" si="107"/>
        <v>6330.0700000000052</v>
      </c>
      <c r="AC336" s="36">
        <f t="shared" si="108"/>
        <v>-213777.18000000008</v>
      </c>
    </row>
    <row r="337" spans="1:29" x14ac:dyDescent="0.25">
      <c r="A337">
        <f t="shared" si="91"/>
        <v>28</v>
      </c>
      <c r="B337" s="33">
        <v>53724</v>
      </c>
      <c r="C337" s="36">
        <f t="shared" si="95"/>
        <v>-123570.94999999997</v>
      </c>
      <c r="D337" s="36">
        <f t="shared" si="96"/>
        <v>824.4</v>
      </c>
      <c r="E337" s="36">
        <f t="shared" si="97"/>
        <v>1249.69</v>
      </c>
      <c r="F337" s="36">
        <f t="shared" si="98"/>
        <v>-425.29</v>
      </c>
      <c r="G337" s="36">
        <v>0</v>
      </c>
      <c r="H337" s="36">
        <f t="shared" si="99"/>
        <v>294820.64</v>
      </c>
      <c r="I337" s="36">
        <f t="shared" si="100"/>
        <v>49869.759999999958</v>
      </c>
      <c r="J337" s="36">
        <f t="shared" si="93"/>
        <v>-124820.63999999997</v>
      </c>
      <c r="L337" s="36">
        <f t="shared" si="94"/>
        <v>824.4</v>
      </c>
      <c r="T337">
        <f t="shared" si="92"/>
        <v>28</v>
      </c>
      <c r="U337" s="33">
        <v>53724</v>
      </c>
      <c r="V337" s="36">
        <f t="shared" si="101"/>
        <v>-213777.18000000008</v>
      </c>
      <c r="W337" s="36">
        <f t="shared" si="102"/>
        <v>1200.33</v>
      </c>
      <c r="X337" s="36">
        <f t="shared" si="103"/>
        <v>1791.78</v>
      </c>
      <c r="Y337" s="36">
        <f t="shared" si="104"/>
        <v>-591.45000000000005</v>
      </c>
      <c r="Z337" s="36">
        <f t="shared" si="105"/>
        <v>0</v>
      </c>
      <c r="AA337" s="36">
        <f t="shared" si="106"/>
        <v>385568.96000000014</v>
      </c>
      <c r="AB337" s="36">
        <f t="shared" si="107"/>
        <v>5738.6200000000053</v>
      </c>
      <c r="AC337" s="36">
        <f t="shared" si="108"/>
        <v>-215568.96000000008</v>
      </c>
    </row>
    <row r="338" spans="1:29" x14ac:dyDescent="0.25">
      <c r="A338">
        <f t="shared" si="91"/>
        <v>28</v>
      </c>
      <c r="B338" s="33">
        <v>53752</v>
      </c>
      <c r="C338" s="36">
        <f t="shared" si="95"/>
        <v>-124820.63999999997</v>
      </c>
      <c r="D338" s="36">
        <f t="shared" si="96"/>
        <v>824.4</v>
      </c>
      <c r="E338" s="36">
        <f t="shared" si="97"/>
        <v>1253.99</v>
      </c>
      <c r="F338" s="36">
        <f t="shared" si="98"/>
        <v>-429.59</v>
      </c>
      <c r="G338" s="36">
        <v>0</v>
      </c>
      <c r="H338" s="36">
        <f t="shared" si="99"/>
        <v>296074.63</v>
      </c>
      <c r="I338" s="36">
        <f t="shared" si="100"/>
        <v>49440.169999999962</v>
      </c>
      <c r="J338" s="36">
        <f t="shared" si="93"/>
        <v>-126074.62999999998</v>
      </c>
      <c r="L338" s="36">
        <f t="shared" si="94"/>
        <v>824.4</v>
      </c>
      <c r="T338">
        <f t="shared" si="92"/>
        <v>28</v>
      </c>
      <c r="U338" s="33">
        <v>53752</v>
      </c>
      <c r="V338" s="36">
        <f t="shared" si="101"/>
        <v>-215568.96000000008</v>
      </c>
      <c r="W338" s="36">
        <f t="shared" si="102"/>
        <v>1200.33</v>
      </c>
      <c r="X338" s="36">
        <f t="shared" si="103"/>
        <v>1796.7399999999998</v>
      </c>
      <c r="Y338" s="36">
        <f t="shared" si="104"/>
        <v>-596.41</v>
      </c>
      <c r="Z338" s="36">
        <f t="shared" si="105"/>
        <v>0</v>
      </c>
      <c r="AA338" s="36">
        <f t="shared" si="106"/>
        <v>387365.70000000013</v>
      </c>
      <c r="AB338" s="36">
        <f t="shared" si="107"/>
        <v>5142.2100000000055</v>
      </c>
      <c r="AC338" s="36">
        <f t="shared" si="108"/>
        <v>-217365.70000000007</v>
      </c>
    </row>
    <row r="339" spans="1:29" x14ac:dyDescent="0.25">
      <c r="A339">
        <f t="shared" si="91"/>
        <v>28</v>
      </c>
      <c r="B339" s="33">
        <v>53783</v>
      </c>
      <c r="C339" s="36">
        <f t="shared" si="95"/>
        <v>-126074.62999999998</v>
      </c>
      <c r="D339" s="36">
        <f t="shared" si="96"/>
        <v>824.4</v>
      </c>
      <c r="E339" s="36">
        <f t="shared" si="97"/>
        <v>1258.31</v>
      </c>
      <c r="F339" s="36">
        <f t="shared" si="98"/>
        <v>-433.91</v>
      </c>
      <c r="G339" s="36">
        <v>0</v>
      </c>
      <c r="H339" s="36">
        <f t="shared" si="99"/>
        <v>297332.94</v>
      </c>
      <c r="I339" s="36">
        <f t="shared" si="100"/>
        <v>49006.259999999958</v>
      </c>
      <c r="J339" s="36">
        <f t="shared" si="93"/>
        <v>-127332.93999999997</v>
      </c>
      <c r="L339" s="36">
        <f t="shared" si="94"/>
        <v>824.4</v>
      </c>
      <c r="T339">
        <f t="shared" si="92"/>
        <v>28</v>
      </c>
      <c r="U339" s="33">
        <v>53783</v>
      </c>
      <c r="V339" s="36">
        <f t="shared" si="101"/>
        <v>-217365.70000000007</v>
      </c>
      <c r="W339" s="36">
        <f t="shared" si="102"/>
        <v>1200.33</v>
      </c>
      <c r="X339" s="36">
        <f t="shared" si="103"/>
        <v>1801.71</v>
      </c>
      <c r="Y339" s="36">
        <f t="shared" si="104"/>
        <v>-601.38</v>
      </c>
      <c r="Z339" s="36">
        <f t="shared" si="105"/>
        <v>0</v>
      </c>
      <c r="AA339" s="36">
        <f t="shared" si="106"/>
        <v>389167.41000000015</v>
      </c>
      <c r="AB339" s="36">
        <f t="shared" si="107"/>
        <v>4540.8300000000054</v>
      </c>
      <c r="AC339" s="36">
        <f t="shared" si="108"/>
        <v>-219167.41000000006</v>
      </c>
    </row>
    <row r="340" spans="1:29" x14ac:dyDescent="0.25">
      <c r="A340">
        <f t="shared" si="91"/>
        <v>28</v>
      </c>
      <c r="B340" s="33">
        <v>53813</v>
      </c>
      <c r="C340" s="36">
        <f t="shared" si="95"/>
        <v>-127332.93999999997</v>
      </c>
      <c r="D340" s="36">
        <f t="shared" si="96"/>
        <v>824.4</v>
      </c>
      <c r="E340" s="36">
        <f t="shared" si="97"/>
        <v>1262.6399999999999</v>
      </c>
      <c r="F340" s="36">
        <f t="shared" si="98"/>
        <v>-438.24</v>
      </c>
      <c r="G340" s="36">
        <v>0</v>
      </c>
      <c r="H340" s="36">
        <f t="shared" si="99"/>
        <v>298595.58</v>
      </c>
      <c r="I340" s="36">
        <f t="shared" si="100"/>
        <v>48568.01999999996</v>
      </c>
      <c r="J340" s="36">
        <f t="shared" si="93"/>
        <v>-128595.57999999997</v>
      </c>
      <c r="L340" s="36">
        <f t="shared" si="94"/>
        <v>824.4</v>
      </c>
      <c r="T340">
        <f t="shared" si="92"/>
        <v>28</v>
      </c>
      <c r="U340" s="33">
        <v>53813</v>
      </c>
      <c r="V340" s="36">
        <f t="shared" si="101"/>
        <v>-219167.41000000006</v>
      </c>
      <c r="W340" s="36">
        <f t="shared" si="102"/>
        <v>1200.33</v>
      </c>
      <c r="X340" s="36">
        <f t="shared" si="103"/>
        <v>1806.69</v>
      </c>
      <c r="Y340" s="36">
        <f t="shared" si="104"/>
        <v>-606.36</v>
      </c>
      <c r="Z340" s="36">
        <f t="shared" si="105"/>
        <v>0</v>
      </c>
      <c r="AA340" s="36">
        <f t="shared" si="106"/>
        <v>390974.10000000015</v>
      </c>
      <c r="AB340" s="36">
        <f t="shared" si="107"/>
        <v>3934.4700000000053</v>
      </c>
      <c r="AC340" s="36">
        <f t="shared" si="108"/>
        <v>-220974.10000000006</v>
      </c>
    </row>
    <row r="341" spans="1:29" x14ac:dyDescent="0.25">
      <c r="A341">
        <f t="shared" si="91"/>
        <v>28</v>
      </c>
      <c r="B341" s="33">
        <v>53844</v>
      </c>
      <c r="C341" s="36">
        <f t="shared" si="95"/>
        <v>-128595.57999999997</v>
      </c>
      <c r="D341" s="36">
        <f t="shared" si="96"/>
        <v>824.4</v>
      </c>
      <c r="E341" s="36">
        <f t="shared" si="97"/>
        <v>1266.98</v>
      </c>
      <c r="F341" s="36">
        <f t="shared" si="98"/>
        <v>-442.58</v>
      </c>
      <c r="G341" s="36">
        <v>0</v>
      </c>
      <c r="H341" s="36">
        <f t="shared" si="99"/>
        <v>299862.56</v>
      </c>
      <c r="I341" s="36">
        <f t="shared" si="100"/>
        <v>48125.439999999959</v>
      </c>
      <c r="J341" s="36">
        <f t="shared" si="93"/>
        <v>-129862.55999999997</v>
      </c>
      <c r="L341" s="36">
        <f t="shared" si="94"/>
        <v>824.4</v>
      </c>
      <c r="T341">
        <f t="shared" si="92"/>
        <v>28</v>
      </c>
      <c r="U341" s="33">
        <v>53844</v>
      </c>
      <c r="V341" s="36">
        <f t="shared" si="101"/>
        <v>-220974.10000000006</v>
      </c>
      <c r="W341" s="36">
        <f t="shared" si="102"/>
        <v>1200.33</v>
      </c>
      <c r="X341" s="36">
        <f t="shared" si="103"/>
        <v>1811.69</v>
      </c>
      <c r="Y341" s="36">
        <f t="shared" si="104"/>
        <v>-611.36</v>
      </c>
      <c r="Z341" s="36">
        <f t="shared" si="105"/>
        <v>0</v>
      </c>
      <c r="AA341" s="36">
        <f t="shared" si="106"/>
        <v>392785.79000000015</v>
      </c>
      <c r="AB341" s="36">
        <f t="shared" si="107"/>
        <v>3323.1100000000051</v>
      </c>
      <c r="AC341" s="36">
        <f t="shared" si="108"/>
        <v>-222785.79000000007</v>
      </c>
    </row>
    <row r="342" spans="1:29" x14ac:dyDescent="0.25">
      <c r="A342">
        <f t="shared" si="91"/>
        <v>28</v>
      </c>
      <c r="B342" s="33">
        <v>53874</v>
      </c>
      <c r="C342" s="36">
        <f t="shared" si="95"/>
        <v>-129862.55999999997</v>
      </c>
      <c r="D342" s="36">
        <f t="shared" si="96"/>
        <v>824.4</v>
      </c>
      <c r="E342" s="36">
        <f t="shared" si="97"/>
        <v>1271.3399999999999</v>
      </c>
      <c r="F342" s="36">
        <f t="shared" si="98"/>
        <v>-446.94</v>
      </c>
      <c r="G342" s="36">
        <v>0</v>
      </c>
      <c r="H342" s="36">
        <f t="shared" si="99"/>
        <v>301133.90000000002</v>
      </c>
      <c r="I342" s="36">
        <f t="shared" si="100"/>
        <v>47678.499999999956</v>
      </c>
      <c r="J342" s="36">
        <f t="shared" si="93"/>
        <v>-131133.89999999997</v>
      </c>
      <c r="L342" s="36">
        <f t="shared" si="94"/>
        <v>824.4</v>
      </c>
      <c r="T342">
        <f t="shared" si="92"/>
        <v>28</v>
      </c>
      <c r="U342" s="33">
        <v>53874</v>
      </c>
      <c r="V342" s="36">
        <f t="shared" si="101"/>
        <v>-222785.79000000007</v>
      </c>
      <c r="W342" s="36">
        <f t="shared" si="102"/>
        <v>1200.33</v>
      </c>
      <c r="X342" s="36">
        <f t="shared" si="103"/>
        <v>1816.6999999999998</v>
      </c>
      <c r="Y342" s="36">
        <f t="shared" si="104"/>
        <v>-616.37</v>
      </c>
      <c r="Z342" s="36">
        <f t="shared" si="105"/>
        <v>0</v>
      </c>
      <c r="AA342" s="36">
        <f t="shared" si="106"/>
        <v>394602.49000000017</v>
      </c>
      <c r="AB342" s="36">
        <f t="shared" si="107"/>
        <v>2706.7400000000052</v>
      </c>
      <c r="AC342" s="36">
        <f t="shared" si="108"/>
        <v>-224602.49000000008</v>
      </c>
    </row>
    <row r="343" spans="1:29" x14ac:dyDescent="0.25">
      <c r="A343">
        <f t="shared" si="91"/>
        <v>28</v>
      </c>
      <c r="B343" s="33">
        <v>53905</v>
      </c>
      <c r="C343" s="36">
        <f t="shared" si="95"/>
        <v>-131133.89999999997</v>
      </c>
      <c r="D343" s="36">
        <f t="shared" si="96"/>
        <v>824.4</v>
      </c>
      <c r="E343" s="36">
        <f t="shared" si="97"/>
        <v>1275.72</v>
      </c>
      <c r="F343" s="36">
        <f t="shared" si="98"/>
        <v>-451.32</v>
      </c>
      <c r="G343" s="36">
        <v>0</v>
      </c>
      <c r="H343" s="36">
        <f t="shared" si="99"/>
        <v>302409.62</v>
      </c>
      <c r="I343" s="36">
        <f t="shared" si="100"/>
        <v>47227.179999999957</v>
      </c>
      <c r="J343" s="36">
        <f t="shared" si="93"/>
        <v>-132409.61999999997</v>
      </c>
      <c r="L343" s="36">
        <f t="shared" si="94"/>
        <v>824.4</v>
      </c>
      <c r="T343">
        <f t="shared" si="92"/>
        <v>28</v>
      </c>
      <c r="U343" s="33">
        <v>53905</v>
      </c>
      <c r="V343" s="36">
        <f t="shared" si="101"/>
        <v>-224602.49000000008</v>
      </c>
      <c r="W343" s="36">
        <f t="shared" si="102"/>
        <v>1200.33</v>
      </c>
      <c r="X343" s="36">
        <f t="shared" si="103"/>
        <v>1821.73</v>
      </c>
      <c r="Y343" s="36">
        <f t="shared" si="104"/>
        <v>-621.4</v>
      </c>
      <c r="Z343" s="36">
        <f t="shared" si="105"/>
        <v>0</v>
      </c>
      <c r="AA343" s="36">
        <f t="shared" si="106"/>
        <v>396424.22000000015</v>
      </c>
      <c r="AB343" s="36">
        <f t="shared" si="107"/>
        <v>2085.3400000000051</v>
      </c>
      <c r="AC343" s="36">
        <f t="shared" si="108"/>
        <v>-226424.22000000009</v>
      </c>
    </row>
    <row r="344" spans="1:29" x14ac:dyDescent="0.25">
      <c r="A344">
        <f t="shared" si="91"/>
        <v>28</v>
      </c>
      <c r="B344" s="33">
        <v>53936</v>
      </c>
      <c r="C344" s="36">
        <f t="shared" si="95"/>
        <v>-132409.61999999997</v>
      </c>
      <c r="D344" s="36">
        <f t="shared" si="96"/>
        <v>824.4</v>
      </c>
      <c r="E344" s="36">
        <f t="shared" si="97"/>
        <v>1280.1099999999999</v>
      </c>
      <c r="F344" s="36">
        <f t="shared" si="98"/>
        <v>-455.71</v>
      </c>
      <c r="G344" s="36">
        <v>0</v>
      </c>
      <c r="H344" s="36">
        <f t="shared" si="99"/>
        <v>303689.73</v>
      </c>
      <c r="I344" s="36">
        <f t="shared" si="100"/>
        <v>46771.469999999958</v>
      </c>
      <c r="J344" s="36">
        <f t="shared" si="93"/>
        <v>-133689.72999999995</v>
      </c>
      <c r="L344" s="36">
        <f t="shared" si="94"/>
        <v>824.4</v>
      </c>
      <c r="T344">
        <f t="shared" si="92"/>
        <v>28</v>
      </c>
      <c r="U344" s="33">
        <v>53936</v>
      </c>
      <c r="V344" s="36">
        <f t="shared" si="101"/>
        <v>-226424.22000000009</v>
      </c>
      <c r="W344" s="36">
        <f t="shared" si="102"/>
        <v>1200.33</v>
      </c>
      <c r="X344" s="36">
        <f t="shared" si="103"/>
        <v>1826.77</v>
      </c>
      <c r="Y344" s="36">
        <f t="shared" si="104"/>
        <v>-626.44000000000005</v>
      </c>
      <c r="Z344" s="36">
        <f t="shared" si="105"/>
        <v>0</v>
      </c>
      <c r="AA344" s="36">
        <f t="shared" si="106"/>
        <v>398250.99000000017</v>
      </c>
      <c r="AB344" s="36">
        <f t="shared" si="107"/>
        <v>1458.9000000000051</v>
      </c>
      <c r="AC344" s="36">
        <f t="shared" si="108"/>
        <v>-228250.99000000008</v>
      </c>
    </row>
    <row r="345" spans="1:29" x14ac:dyDescent="0.25">
      <c r="A345">
        <f t="shared" ref="A345:A371" si="109">A333+1</f>
        <v>28</v>
      </c>
      <c r="B345" s="33">
        <v>53966</v>
      </c>
      <c r="C345" s="36">
        <f t="shared" si="95"/>
        <v>-133689.72999999995</v>
      </c>
      <c r="D345" s="36">
        <f t="shared" si="96"/>
        <v>824.4</v>
      </c>
      <c r="E345" s="36">
        <f t="shared" si="97"/>
        <v>1284.52</v>
      </c>
      <c r="F345" s="36">
        <f t="shared" si="98"/>
        <v>-460.12</v>
      </c>
      <c r="G345" s="36">
        <v>0</v>
      </c>
      <c r="H345" s="36">
        <f t="shared" si="99"/>
        <v>304974.25</v>
      </c>
      <c r="I345" s="36">
        <f t="shared" si="100"/>
        <v>46311.349999999955</v>
      </c>
      <c r="J345" s="36">
        <f t="shared" si="93"/>
        <v>-134974.24999999994</v>
      </c>
      <c r="L345" s="36">
        <f t="shared" si="94"/>
        <v>824.4</v>
      </c>
      <c r="T345">
        <f t="shared" ref="T345:T371" si="110">T333+1</f>
        <v>28</v>
      </c>
      <c r="U345" s="33">
        <v>53966</v>
      </c>
      <c r="V345" s="36">
        <f t="shared" si="101"/>
        <v>-228250.99000000008</v>
      </c>
      <c r="W345" s="36">
        <f t="shared" si="102"/>
        <v>1200.33</v>
      </c>
      <c r="X345" s="36">
        <f t="shared" si="103"/>
        <v>1831.82</v>
      </c>
      <c r="Y345" s="36">
        <f t="shared" si="104"/>
        <v>-631.49</v>
      </c>
      <c r="Z345" s="36">
        <f t="shared" si="105"/>
        <v>0</v>
      </c>
      <c r="AA345" s="36">
        <f t="shared" si="106"/>
        <v>400082.81000000017</v>
      </c>
      <c r="AB345" s="36">
        <f t="shared" si="107"/>
        <v>827.41000000000508</v>
      </c>
      <c r="AC345" s="36">
        <f t="shared" si="108"/>
        <v>-230082.81000000008</v>
      </c>
    </row>
    <row r="346" spans="1:29" x14ac:dyDescent="0.25">
      <c r="A346">
        <f t="shared" si="109"/>
        <v>28</v>
      </c>
      <c r="B346" s="33">
        <v>53997</v>
      </c>
      <c r="C346" s="36">
        <f t="shared" si="95"/>
        <v>-134974.24999999994</v>
      </c>
      <c r="D346" s="36">
        <f t="shared" si="96"/>
        <v>824.4</v>
      </c>
      <c r="E346" s="36">
        <f t="shared" si="97"/>
        <v>1288.94</v>
      </c>
      <c r="F346" s="36">
        <f t="shared" si="98"/>
        <v>-464.54</v>
      </c>
      <c r="G346" s="36">
        <v>0</v>
      </c>
      <c r="H346" s="36">
        <f t="shared" si="99"/>
        <v>306263.19</v>
      </c>
      <c r="I346" s="36">
        <f t="shared" si="100"/>
        <v>45846.809999999954</v>
      </c>
      <c r="J346" s="36">
        <f t="shared" si="93"/>
        <v>-136263.18999999994</v>
      </c>
      <c r="L346" s="36">
        <f t="shared" si="94"/>
        <v>824.4</v>
      </c>
      <c r="T346">
        <f t="shared" si="110"/>
        <v>28</v>
      </c>
      <c r="U346" s="33">
        <v>53997</v>
      </c>
      <c r="V346" s="36">
        <f t="shared" si="101"/>
        <v>-230082.81000000008</v>
      </c>
      <c r="W346" s="36">
        <f t="shared" si="102"/>
        <v>1200.33</v>
      </c>
      <c r="X346" s="36">
        <f t="shared" si="103"/>
        <v>1836.8899999999999</v>
      </c>
      <c r="Y346" s="36">
        <f t="shared" si="104"/>
        <v>-636.55999999999995</v>
      </c>
      <c r="Z346" s="36">
        <f t="shared" si="105"/>
        <v>0</v>
      </c>
      <c r="AA346" s="36">
        <f t="shared" si="106"/>
        <v>401919.70000000019</v>
      </c>
      <c r="AB346" s="36">
        <f t="shared" si="107"/>
        <v>190.85000000000514</v>
      </c>
      <c r="AC346" s="36">
        <f t="shared" si="108"/>
        <v>-231919.7000000001</v>
      </c>
    </row>
    <row r="347" spans="1:29" x14ac:dyDescent="0.25">
      <c r="A347">
        <f t="shared" si="109"/>
        <v>28</v>
      </c>
      <c r="B347" s="33">
        <v>54027</v>
      </c>
      <c r="C347" s="36">
        <f t="shared" si="95"/>
        <v>-136263.18999999994</v>
      </c>
      <c r="D347" s="36">
        <f t="shared" si="96"/>
        <v>824.4</v>
      </c>
      <c r="E347" s="36">
        <f t="shared" si="97"/>
        <v>1293.3699999999999</v>
      </c>
      <c r="F347" s="36">
        <f t="shared" si="98"/>
        <v>-468.97</v>
      </c>
      <c r="G347" s="36">
        <v>0</v>
      </c>
      <c r="H347" s="36">
        <f t="shared" si="99"/>
        <v>307556.56</v>
      </c>
      <c r="I347" s="36">
        <f t="shared" si="100"/>
        <v>45377.839999999953</v>
      </c>
      <c r="J347" s="36">
        <f t="shared" si="93"/>
        <v>-137556.55999999994</v>
      </c>
      <c r="L347" s="36">
        <f t="shared" si="94"/>
        <v>824.4</v>
      </c>
      <c r="T347">
        <f t="shared" si="110"/>
        <v>28</v>
      </c>
      <c r="U347" s="33">
        <v>54027</v>
      </c>
      <c r="V347" s="36">
        <f t="shared" si="101"/>
        <v>-231919.7000000001</v>
      </c>
      <c r="W347" s="36">
        <f t="shared" si="102"/>
        <v>1200.33</v>
      </c>
      <c r="X347" s="36">
        <f t="shared" si="103"/>
        <v>1841.9699999999998</v>
      </c>
      <c r="Y347" s="36">
        <f t="shared" si="104"/>
        <v>-641.64</v>
      </c>
      <c r="Z347" s="36">
        <f t="shared" si="105"/>
        <v>0</v>
      </c>
      <c r="AA347" s="36">
        <f t="shared" si="106"/>
        <v>403761.67000000016</v>
      </c>
      <c r="AB347" s="36">
        <f t="shared" si="107"/>
        <v>-450.78999999999485</v>
      </c>
      <c r="AC347" s="36">
        <f t="shared" si="108"/>
        <v>-233761.6700000001</v>
      </c>
    </row>
    <row r="348" spans="1:29" x14ac:dyDescent="0.25">
      <c r="A348">
        <f t="shared" si="109"/>
        <v>29</v>
      </c>
      <c r="B348" s="33">
        <v>54058</v>
      </c>
      <c r="C348" s="36">
        <f t="shared" si="95"/>
        <v>-137556.55999999994</v>
      </c>
      <c r="D348" s="36">
        <f t="shared" si="96"/>
        <v>824.4</v>
      </c>
      <c r="E348" s="36">
        <f t="shared" si="97"/>
        <v>1297.82</v>
      </c>
      <c r="F348" s="36">
        <f t="shared" si="98"/>
        <v>-473.42</v>
      </c>
      <c r="G348" s="36">
        <v>0</v>
      </c>
      <c r="H348" s="36">
        <f t="shared" si="99"/>
        <v>308854.38</v>
      </c>
      <c r="I348" s="36">
        <f t="shared" si="100"/>
        <v>44904.419999999955</v>
      </c>
      <c r="J348" s="36">
        <f t="shared" si="93"/>
        <v>-138854.37999999995</v>
      </c>
      <c r="L348" s="36">
        <f t="shared" si="94"/>
        <v>824.4</v>
      </c>
      <c r="T348">
        <f t="shared" si="110"/>
        <v>29</v>
      </c>
      <c r="U348" s="33">
        <v>54058</v>
      </c>
      <c r="V348" s="36">
        <f t="shared" si="101"/>
        <v>-233761.6700000001</v>
      </c>
      <c r="W348" s="36">
        <f t="shared" si="102"/>
        <v>1200.33</v>
      </c>
      <c r="X348" s="36">
        <f t="shared" si="103"/>
        <v>1847.07</v>
      </c>
      <c r="Y348" s="36">
        <f t="shared" si="104"/>
        <v>-646.74</v>
      </c>
      <c r="Z348" s="36">
        <f t="shared" si="105"/>
        <v>0</v>
      </c>
      <c r="AA348" s="36">
        <f t="shared" si="106"/>
        <v>405608.74000000017</v>
      </c>
      <c r="AB348" s="36">
        <f t="shared" si="107"/>
        <v>-1097.5299999999947</v>
      </c>
      <c r="AC348" s="36">
        <f t="shared" si="108"/>
        <v>-235608.74000000011</v>
      </c>
    </row>
    <row r="349" spans="1:29" x14ac:dyDescent="0.25">
      <c r="A349">
        <f t="shared" si="109"/>
        <v>29</v>
      </c>
      <c r="B349" s="33">
        <v>54089</v>
      </c>
      <c r="C349" s="36">
        <f t="shared" si="95"/>
        <v>-138854.37999999995</v>
      </c>
      <c r="D349" s="36">
        <f t="shared" si="96"/>
        <v>824.4</v>
      </c>
      <c r="E349" s="36">
        <f t="shared" si="97"/>
        <v>1302.29</v>
      </c>
      <c r="F349" s="36">
        <f t="shared" si="98"/>
        <v>-477.89</v>
      </c>
      <c r="G349" s="36">
        <v>0</v>
      </c>
      <c r="H349" s="36">
        <f t="shared" si="99"/>
        <v>310156.67</v>
      </c>
      <c r="I349" s="36">
        <f t="shared" si="100"/>
        <v>44426.529999999955</v>
      </c>
      <c r="J349" s="36">
        <f t="shared" si="93"/>
        <v>-140156.66999999995</v>
      </c>
      <c r="L349" s="36">
        <f t="shared" si="94"/>
        <v>824.4</v>
      </c>
      <c r="T349">
        <f t="shared" si="110"/>
        <v>29</v>
      </c>
      <c r="U349" s="33">
        <v>54089</v>
      </c>
      <c r="V349" s="36">
        <f t="shared" si="101"/>
        <v>-235608.74000000011</v>
      </c>
      <c r="W349" s="36">
        <f t="shared" si="102"/>
        <v>1200.33</v>
      </c>
      <c r="X349" s="36">
        <f t="shared" si="103"/>
        <v>1852.1799999999998</v>
      </c>
      <c r="Y349" s="36">
        <f t="shared" si="104"/>
        <v>-651.85</v>
      </c>
      <c r="Z349" s="36">
        <f t="shared" si="105"/>
        <v>0</v>
      </c>
      <c r="AA349" s="36">
        <f t="shared" si="106"/>
        <v>407460.92000000016</v>
      </c>
      <c r="AB349" s="36">
        <f t="shared" si="107"/>
        <v>-1749.3799999999947</v>
      </c>
      <c r="AC349" s="36">
        <f t="shared" si="108"/>
        <v>-237460.9200000001</v>
      </c>
    </row>
    <row r="350" spans="1:29" x14ac:dyDescent="0.25">
      <c r="A350">
        <f t="shared" si="109"/>
        <v>29</v>
      </c>
      <c r="B350" s="33">
        <v>54118</v>
      </c>
      <c r="C350" s="36">
        <f t="shared" si="95"/>
        <v>-140156.66999999995</v>
      </c>
      <c r="D350" s="36">
        <f t="shared" si="96"/>
        <v>824.4</v>
      </c>
      <c r="E350" s="36">
        <f t="shared" si="97"/>
        <v>1306.77</v>
      </c>
      <c r="F350" s="36">
        <f t="shared" si="98"/>
        <v>-482.37</v>
      </c>
      <c r="G350" s="36">
        <v>0</v>
      </c>
      <c r="H350" s="36">
        <f t="shared" si="99"/>
        <v>311463.44</v>
      </c>
      <c r="I350" s="36">
        <f t="shared" si="100"/>
        <v>43944.159999999953</v>
      </c>
      <c r="J350" s="36">
        <f t="shared" si="93"/>
        <v>-141463.43999999994</v>
      </c>
      <c r="L350" s="36">
        <f t="shared" si="94"/>
        <v>824.4</v>
      </c>
      <c r="T350">
        <f t="shared" si="110"/>
        <v>29</v>
      </c>
      <c r="U350" s="33">
        <v>54118</v>
      </c>
      <c r="V350" s="36">
        <f t="shared" si="101"/>
        <v>-237460.9200000001</v>
      </c>
      <c r="W350" s="36">
        <f t="shared" si="102"/>
        <v>1200.33</v>
      </c>
      <c r="X350" s="36">
        <f t="shared" si="103"/>
        <v>1857.31</v>
      </c>
      <c r="Y350" s="36">
        <f t="shared" si="104"/>
        <v>-656.98</v>
      </c>
      <c r="Z350" s="36">
        <f t="shared" si="105"/>
        <v>0</v>
      </c>
      <c r="AA350" s="36">
        <f t="shared" si="106"/>
        <v>409318.23000000016</v>
      </c>
      <c r="AB350" s="36">
        <f t="shared" si="107"/>
        <v>-2406.3599999999947</v>
      </c>
      <c r="AC350" s="36">
        <f t="shared" si="108"/>
        <v>-239318.2300000001</v>
      </c>
    </row>
    <row r="351" spans="1:29" x14ac:dyDescent="0.25">
      <c r="A351">
        <f t="shared" si="109"/>
        <v>29</v>
      </c>
      <c r="B351" s="33">
        <v>54149</v>
      </c>
      <c r="C351" s="36">
        <f t="shared" si="95"/>
        <v>-141463.43999999994</v>
      </c>
      <c r="D351" s="36">
        <f t="shared" si="96"/>
        <v>824.4</v>
      </c>
      <c r="E351" s="36">
        <f t="shared" si="97"/>
        <v>1311.27</v>
      </c>
      <c r="F351" s="36">
        <f t="shared" si="98"/>
        <v>-486.87</v>
      </c>
      <c r="G351" s="36">
        <v>0</v>
      </c>
      <c r="H351" s="36">
        <f t="shared" si="99"/>
        <v>312774.71000000002</v>
      </c>
      <c r="I351" s="36">
        <f t="shared" si="100"/>
        <v>43457.28999999995</v>
      </c>
      <c r="J351" s="36">
        <f t="shared" si="93"/>
        <v>-142774.70999999993</v>
      </c>
      <c r="L351" s="36">
        <f t="shared" si="94"/>
        <v>824.4</v>
      </c>
      <c r="T351">
        <f t="shared" si="110"/>
        <v>29</v>
      </c>
      <c r="U351" s="33">
        <v>54149</v>
      </c>
      <c r="V351" s="36">
        <f t="shared" si="101"/>
        <v>-239318.2300000001</v>
      </c>
      <c r="W351" s="36">
        <f t="shared" si="102"/>
        <v>1200.33</v>
      </c>
      <c r="X351" s="36">
        <f t="shared" si="103"/>
        <v>1862.44</v>
      </c>
      <c r="Y351" s="36">
        <f t="shared" si="104"/>
        <v>-662.11</v>
      </c>
      <c r="Z351" s="36">
        <f t="shared" si="105"/>
        <v>0</v>
      </c>
      <c r="AA351" s="36">
        <f t="shared" si="106"/>
        <v>411180.67000000016</v>
      </c>
      <c r="AB351" s="36">
        <f t="shared" si="107"/>
        <v>-3068.4699999999948</v>
      </c>
      <c r="AC351" s="36">
        <f t="shared" si="108"/>
        <v>-241180.6700000001</v>
      </c>
    </row>
    <row r="352" spans="1:29" x14ac:dyDescent="0.25">
      <c r="A352">
        <f t="shared" si="109"/>
        <v>29</v>
      </c>
      <c r="B352" s="33">
        <v>54179</v>
      </c>
      <c r="C352" s="36">
        <f t="shared" si="95"/>
        <v>-142774.70999999993</v>
      </c>
      <c r="D352" s="36">
        <f t="shared" si="96"/>
        <v>824.4</v>
      </c>
      <c r="E352" s="36">
        <f t="shared" si="97"/>
        <v>1315.78</v>
      </c>
      <c r="F352" s="36">
        <f t="shared" si="98"/>
        <v>-491.38</v>
      </c>
      <c r="G352" s="36">
        <v>0</v>
      </c>
      <c r="H352" s="36">
        <f t="shared" si="99"/>
        <v>314090.49000000005</v>
      </c>
      <c r="I352" s="36">
        <f t="shared" si="100"/>
        <v>42965.909999999953</v>
      </c>
      <c r="J352" s="36">
        <f t="shared" si="93"/>
        <v>-144090.48999999993</v>
      </c>
      <c r="L352" s="36">
        <f t="shared" si="94"/>
        <v>824.4</v>
      </c>
      <c r="T352">
        <f t="shared" si="110"/>
        <v>29</v>
      </c>
      <c r="U352" s="33">
        <v>54179</v>
      </c>
      <c r="V352" s="36">
        <f t="shared" si="101"/>
        <v>-241180.6700000001</v>
      </c>
      <c r="W352" s="36">
        <f t="shared" si="102"/>
        <v>1200.33</v>
      </c>
      <c r="X352" s="36">
        <f t="shared" si="103"/>
        <v>1867.6</v>
      </c>
      <c r="Y352" s="36">
        <f t="shared" si="104"/>
        <v>-667.27</v>
      </c>
      <c r="Z352" s="36">
        <f t="shared" si="105"/>
        <v>0</v>
      </c>
      <c r="AA352" s="36">
        <f t="shared" si="106"/>
        <v>413048.27000000014</v>
      </c>
      <c r="AB352" s="36">
        <f t="shared" si="107"/>
        <v>-3735.7399999999948</v>
      </c>
      <c r="AC352" s="36">
        <f t="shared" si="108"/>
        <v>-243048.27000000011</v>
      </c>
    </row>
    <row r="353" spans="1:29" x14ac:dyDescent="0.25">
      <c r="A353">
        <f t="shared" si="109"/>
        <v>29</v>
      </c>
      <c r="B353" s="33">
        <v>54210</v>
      </c>
      <c r="C353" s="36">
        <f t="shared" si="95"/>
        <v>-144090.48999999993</v>
      </c>
      <c r="D353" s="36">
        <f t="shared" si="96"/>
        <v>824.4</v>
      </c>
      <c r="E353" s="36">
        <f t="shared" si="97"/>
        <v>1320.31</v>
      </c>
      <c r="F353" s="36">
        <f t="shared" si="98"/>
        <v>-495.91</v>
      </c>
      <c r="G353" s="36">
        <v>0</v>
      </c>
      <c r="H353" s="36">
        <f t="shared" si="99"/>
        <v>315410.80000000005</v>
      </c>
      <c r="I353" s="36">
        <f t="shared" si="100"/>
        <v>42469.999999999949</v>
      </c>
      <c r="J353" s="36">
        <f t="shared" si="93"/>
        <v>-145410.79999999993</v>
      </c>
      <c r="L353" s="36">
        <f t="shared" si="94"/>
        <v>824.4</v>
      </c>
      <c r="T353">
        <f t="shared" si="110"/>
        <v>29</v>
      </c>
      <c r="U353" s="33">
        <v>54210</v>
      </c>
      <c r="V353" s="36">
        <f t="shared" si="101"/>
        <v>-243048.27000000011</v>
      </c>
      <c r="W353" s="36">
        <f t="shared" si="102"/>
        <v>1200.33</v>
      </c>
      <c r="X353" s="36">
        <f t="shared" si="103"/>
        <v>1872.7599999999998</v>
      </c>
      <c r="Y353" s="36">
        <f t="shared" si="104"/>
        <v>-672.43</v>
      </c>
      <c r="Z353" s="36">
        <f t="shared" si="105"/>
        <v>0</v>
      </c>
      <c r="AA353" s="36">
        <f t="shared" si="106"/>
        <v>414921.03000000014</v>
      </c>
      <c r="AB353" s="36">
        <f t="shared" si="107"/>
        <v>-4408.1699999999946</v>
      </c>
      <c r="AC353" s="36">
        <f t="shared" si="108"/>
        <v>-244921.03000000012</v>
      </c>
    </row>
    <row r="354" spans="1:29" x14ac:dyDescent="0.25">
      <c r="A354">
        <f t="shared" si="109"/>
        <v>29</v>
      </c>
      <c r="B354" s="33">
        <v>54240</v>
      </c>
      <c r="C354" s="36">
        <f t="shared" si="95"/>
        <v>-145410.79999999993</v>
      </c>
      <c r="D354" s="36">
        <f t="shared" si="96"/>
        <v>824.4</v>
      </c>
      <c r="E354" s="36">
        <f t="shared" si="97"/>
        <v>1324.86</v>
      </c>
      <c r="F354" s="36">
        <f t="shared" si="98"/>
        <v>-500.46</v>
      </c>
      <c r="G354" s="36">
        <v>0</v>
      </c>
      <c r="H354" s="36">
        <f t="shared" si="99"/>
        <v>316735.66000000003</v>
      </c>
      <c r="I354" s="36">
        <f t="shared" si="100"/>
        <v>41969.53999999995</v>
      </c>
      <c r="J354" s="36">
        <f t="shared" si="93"/>
        <v>-146735.65999999992</v>
      </c>
      <c r="L354" s="36">
        <f t="shared" si="94"/>
        <v>824.4</v>
      </c>
      <c r="T354">
        <f t="shared" si="110"/>
        <v>29</v>
      </c>
      <c r="U354" s="33">
        <v>54240</v>
      </c>
      <c r="V354" s="36">
        <f t="shared" si="101"/>
        <v>-244921.03000000012</v>
      </c>
      <c r="W354" s="36">
        <f t="shared" si="102"/>
        <v>1200.33</v>
      </c>
      <c r="X354" s="36">
        <f t="shared" si="103"/>
        <v>1877.94</v>
      </c>
      <c r="Y354" s="36">
        <f t="shared" si="104"/>
        <v>-677.61</v>
      </c>
      <c r="Z354" s="36">
        <f t="shared" si="105"/>
        <v>0</v>
      </c>
      <c r="AA354" s="36">
        <f t="shared" si="106"/>
        <v>416798.97000000015</v>
      </c>
      <c r="AB354" s="36">
        <f t="shared" si="107"/>
        <v>-5085.7799999999943</v>
      </c>
      <c r="AC354" s="36">
        <f t="shared" si="108"/>
        <v>-246798.97000000012</v>
      </c>
    </row>
    <row r="355" spans="1:29" x14ac:dyDescent="0.25">
      <c r="A355">
        <f t="shared" si="109"/>
        <v>29</v>
      </c>
      <c r="B355" s="33">
        <v>54271</v>
      </c>
      <c r="C355" s="36">
        <f t="shared" si="95"/>
        <v>-146735.65999999992</v>
      </c>
      <c r="D355" s="36">
        <f t="shared" si="96"/>
        <v>824.4</v>
      </c>
      <c r="E355" s="36">
        <f t="shared" si="97"/>
        <v>1329.42</v>
      </c>
      <c r="F355" s="36">
        <f t="shared" si="98"/>
        <v>-505.02</v>
      </c>
      <c r="G355" s="36">
        <v>0</v>
      </c>
      <c r="H355" s="36">
        <f t="shared" si="99"/>
        <v>318065.08</v>
      </c>
      <c r="I355" s="36">
        <f t="shared" si="100"/>
        <v>41464.519999999953</v>
      </c>
      <c r="J355" s="36">
        <f t="shared" si="93"/>
        <v>-148065.07999999993</v>
      </c>
      <c r="L355" s="36">
        <f t="shared" si="94"/>
        <v>824.4</v>
      </c>
      <c r="T355">
        <f t="shared" si="110"/>
        <v>29</v>
      </c>
      <c r="U355" s="33">
        <v>54271</v>
      </c>
      <c r="V355" s="36">
        <f t="shared" si="101"/>
        <v>-246798.97000000012</v>
      </c>
      <c r="W355" s="36">
        <f t="shared" si="102"/>
        <v>1200.33</v>
      </c>
      <c r="X355" s="36">
        <f t="shared" si="103"/>
        <v>1883.1399999999999</v>
      </c>
      <c r="Y355" s="36">
        <f t="shared" si="104"/>
        <v>-682.81</v>
      </c>
      <c r="Z355" s="36">
        <f t="shared" si="105"/>
        <v>0</v>
      </c>
      <c r="AA355" s="36">
        <f t="shared" si="106"/>
        <v>418682.11000000016</v>
      </c>
      <c r="AB355" s="36">
        <f t="shared" si="107"/>
        <v>-5768.5899999999947</v>
      </c>
      <c r="AC355" s="36">
        <f t="shared" si="108"/>
        <v>-248682.11000000013</v>
      </c>
    </row>
    <row r="356" spans="1:29" x14ac:dyDescent="0.25">
      <c r="A356">
        <f t="shared" si="109"/>
        <v>29</v>
      </c>
      <c r="B356" s="33">
        <v>54302</v>
      </c>
      <c r="C356" s="36">
        <f t="shared" si="95"/>
        <v>-148065.07999999993</v>
      </c>
      <c r="D356" s="36">
        <f t="shared" si="96"/>
        <v>824.4</v>
      </c>
      <c r="E356" s="36">
        <f t="shared" si="97"/>
        <v>1333.99</v>
      </c>
      <c r="F356" s="36">
        <f t="shared" si="98"/>
        <v>-509.59</v>
      </c>
      <c r="G356" s="36">
        <v>0</v>
      </c>
      <c r="H356" s="36">
        <f t="shared" si="99"/>
        <v>319399.07</v>
      </c>
      <c r="I356" s="36">
        <f t="shared" si="100"/>
        <v>40954.929999999957</v>
      </c>
      <c r="J356" s="36">
        <f t="shared" si="93"/>
        <v>-149399.06999999992</v>
      </c>
      <c r="L356" s="36">
        <f t="shared" si="94"/>
        <v>824.4</v>
      </c>
      <c r="T356">
        <f t="shared" si="110"/>
        <v>29</v>
      </c>
      <c r="U356" s="33">
        <v>54302</v>
      </c>
      <c r="V356" s="36">
        <f t="shared" si="101"/>
        <v>-248682.11000000013</v>
      </c>
      <c r="W356" s="36">
        <f t="shared" si="102"/>
        <v>1200.33</v>
      </c>
      <c r="X356" s="36">
        <f t="shared" si="103"/>
        <v>1888.35</v>
      </c>
      <c r="Y356" s="36">
        <f t="shared" si="104"/>
        <v>-688.02</v>
      </c>
      <c r="Z356" s="36">
        <f t="shared" si="105"/>
        <v>0</v>
      </c>
      <c r="AA356" s="36">
        <f t="shared" si="106"/>
        <v>420570.46000000014</v>
      </c>
      <c r="AB356" s="36">
        <f t="shared" si="107"/>
        <v>-6456.6099999999951</v>
      </c>
      <c r="AC356" s="36">
        <f t="shared" si="108"/>
        <v>-250570.46000000014</v>
      </c>
    </row>
    <row r="357" spans="1:29" x14ac:dyDescent="0.25">
      <c r="A357">
        <f t="shared" si="109"/>
        <v>29</v>
      </c>
      <c r="B357" s="33">
        <v>54332</v>
      </c>
      <c r="C357" s="36">
        <f t="shared" si="95"/>
        <v>-149399.06999999992</v>
      </c>
      <c r="D357" s="36">
        <f t="shared" si="96"/>
        <v>824.4</v>
      </c>
      <c r="E357" s="36">
        <f t="shared" si="97"/>
        <v>1338.58</v>
      </c>
      <c r="F357" s="36">
        <f t="shared" si="98"/>
        <v>-514.17999999999995</v>
      </c>
      <c r="G357" s="36">
        <v>0</v>
      </c>
      <c r="H357" s="36">
        <f t="shared" si="99"/>
        <v>320737.65000000002</v>
      </c>
      <c r="I357" s="36">
        <f t="shared" si="100"/>
        <v>40440.749999999956</v>
      </c>
      <c r="J357" s="36">
        <f t="shared" si="93"/>
        <v>-150737.64999999991</v>
      </c>
      <c r="L357" s="36">
        <f t="shared" si="94"/>
        <v>824.4</v>
      </c>
      <c r="T357">
        <f t="shared" si="110"/>
        <v>29</v>
      </c>
      <c r="U357" s="33">
        <v>54332</v>
      </c>
      <c r="V357" s="36">
        <f t="shared" si="101"/>
        <v>-250570.46000000014</v>
      </c>
      <c r="W357" s="36">
        <f t="shared" si="102"/>
        <v>1200.33</v>
      </c>
      <c r="X357" s="36">
        <f t="shared" si="103"/>
        <v>1893.57</v>
      </c>
      <c r="Y357" s="36">
        <f t="shared" si="104"/>
        <v>-693.24</v>
      </c>
      <c r="Z357" s="36">
        <f t="shared" si="105"/>
        <v>0</v>
      </c>
      <c r="AA357" s="36">
        <f t="shared" si="106"/>
        <v>422464.03000000014</v>
      </c>
      <c r="AB357" s="36">
        <f t="shared" si="107"/>
        <v>-7149.8499999999949</v>
      </c>
      <c r="AC357" s="36">
        <f t="shared" si="108"/>
        <v>-252464.03000000014</v>
      </c>
    </row>
    <row r="358" spans="1:29" x14ac:dyDescent="0.25">
      <c r="A358">
        <f t="shared" si="109"/>
        <v>29</v>
      </c>
      <c r="B358" s="33">
        <v>54363</v>
      </c>
      <c r="C358" s="36">
        <f t="shared" si="95"/>
        <v>-150737.64999999991</v>
      </c>
      <c r="D358" s="36">
        <f t="shared" si="96"/>
        <v>824.4</v>
      </c>
      <c r="E358" s="36">
        <f t="shared" si="97"/>
        <v>1343.19</v>
      </c>
      <c r="F358" s="36">
        <f t="shared" si="98"/>
        <v>-518.79</v>
      </c>
      <c r="G358" s="36">
        <v>0</v>
      </c>
      <c r="H358" s="36">
        <f t="shared" si="99"/>
        <v>322080.84000000003</v>
      </c>
      <c r="I358" s="36">
        <f t="shared" si="100"/>
        <v>39921.959999999955</v>
      </c>
      <c r="J358" s="36">
        <f t="shared" si="93"/>
        <v>-152080.83999999991</v>
      </c>
      <c r="L358" s="36">
        <f t="shared" si="94"/>
        <v>824.4</v>
      </c>
      <c r="T358">
        <f t="shared" si="110"/>
        <v>29</v>
      </c>
      <c r="U358" s="33">
        <v>54363</v>
      </c>
      <c r="V358" s="36">
        <f t="shared" si="101"/>
        <v>-252464.03000000014</v>
      </c>
      <c r="W358" s="36">
        <f t="shared" si="102"/>
        <v>1200.33</v>
      </c>
      <c r="X358" s="36">
        <f t="shared" si="103"/>
        <v>1898.81</v>
      </c>
      <c r="Y358" s="36">
        <f t="shared" si="104"/>
        <v>-698.48</v>
      </c>
      <c r="Z358" s="36">
        <f t="shared" si="105"/>
        <v>0</v>
      </c>
      <c r="AA358" s="36">
        <f t="shared" si="106"/>
        <v>424362.84000000014</v>
      </c>
      <c r="AB358" s="36">
        <f t="shared" si="107"/>
        <v>-7848.3299999999945</v>
      </c>
      <c r="AC358" s="36">
        <f t="shared" si="108"/>
        <v>-254362.84000000014</v>
      </c>
    </row>
    <row r="359" spans="1:29" x14ac:dyDescent="0.25">
      <c r="A359">
        <f t="shared" si="109"/>
        <v>29</v>
      </c>
      <c r="B359" s="33">
        <v>54393</v>
      </c>
      <c r="C359" s="36">
        <f t="shared" si="95"/>
        <v>-152080.83999999991</v>
      </c>
      <c r="D359" s="36">
        <f t="shared" si="96"/>
        <v>824.4</v>
      </c>
      <c r="E359" s="36">
        <f t="shared" si="97"/>
        <v>1347.81</v>
      </c>
      <c r="F359" s="36">
        <f t="shared" si="98"/>
        <v>-523.41</v>
      </c>
      <c r="G359" s="36">
        <v>0</v>
      </c>
      <c r="H359" s="36">
        <f t="shared" si="99"/>
        <v>323428.65000000002</v>
      </c>
      <c r="I359" s="36">
        <f t="shared" si="100"/>
        <v>39398.549999999952</v>
      </c>
      <c r="J359" s="36">
        <f t="shared" si="93"/>
        <v>-153428.64999999991</v>
      </c>
      <c r="L359" s="36">
        <f t="shared" si="94"/>
        <v>824.4</v>
      </c>
      <c r="T359">
        <f t="shared" si="110"/>
        <v>29</v>
      </c>
      <c r="U359" s="33">
        <v>54393</v>
      </c>
      <c r="V359" s="36">
        <f t="shared" si="101"/>
        <v>-254362.84000000014</v>
      </c>
      <c r="W359" s="36">
        <f t="shared" si="102"/>
        <v>1200.33</v>
      </c>
      <c r="X359" s="36">
        <f t="shared" si="103"/>
        <v>1904.07</v>
      </c>
      <c r="Y359" s="36">
        <f t="shared" si="104"/>
        <v>-703.74</v>
      </c>
      <c r="Z359" s="36">
        <f t="shared" si="105"/>
        <v>0</v>
      </c>
      <c r="AA359" s="36">
        <f t="shared" si="106"/>
        <v>426266.91000000015</v>
      </c>
      <c r="AB359" s="36">
        <f t="shared" si="107"/>
        <v>-8552.0699999999943</v>
      </c>
      <c r="AC359" s="36">
        <f t="shared" si="108"/>
        <v>-256266.91000000015</v>
      </c>
    </row>
    <row r="360" spans="1:29" x14ac:dyDescent="0.25">
      <c r="A360">
        <f t="shared" si="109"/>
        <v>30</v>
      </c>
      <c r="B360" s="33">
        <v>54424</v>
      </c>
      <c r="C360" s="36">
        <f t="shared" si="95"/>
        <v>-153428.64999999991</v>
      </c>
      <c r="D360" s="36">
        <f t="shared" si="96"/>
        <v>824.4</v>
      </c>
      <c r="E360" s="36">
        <f t="shared" si="97"/>
        <v>1352.4499999999998</v>
      </c>
      <c r="F360" s="36">
        <f t="shared" si="98"/>
        <v>-528.04999999999995</v>
      </c>
      <c r="G360" s="36">
        <v>0</v>
      </c>
      <c r="H360" s="36">
        <f t="shared" si="99"/>
        <v>324781.10000000003</v>
      </c>
      <c r="I360" s="36">
        <f t="shared" si="100"/>
        <v>38870.499999999949</v>
      </c>
      <c r="J360" s="36">
        <f t="shared" si="93"/>
        <v>-154781.09999999992</v>
      </c>
      <c r="L360" s="36">
        <f t="shared" si="94"/>
        <v>824.4</v>
      </c>
      <c r="T360">
        <f t="shared" si="110"/>
        <v>30</v>
      </c>
      <c r="U360" s="33">
        <v>54424</v>
      </c>
      <c r="V360" s="36">
        <f t="shared" si="101"/>
        <v>-256266.91000000015</v>
      </c>
      <c r="W360" s="36">
        <f t="shared" si="102"/>
        <v>1200.33</v>
      </c>
      <c r="X360" s="36">
        <f t="shared" si="103"/>
        <v>1909.34</v>
      </c>
      <c r="Y360" s="36">
        <f t="shared" si="104"/>
        <v>-709.01</v>
      </c>
      <c r="Z360" s="36">
        <f t="shared" si="105"/>
        <v>0</v>
      </c>
      <c r="AA360" s="36">
        <f t="shared" si="106"/>
        <v>428176.25000000017</v>
      </c>
      <c r="AB360" s="36">
        <f t="shared" si="107"/>
        <v>-9261.0799999999945</v>
      </c>
      <c r="AC360" s="36">
        <f t="shared" si="108"/>
        <v>-258176.25000000015</v>
      </c>
    </row>
    <row r="361" spans="1:29" x14ac:dyDescent="0.25">
      <c r="A361">
        <f t="shared" si="109"/>
        <v>30</v>
      </c>
      <c r="B361" s="33">
        <v>54455</v>
      </c>
      <c r="C361" s="36">
        <f t="shared" si="95"/>
        <v>-154781.09999999992</v>
      </c>
      <c r="D361" s="36">
        <f t="shared" si="96"/>
        <v>824.4</v>
      </c>
      <c r="E361" s="36">
        <f t="shared" si="97"/>
        <v>1357.1</v>
      </c>
      <c r="F361" s="36">
        <f t="shared" si="98"/>
        <v>-532.70000000000005</v>
      </c>
      <c r="G361" s="36">
        <v>0</v>
      </c>
      <c r="H361" s="36">
        <f t="shared" si="99"/>
        <v>326138.2</v>
      </c>
      <c r="I361" s="36">
        <f t="shared" si="100"/>
        <v>38337.799999999952</v>
      </c>
      <c r="J361" s="36">
        <f t="shared" si="93"/>
        <v>-156138.19999999992</v>
      </c>
      <c r="L361" s="36">
        <f t="shared" si="94"/>
        <v>824.4</v>
      </c>
      <c r="T361">
        <f t="shared" si="110"/>
        <v>30</v>
      </c>
      <c r="U361" s="33">
        <v>54455</v>
      </c>
      <c r="V361" s="36">
        <f t="shared" si="101"/>
        <v>-258176.25000000015</v>
      </c>
      <c r="W361" s="36">
        <f t="shared" si="102"/>
        <v>1200.33</v>
      </c>
      <c r="X361" s="36">
        <f t="shared" si="103"/>
        <v>1914.62</v>
      </c>
      <c r="Y361" s="36">
        <f t="shared" si="104"/>
        <v>-714.29</v>
      </c>
      <c r="Z361" s="36">
        <f t="shared" si="105"/>
        <v>0</v>
      </c>
      <c r="AA361" s="36">
        <f t="shared" si="106"/>
        <v>430090.87000000017</v>
      </c>
      <c r="AB361" s="36">
        <f t="shared" si="107"/>
        <v>-9975.3699999999953</v>
      </c>
      <c r="AC361" s="36">
        <f t="shared" si="108"/>
        <v>-260090.87000000014</v>
      </c>
    </row>
    <row r="362" spans="1:29" x14ac:dyDescent="0.25">
      <c r="A362">
        <f t="shared" si="109"/>
        <v>30</v>
      </c>
      <c r="B362" s="33">
        <v>54483</v>
      </c>
      <c r="C362" s="36">
        <f t="shared" si="95"/>
        <v>-156138.19999999992</v>
      </c>
      <c r="D362" s="36">
        <f t="shared" si="96"/>
        <v>824.4</v>
      </c>
      <c r="E362" s="36">
        <f t="shared" si="97"/>
        <v>1361.78</v>
      </c>
      <c r="F362" s="36">
        <f t="shared" si="98"/>
        <v>-537.38</v>
      </c>
      <c r="G362" s="36">
        <v>0</v>
      </c>
      <c r="H362" s="36">
        <f t="shared" si="99"/>
        <v>327499.98000000004</v>
      </c>
      <c r="I362" s="36">
        <f t="shared" si="100"/>
        <v>37800.419999999955</v>
      </c>
      <c r="J362" s="36">
        <f t="shared" si="93"/>
        <v>-157499.97999999992</v>
      </c>
      <c r="L362" s="36">
        <f t="shared" si="94"/>
        <v>824.4</v>
      </c>
      <c r="T362">
        <f t="shared" si="110"/>
        <v>30</v>
      </c>
      <c r="U362" s="33">
        <v>54483</v>
      </c>
      <c r="V362" s="36">
        <f t="shared" si="101"/>
        <v>-260090.87000000014</v>
      </c>
      <c r="W362" s="36">
        <f t="shared" si="102"/>
        <v>1200.33</v>
      </c>
      <c r="X362" s="36">
        <f t="shared" si="103"/>
        <v>1919.9099999999999</v>
      </c>
      <c r="Y362" s="36">
        <f t="shared" si="104"/>
        <v>-719.58</v>
      </c>
      <c r="Z362" s="36">
        <f t="shared" si="105"/>
        <v>0</v>
      </c>
      <c r="AA362" s="36">
        <f t="shared" si="106"/>
        <v>432010.78000000014</v>
      </c>
      <c r="AB362" s="36">
        <f t="shared" si="107"/>
        <v>-10694.949999999995</v>
      </c>
      <c r="AC362" s="36">
        <f t="shared" si="108"/>
        <v>-262010.78000000014</v>
      </c>
    </row>
    <row r="363" spans="1:29" x14ac:dyDescent="0.25">
      <c r="A363">
        <f t="shared" si="109"/>
        <v>30</v>
      </c>
      <c r="B363" s="33">
        <v>54514</v>
      </c>
      <c r="C363" s="36">
        <f t="shared" si="95"/>
        <v>-157499.97999999992</v>
      </c>
      <c r="D363" s="36">
        <f t="shared" si="96"/>
        <v>824.4</v>
      </c>
      <c r="E363" s="36">
        <f t="shared" si="97"/>
        <v>1366.46</v>
      </c>
      <c r="F363" s="36">
        <f t="shared" si="98"/>
        <v>-542.05999999999995</v>
      </c>
      <c r="G363" s="36">
        <v>0</v>
      </c>
      <c r="H363" s="36">
        <f t="shared" si="99"/>
        <v>328866.44000000006</v>
      </c>
      <c r="I363" s="36">
        <f t="shared" si="100"/>
        <v>37258.359999999957</v>
      </c>
      <c r="J363" s="36">
        <f t="shared" si="93"/>
        <v>-158866.43999999992</v>
      </c>
      <c r="L363" s="36">
        <f t="shared" si="94"/>
        <v>824.4</v>
      </c>
      <c r="T363">
        <f t="shared" si="110"/>
        <v>30</v>
      </c>
      <c r="U363" s="33">
        <v>54514</v>
      </c>
      <c r="V363" s="36">
        <f t="shared" si="101"/>
        <v>-262010.78000000014</v>
      </c>
      <c r="W363" s="36">
        <f t="shared" si="102"/>
        <v>1200.33</v>
      </c>
      <c r="X363" s="36">
        <f t="shared" si="103"/>
        <v>1925.23</v>
      </c>
      <c r="Y363" s="36">
        <f t="shared" si="104"/>
        <v>-724.9</v>
      </c>
      <c r="Z363" s="36">
        <f t="shared" si="105"/>
        <v>0</v>
      </c>
      <c r="AA363" s="36">
        <f t="shared" si="106"/>
        <v>433936.01000000013</v>
      </c>
      <c r="AB363" s="36">
        <f t="shared" si="107"/>
        <v>-11419.849999999995</v>
      </c>
      <c r="AC363" s="36">
        <f t="shared" si="108"/>
        <v>-263936.01000000013</v>
      </c>
    </row>
    <row r="364" spans="1:29" x14ac:dyDescent="0.25">
      <c r="A364">
        <f t="shared" si="109"/>
        <v>30</v>
      </c>
      <c r="B364" s="33">
        <v>54544</v>
      </c>
      <c r="C364" s="36">
        <f t="shared" si="95"/>
        <v>-158866.43999999992</v>
      </c>
      <c r="D364" s="36">
        <f t="shared" si="96"/>
        <v>824.4</v>
      </c>
      <c r="E364" s="36">
        <f t="shared" si="97"/>
        <v>1371.17</v>
      </c>
      <c r="F364" s="36">
        <f t="shared" si="98"/>
        <v>-546.77</v>
      </c>
      <c r="G364" s="36">
        <v>0</v>
      </c>
      <c r="H364" s="36">
        <f t="shared" si="99"/>
        <v>330237.61000000004</v>
      </c>
      <c r="I364" s="36">
        <f t="shared" si="100"/>
        <v>36711.58999999996</v>
      </c>
      <c r="J364" s="36">
        <f t="shared" si="93"/>
        <v>-160237.60999999993</v>
      </c>
      <c r="L364" s="36">
        <f t="shared" si="94"/>
        <v>824.4</v>
      </c>
      <c r="T364">
        <f t="shared" si="110"/>
        <v>30</v>
      </c>
      <c r="U364" s="33">
        <v>54544</v>
      </c>
      <c r="V364" s="36">
        <f t="shared" si="101"/>
        <v>-263936.01000000013</v>
      </c>
      <c r="W364" s="36">
        <f t="shared" si="102"/>
        <v>1200.33</v>
      </c>
      <c r="X364" s="36">
        <f t="shared" si="103"/>
        <v>1930.55</v>
      </c>
      <c r="Y364" s="36">
        <f t="shared" si="104"/>
        <v>-730.22</v>
      </c>
      <c r="Z364" s="36">
        <f t="shared" si="105"/>
        <v>0</v>
      </c>
      <c r="AA364" s="36">
        <f t="shared" si="106"/>
        <v>435866.56000000011</v>
      </c>
      <c r="AB364" s="36">
        <f t="shared" si="107"/>
        <v>-12150.069999999994</v>
      </c>
      <c r="AC364" s="36">
        <f t="shared" si="108"/>
        <v>-265866.56000000011</v>
      </c>
    </row>
    <row r="365" spans="1:29" x14ac:dyDescent="0.25">
      <c r="A365">
        <f t="shared" si="109"/>
        <v>30</v>
      </c>
      <c r="B365" s="33">
        <v>54575</v>
      </c>
      <c r="C365" s="36">
        <f t="shared" si="95"/>
        <v>-160237.60999999993</v>
      </c>
      <c r="D365" s="36">
        <f t="shared" si="96"/>
        <v>824.4</v>
      </c>
      <c r="E365" s="36">
        <f t="shared" si="97"/>
        <v>1375.88</v>
      </c>
      <c r="F365" s="36">
        <f t="shared" si="98"/>
        <v>-551.48</v>
      </c>
      <c r="G365" s="36">
        <v>0</v>
      </c>
      <c r="H365" s="36">
        <f t="shared" si="99"/>
        <v>331613.49000000005</v>
      </c>
      <c r="I365" s="36">
        <f t="shared" si="100"/>
        <v>36160.109999999957</v>
      </c>
      <c r="J365" s="36">
        <f t="shared" si="93"/>
        <v>-161613.48999999993</v>
      </c>
      <c r="L365" s="36">
        <f t="shared" si="94"/>
        <v>824.4</v>
      </c>
      <c r="T365">
        <f t="shared" si="110"/>
        <v>30</v>
      </c>
      <c r="U365" s="33">
        <v>54575</v>
      </c>
      <c r="V365" s="36">
        <f t="shared" si="101"/>
        <v>-265866.56000000011</v>
      </c>
      <c r="W365" s="36">
        <f t="shared" si="102"/>
        <v>1200.33</v>
      </c>
      <c r="X365" s="36">
        <f t="shared" si="103"/>
        <v>1935.8899999999999</v>
      </c>
      <c r="Y365" s="36">
        <f t="shared" si="104"/>
        <v>-735.56</v>
      </c>
      <c r="Z365" s="36">
        <f t="shared" si="105"/>
        <v>0</v>
      </c>
      <c r="AA365" s="36">
        <f t="shared" si="106"/>
        <v>437802.45000000013</v>
      </c>
      <c r="AB365" s="36">
        <f t="shared" si="107"/>
        <v>-12885.629999999994</v>
      </c>
      <c r="AC365" s="36">
        <f t="shared" si="108"/>
        <v>-267802.45000000013</v>
      </c>
    </row>
    <row r="366" spans="1:29" x14ac:dyDescent="0.25">
      <c r="A366">
        <f t="shared" si="109"/>
        <v>30</v>
      </c>
      <c r="B366" s="33">
        <v>54605</v>
      </c>
      <c r="C366" s="36">
        <f t="shared" si="95"/>
        <v>-161613.48999999993</v>
      </c>
      <c r="D366" s="36">
        <f t="shared" si="96"/>
        <v>824.4</v>
      </c>
      <c r="E366" s="36">
        <f t="shared" si="97"/>
        <v>1380.62</v>
      </c>
      <c r="F366" s="36">
        <f t="shared" si="98"/>
        <v>-556.22</v>
      </c>
      <c r="G366" s="36">
        <v>0</v>
      </c>
      <c r="H366" s="36">
        <f t="shared" si="99"/>
        <v>332994.11000000004</v>
      </c>
      <c r="I366" s="36">
        <f t="shared" si="100"/>
        <v>35603.889999999956</v>
      </c>
      <c r="J366" s="36">
        <f t="shared" si="93"/>
        <v>-162994.10999999993</v>
      </c>
      <c r="L366" s="36">
        <f t="shared" si="94"/>
        <v>824.4</v>
      </c>
      <c r="T366">
        <f t="shared" si="110"/>
        <v>30</v>
      </c>
      <c r="U366" s="33">
        <v>54605</v>
      </c>
      <c r="V366" s="36">
        <f t="shared" si="101"/>
        <v>-267802.45000000013</v>
      </c>
      <c r="W366" s="36">
        <f t="shared" si="102"/>
        <v>1200.33</v>
      </c>
      <c r="X366" s="36">
        <f t="shared" si="103"/>
        <v>1941.25</v>
      </c>
      <c r="Y366" s="36">
        <f t="shared" si="104"/>
        <v>-740.92</v>
      </c>
      <c r="Z366" s="36">
        <f t="shared" si="105"/>
        <v>0</v>
      </c>
      <c r="AA366" s="36">
        <f t="shared" si="106"/>
        <v>439743.70000000013</v>
      </c>
      <c r="AB366" s="36">
        <f t="shared" si="107"/>
        <v>-13626.549999999994</v>
      </c>
      <c r="AC366" s="36">
        <f t="shared" si="108"/>
        <v>-269743.70000000013</v>
      </c>
    </row>
    <row r="367" spans="1:29" x14ac:dyDescent="0.25">
      <c r="A367">
        <f t="shared" si="109"/>
        <v>30</v>
      </c>
      <c r="B367" s="33">
        <v>54636</v>
      </c>
      <c r="C367" s="36">
        <f t="shared" si="95"/>
        <v>-162994.10999999993</v>
      </c>
      <c r="D367" s="36">
        <f t="shared" si="96"/>
        <v>824.4</v>
      </c>
      <c r="E367" s="36">
        <f t="shared" si="97"/>
        <v>1385.37</v>
      </c>
      <c r="F367" s="36">
        <f t="shared" si="98"/>
        <v>-560.97</v>
      </c>
      <c r="G367" s="36">
        <v>0</v>
      </c>
      <c r="H367" s="36">
        <f t="shared" si="99"/>
        <v>334379.48000000004</v>
      </c>
      <c r="I367" s="36">
        <f t="shared" si="100"/>
        <v>35042.919999999955</v>
      </c>
      <c r="J367" s="36">
        <f t="shared" si="93"/>
        <v>-164379.47999999992</v>
      </c>
      <c r="L367" s="36">
        <f t="shared" si="94"/>
        <v>824.4</v>
      </c>
      <c r="T367">
        <f t="shared" si="110"/>
        <v>30</v>
      </c>
      <c r="U367" s="33">
        <v>54636</v>
      </c>
      <c r="V367" s="36">
        <f t="shared" si="101"/>
        <v>-269743.70000000013</v>
      </c>
      <c r="W367" s="36">
        <f t="shared" si="102"/>
        <v>1200.33</v>
      </c>
      <c r="X367" s="36">
        <f t="shared" si="103"/>
        <v>1946.62</v>
      </c>
      <c r="Y367" s="36">
        <f t="shared" si="104"/>
        <v>-746.29</v>
      </c>
      <c r="Z367" s="36">
        <f t="shared" si="105"/>
        <v>0</v>
      </c>
      <c r="AA367" s="36">
        <f t="shared" si="106"/>
        <v>441690.32000000012</v>
      </c>
      <c r="AB367" s="36">
        <f t="shared" si="107"/>
        <v>-14372.839999999993</v>
      </c>
      <c r="AC367" s="36">
        <f t="shared" si="108"/>
        <v>-271690.32000000012</v>
      </c>
    </row>
    <row r="368" spans="1:29" x14ac:dyDescent="0.25">
      <c r="A368">
        <f t="shared" si="109"/>
        <v>30</v>
      </c>
      <c r="B368" s="33">
        <v>54667</v>
      </c>
      <c r="C368" s="36">
        <f t="shared" si="95"/>
        <v>-164379.47999999992</v>
      </c>
      <c r="D368" s="36">
        <f t="shared" si="96"/>
        <v>824.4</v>
      </c>
      <c r="E368" s="36">
        <f t="shared" si="97"/>
        <v>1390.1399999999999</v>
      </c>
      <c r="F368" s="36">
        <f t="shared" si="98"/>
        <v>-565.74</v>
      </c>
      <c r="G368" s="36">
        <v>0</v>
      </c>
      <c r="H368" s="36">
        <f t="shared" si="99"/>
        <v>335769.62000000005</v>
      </c>
      <c r="I368" s="36">
        <f t="shared" si="100"/>
        <v>34477.179999999957</v>
      </c>
      <c r="J368" s="36">
        <f t="shared" si="93"/>
        <v>-165769.61999999994</v>
      </c>
      <c r="L368" s="36">
        <f t="shared" si="94"/>
        <v>824.4</v>
      </c>
      <c r="T368">
        <f t="shared" si="110"/>
        <v>30</v>
      </c>
      <c r="U368" s="33">
        <v>54667</v>
      </c>
      <c r="V368" s="36">
        <f t="shared" si="101"/>
        <v>-271690.32000000012</v>
      </c>
      <c r="W368" s="36">
        <f t="shared" si="102"/>
        <v>1200.33</v>
      </c>
      <c r="X368" s="36">
        <f t="shared" si="103"/>
        <v>1952.0099999999998</v>
      </c>
      <c r="Y368" s="36">
        <f t="shared" si="104"/>
        <v>-751.68</v>
      </c>
      <c r="Z368" s="36">
        <f t="shared" si="105"/>
        <v>0</v>
      </c>
      <c r="AA368" s="36">
        <f t="shared" si="106"/>
        <v>443642.33000000013</v>
      </c>
      <c r="AB368" s="36">
        <f t="shared" si="107"/>
        <v>-15124.519999999993</v>
      </c>
      <c r="AC368" s="36">
        <f t="shared" si="108"/>
        <v>-273642.33000000013</v>
      </c>
    </row>
    <row r="369" spans="1:29" x14ac:dyDescent="0.25">
      <c r="A369">
        <f t="shared" si="109"/>
        <v>30</v>
      </c>
      <c r="B369" s="33">
        <v>54697</v>
      </c>
      <c r="C369" s="36">
        <f t="shared" si="95"/>
        <v>-165769.61999999994</v>
      </c>
      <c r="D369" s="36">
        <f t="shared" si="96"/>
        <v>824.4</v>
      </c>
      <c r="E369" s="36">
        <f t="shared" si="97"/>
        <v>1394.92</v>
      </c>
      <c r="F369" s="36">
        <f t="shared" si="98"/>
        <v>-570.52</v>
      </c>
      <c r="G369" s="36">
        <v>0</v>
      </c>
      <c r="H369" s="36">
        <f t="shared" si="99"/>
        <v>337164.54000000004</v>
      </c>
      <c r="I369" s="36">
        <f t="shared" si="100"/>
        <v>33906.65999999996</v>
      </c>
      <c r="J369" s="36">
        <f t="shared" si="93"/>
        <v>-167164.53999999995</v>
      </c>
      <c r="L369" s="36">
        <f t="shared" si="94"/>
        <v>824.4</v>
      </c>
      <c r="T369">
        <f t="shared" si="110"/>
        <v>30</v>
      </c>
      <c r="U369" s="33">
        <v>54697</v>
      </c>
      <c r="V369" s="36">
        <f t="shared" si="101"/>
        <v>-273642.33000000013</v>
      </c>
      <c r="W369" s="36">
        <f t="shared" si="102"/>
        <v>1200.33</v>
      </c>
      <c r="X369" s="36">
        <f t="shared" si="103"/>
        <v>1957.4099999999999</v>
      </c>
      <c r="Y369" s="36">
        <f t="shared" si="104"/>
        <v>-757.08</v>
      </c>
      <c r="Z369" s="36">
        <f t="shared" si="105"/>
        <v>0</v>
      </c>
      <c r="AA369" s="36">
        <f t="shared" si="106"/>
        <v>445599.74000000011</v>
      </c>
      <c r="AB369" s="36">
        <f t="shared" si="107"/>
        <v>-15881.599999999993</v>
      </c>
      <c r="AC369" s="36">
        <f t="shared" si="108"/>
        <v>-275599.74000000011</v>
      </c>
    </row>
    <row r="370" spans="1:29" x14ac:dyDescent="0.25">
      <c r="A370">
        <f t="shared" si="109"/>
        <v>30</v>
      </c>
      <c r="B370" s="33">
        <v>54728</v>
      </c>
      <c r="C370" s="36">
        <f t="shared" si="95"/>
        <v>-167164.53999999995</v>
      </c>
      <c r="D370" s="36">
        <f t="shared" si="96"/>
        <v>824.4</v>
      </c>
      <c r="E370" s="36">
        <f t="shared" si="97"/>
        <v>1399.72</v>
      </c>
      <c r="F370" s="36">
        <f t="shared" si="98"/>
        <v>-575.32000000000005</v>
      </c>
      <c r="G370" s="36">
        <v>0</v>
      </c>
      <c r="H370" s="36">
        <f t="shared" si="99"/>
        <v>338564.26</v>
      </c>
      <c r="I370" s="36">
        <f t="shared" si="100"/>
        <v>33331.33999999996</v>
      </c>
      <c r="J370" s="36">
        <f t="shared" si="93"/>
        <v>-168564.25999999995</v>
      </c>
      <c r="L370" s="36">
        <f t="shared" si="94"/>
        <v>824.4</v>
      </c>
      <c r="T370">
        <f t="shared" si="110"/>
        <v>30</v>
      </c>
      <c r="U370" s="33">
        <v>54728</v>
      </c>
      <c r="V370" s="36">
        <f t="shared" si="101"/>
        <v>-275599.74000000011</v>
      </c>
      <c r="W370" s="36">
        <f t="shared" si="102"/>
        <v>1200.33</v>
      </c>
      <c r="X370" s="36">
        <f t="shared" si="103"/>
        <v>1962.82</v>
      </c>
      <c r="Y370" s="36">
        <f t="shared" si="104"/>
        <v>-762.49</v>
      </c>
      <c r="Z370" s="36">
        <f t="shared" si="105"/>
        <v>0</v>
      </c>
      <c r="AA370" s="36">
        <f t="shared" si="106"/>
        <v>447562.56000000011</v>
      </c>
      <c r="AB370" s="36">
        <f t="shared" si="107"/>
        <v>-16644.089999999993</v>
      </c>
      <c r="AC370" s="36">
        <f t="shared" si="108"/>
        <v>-277562.56000000011</v>
      </c>
    </row>
    <row r="371" spans="1:29" x14ac:dyDescent="0.25">
      <c r="A371">
        <f t="shared" si="109"/>
        <v>30</v>
      </c>
      <c r="B371" s="33">
        <v>54758</v>
      </c>
      <c r="C371" s="36">
        <f t="shared" si="95"/>
        <v>-168564.25999999995</v>
      </c>
      <c r="D371" s="36">
        <f t="shared" si="96"/>
        <v>824.4</v>
      </c>
      <c r="E371" s="36">
        <f t="shared" si="97"/>
        <v>1404.54</v>
      </c>
      <c r="F371" s="36">
        <f t="shared" si="98"/>
        <v>-580.14</v>
      </c>
      <c r="G371" s="36">
        <v>0</v>
      </c>
      <c r="H371" s="36">
        <f t="shared" si="99"/>
        <v>339968.8</v>
      </c>
      <c r="I371" s="36">
        <f t="shared" si="100"/>
        <v>32751.199999999961</v>
      </c>
      <c r="J371" s="36">
        <f t="shared" si="93"/>
        <v>-169968.79999999996</v>
      </c>
      <c r="L371" s="36">
        <f t="shared" si="94"/>
        <v>824.4</v>
      </c>
      <c r="T371">
        <f t="shared" si="110"/>
        <v>30</v>
      </c>
      <c r="U371" s="33">
        <v>54758</v>
      </c>
      <c r="V371" s="36">
        <f t="shared" si="101"/>
        <v>-277562.56000000011</v>
      </c>
      <c r="W371" s="36">
        <f t="shared" si="102"/>
        <v>1200.33</v>
      </c>
      <c r="X371" s="36">
        <f t="shared" si="103"/>
        <v>1968.25</v>
      </c>
      <c r="Y371" s="36">
        <f t="shared" si="104"/>
        <v>-767.92</v>
      </c>
      <c r="Z371" s="36">
        <f t="shared" si="105"/>
        <v>0</v>
      </c>
      <c r="AA371" s="36">
        <f t="shared" si="106"/>
        <v>449530.81000000011</v>
      </c>
      <c r="AB371" s="36">
        <f t="shared" si="107"/>
        <v>-17412.009999999991</v>
      </c>
      <c r="AC371" s="36">
        <f t="shared" si="108"/>
        <v>-279530.81000000011</v>
      </c>
    </row>
    <row r="372" spans="1:29" x14ac:dyDescent="0.25">
      <c r="B372" s="33"/>
      <c r="C372" s="36"/>
      <c r="D372" s="36"/>
      <c r="E372" s="36"/>
      <c r="F372" s="36"/>
      <c r="G372" s="36"/>
      <c r="H372" s="36"/>
      <c r="I372" s="36"/>
      <c r="J372" s="36"/>
      <c r="U372" s="33"/>
      <c r="V372" s="36"/>
      <c r="W372" s="36"/>
      <c r="X372" s="36"/>
      <c r="Y372" s="36"/>
      <c r="Z372" s="36"/>
      <c r="AA372" s="36"/>
      <c r="AB372" s="36"/>
      <c r="AC372" s="36"/>
    </row>
    <row r="373" spans="1:29" x14ac:dyDescent="0.25">
      <c r="B373" s="33"/>
      <c r="C373" s="36"/>
      <c r="D373" s="36"/>
      <c r="E373" s="36"/>
      <c r="F373" s="36"/>
      <c r="G373" s="36"/>
      <c r="H373" s="36"/>
      <c r="I373" s="36"/>
      <c r="J373" s="36"/>
      <c r="U373" s="33"/>
      <c r="V373" s="36"/>
      <c r="W373" s="36"/>
      <c r="X373" s="36"/>
      <c r="Y373" s="36"/>
      <c r="Z373" s="36"/>
      <c r="AA373" s="36"/>
      <c r="AB373" s="36"/>
      <c r="AC373" s="36"/>
    </row>
    <row r="374" spans="1:29" x14ac:dyDescent="0.25">
      <c r="B374" s="33"/>
      <c r="C374" s="36"/>
      <c r="D374" s="36"/>
      <c r="E374" s="36"/>
      <c r="F374" s="36"/>
      <c r="G374" s="36"/>
      <c r="H374" s="36"/>
      <c r="I374" s="36"/>
      <c r="J374" s="36"/>
      <c r="U374" s="33"/>
      <c r="V374" s="36"/>
      <c r="W374" s="36"/>
      <c r="X374" s="36"/>
      <c r="Y374" s="36"/>
      <c r="Z374" s="36"/>
      <c r="AA374" s="36"/>
      <c r="AB374" s="36"/>
      <c r="AC374" s="36"/>
    </row>
    <row r="375" spans="1:29" x14ac:dyDescent="0.25">
      <c r="B375" s="33"/>
      <c r="C375" s="36"/>
      <c r="D375" s="36"/>
      <c r="E375" s="36"/>
      <c r="F375" s="36"/>
      <c r="G375" s="36"/>
      <c r="H375" s="36"/>
      <c r="I375" s="36"/>
      <c r="J375" s="36"/>
      <c r="U375" s="33"/>
      <c r="V375" s="36"/>
      <c r="W375" s="36"/>
      <c r="X375" s="36"/>
      <c r="Y375" s="36"/>
      <c r="Z375" s="36"/>
      <c r="AA375" s="36"/>
      <c r="AB375" s="36"/>
      <c r="AC375" s="36"/>
    </row>
    <row r="376" spans="1:29" x14ac:dyDescent="0.25">
      <c r="B376" s="33"/>
      <c r="C376" s="36"/>
      <c r="D376" s="36"/>
      <c r="E376" s="36"/>
      <c r="F376" s="36"/>
      <c r="G376" s="36"/>
      <c r="H376" s="36"/>
      <c r="I376" s="36"/>
      <c r="J376" s="36"/>
      <c r="U376" s="33"/>
      <c r="V376" s="36"/>
      <c r="W376" s="36"/>
      <c r="X376" s="36"/>
      <c r="Y376" s="36"/>
      <c r="Z376" s="36"/>
      <c r="AA376" s="36"/>
      <c r="AB376" s="36"/>
      <c r="AC376" s="36"/>
    </row>
    <row r="377" spans="1:29" x14ac:dyDescent="0.25">
      <c r="B377" s="33"/>
      <c r="C377" s="36"/>
      <c r="D377" s="36"/>
      <c r="E377" s="36"/>
      <c r="F377" s="36"/>
      <c r="G377" s="36"/>
      <c r="H377" s="36"/>
      <c r="I377" s="36"/>
      <c r="J377" s="36"/>
      <c r="U377" s="33"/>
      <c r="V377" s="36"/>
      <c r="W377" s="36"/>
      <c r="X377" s="36"/>
      <c r="Y377" s="36"/>
      <c r="Z377" s="36"/>
      <c r="AA377" s="36"/>
      <c r="AB377" s="36"/>
      <c r="AC377" s="36"/>
    </row>
    <row r="378" spans="1:29" x14ac:dyDescent="0.25">
      <c r="B378" s="33"/>
      <c r="C378" s="36"/>
      <c r="D378" s="36"/>
      <c r="E378" s="36"/>
      <c r="F378" s="36"/>
      <c r="G378" s="36"/>
      <c r="H378" s="36"/>
      <c r="I378" s="36"/>
      <c r="J378" s="36"/>
      <c r="U378" s="33"/>
      <c r="V378" s="36"/>
      <c r="W378" s="36"/>
      <c r="X378" s="36"/>
      <c r="Y378" s="36"/>
      <c r="Z378" s="36"/>
      <c r="AA378" s="36"/>
      <c r="AB378" s="36"/>
      <c r="AC378" s="36"/>
    </row>
    <row r="379" spans="1:29" x14ac:dyDescent="0.25">
      <c r="B379" s="33"/>
      <c r="C379" s="36"/>
      <c r="D379" s="36"/>
      <c r="E379" s="36"/>
      <c r="F379" s="36"/>
      <c r="G379" s="36"/>
      <c r="H379" s="36"/>
      <c r="I379" s="36"/>
      <c r="J379" s="36"/>
      <c r="U379" s="33"/>
      <c r="V379" s="36"/>
      <c r="W379" s="36"/>
      <c r="X379" s="36"/>
      <c r="Y379" s="36"/>
      <c r="Z379" s="36"/>
      <c r="AA379" s="36"/>
      <c r="AB379" s="36"/>
      <c r="AC379" s="36"/>
    </row>
    <row r="380" spans="1:29" x14ac:dyDescent="0.25">
      <c r="B380" s="33"/>
      <c r="C380" s="36"/>
      <c r="D380" s="36"/>
      <c r="E380" s="36"/>
      <c r="F380" s="36"/>
      <c r="G380" s="36"/>
      <c r="H380" s="36"/>
      <c r="I380" s="36"/>
      <c r="J380" s="36"/>
      <c r="U380" s="33"/>
      <c r="V380" s="36"/>
      <c r="W380" s="36"/>
      <c r="X380" s="36"/>
      <c r="Y380" s="36"/>
      <c r="Z380" s="36"/>
      <c r="AA380" s="36"/>
      <c r="AB380" s="36"/>
      <c r="AC380" s="36"/>
    </row>
    <row r="381" spans="1:29" x14ac:dyDescent="0.25">
      <c r="B381" s="33"/>
      <c r="C381" s="36"/>
      <c r="D381" s="36"/>
      <c r="E381" s="36"/>
      <c r="F381" s="36"/>
      <c r="G381" s="36"/>
      <c r="H381" s="36"/>
      <c r="I381" s="36"/>
      <c r="J381" s="36"/>
      <c r="U381" s="33"/>
      <c r="V381" s="36"/>
      <c r="W381" s="36"/>
      <c r="X381" s="36"/>
      <c r="Y381" s="36"/>
      <c r="Z381" s="36"/>
      <c r="AA381" s="36"/>
      <c r="AB381" s="36"/>
      <c r="AC381" s="36"/>
    </row>
    <row r="382" spans="1:29" x14ac:dyDescent="0.25">
      <c r="B382" s="33"/>
      <c r="C382" s="36"/>
      <c r="D382" s="36"/>
      <c r="E382" s="36"/>
      <c r="F382" s="36"/>
      <c r="G382" s="36"/>
      <c r="H382" s="36"/>
      <c r="I382" s="36"/>
      <c r="J382" s="36"/>
      <c r="U382" s="33"/>
      <c r="V382" s="36"/>
      <c r="W382" s="36"/>
      <c r="X382" s="36"/>
      <c r="Y382" s="36"/>
      <c r="Z382" s="36"/>
      <c r="AA382" s="36"/>
      <c r="AB382" s="36"/>
      <c r="AC382" s="36"/>
    </row>
    <row r="383" spans="1:29" x14ac:dyDescent="0.25">
      <c r="B383" s="33"/>
      <c r="C383" s="36"/>
      <c r="D383" s="36"/>
      <c r="E383" s="36"/>
      <c r="F383" s="36"/>
      <c r="G383" s="36"/>
      <c r="H383" s="36"/>
      <c r="I383" s="36"/>
      <c r="J383" s="36"/>
      <c r="U383" s="33"/>
      <c r="V383" s="36"/>
      <c r="W383" s="36"/>
      <c r="X383" s="36"/>
      <c r="Y383" s="36"/>
      <c r="Z383" s="36"/>
      <c r="AA383" s="36"/>
      <c r="AB383" s="36"/>
      <c r="AC38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3"/>
  <sheetViews>
    <sheetView zoomScale="85" zoomScaleNormal="85" workbookViewId="0">
      <pane ySplit="11" topLeftCell="A12" activePane="bottomLeft" state="frozen"/>
      <selection pane="bottomLeft" activeCell="B7" sqref="B7"/>
    </sheetView>
  </sheetViews>
  <sheetFormatPr defaultRowHeight="15" x14ac:dyDescent="0.25"/>
  <cols>
    <col min="2" max="2" width="11.140625" style="3" bestFit="1" customWidth="1"/>
    <col min="3" max="3" width="22.42578125" bestFit="1" customWidth="1"/>
    <col min="6" max="6" width="9.85546875" bestFit="1" customWidth="1"/>
    <col min="7" max="7" width="9.85546875" customWidth="1"/>
    <col min="8" max="8" width="11.85546875" customWidth="1"/>
    <col min="9" max="9" width="12.42578125" bestFit="1" customWidth="1"/>
    <col min="10" max="10" width="13.5703125" bestFit="1" customWidth="1"/>
    <col min="14" max="14" width="5" bestFit="1" customWidth="1"/>
    <col min="15" max="15" width="11.28515625" bestFit="1" customWidth="1"/>
    <col min="16" max="16" width="22.42578125" bestFit="1" customWidth="1"/>
    <col min="17" max="17" width="8.85546875" bestFit="1" customWidth="1"/>
    <col min="18" max="18" width="8.7109375" bestFit="1" customWidth="1"/>
    <col min="19" max="20" width="8.85546875" bestFit="1" customWidth="1"/>
    <col min="21" max="21" width="10.5703125" bestFit="1" customWidth="1"/>
    <col min="22" max="23" width="10.85546875" bestFit="1" customWidth="1"/>
    <col min="24" max="24" width="10.28515625" bestFit="1" customWidth="1"/>
  </cols>
  <sheetData>
    <row r="1" spans="1:26" x14ac:dyDescent="0.25">
      <c r="B1" s="3">
        <v>140000</v>
      </c>
      <c r="C1" t="s">
        <v>59</v>
      </c>
      <c r="O1" s="3">
        <f>B1</f>
        <v>140000</v>
      </c>
      <c r="P1" t="s">
        <v>59</v>
      </c>
      <c r="V1" t="s">
        <v>100</v>
      </c>
    </row>
    <row r="2" spans="1:26" x14ac:dyDescent="0.25">
      <c r="B2" s="3">
        <f>D2*B1</f>
        <v>28000</v>
      </c>
      <c r="C2" t="s">
        <v>60</v>
      </c>
      <c r="D2" s="1">
        <v>0.2</v>
      </c>
      <c r="O2" s="3">
        <f>Q2*O1</f>
        <v>21000</v>
      </c>
      <c r="P2" t="s">
        <v>60</v>
      </c>
      <c r="Q2" s="1">
        <v>0.15</v>
      </c>
      <c r="V2" s="21">
        <v>1.4999999999999999E-2</v>
      </c>
      <c r="W2" t="s">
        <v>101</v>
      </c>
      <c r="X2" s="36">
        <f>C47</f>
        <v>43257.206666666832</v>
      </c>
      <c r="Y2" s="3">
        <f>V2*X2</f>
        <v>648.85810000000242</v>
      </c>
      <c r="Z2" t="s">
        <v>102</v>
      </c>
    </row>
    <row r="3" spans="1:26" x14ac:dyDescent="0.25">
      <c r="B3" s="3">
        <f>B1-B2</f>
        <v>112000</v>
      </c>
      <c r="C3" t="s">
        <v>61</v>
      </c>
      <c r="O3" s="3">
        <f>O1-O2</f>
        <v>119000</v>
      </c>
      <c r="P3" t="s">
        <v>61</v>
      </c>
    </row>
    <row r="4" spans="1:26" x14ac:dyDescent="0.25">
      <c r="B4" s="21">
        <v>4.2000000000000003E-2</v>
      </c>
      <c r="C4" t="s">
        <v>63</v>
      </c>
      <c r="O4" s="21">
        <v>3.32E-2</v>
      </c>
      <c r="P4" t="s">
        <v>63</v>
      </c>
    </row>
    <row r="5" spans="1:26" x14ac:dyDescent="0.25">
      <c r="B5" s="37">
        <v>30</v>
      </c>
      <c r="C5" t="s">
        <v>64</v>
      </c>
      <c r="O5" s="37">
        <v>15</v>
      </c>
      <c r="P5" t="s">
        <v>64</v>
      </c>
    </row>
    <row r="6" spans="1:26" x14ac:dyDescent="0.25">
      <c r="B6" s="34">
        <f>B5*12</f>
        <v>360</v>
      </c>
      <c r="C6" t="s">
        <v>65</v>
      </c>
      <c r="O6" s="34">
        <f>O5*12</f>
        <v>180</v>
      </c>
      <c r="P6" t="s">
        <v>65</v>
      </c>
    </row>
    <row r="7" spans="1:26" x14ac:dyDescent="0.25">
      <c r="B7" s="3">
        <f>ROUND(PMT($B$4/12,$B$6,-$B$3,0),2)</f>
        <v>547.70000000000005</v>
      </c>
      <c r="C7" t="s">
        <v>66</v>
      </c>
      <c r="O7" s="3">
        <f>ROUND(PMT($O$4/12,$O$6,-$O$3,0),2)</f>
        <v>840.23</v>
      </c>
      <c r="P7" t="s">
        <v>66</v>
      </c>
    </row>
    <row r="8" spans="1:26" x14ac:dyDescent="0.25">
      <c r="B8" s="3">
        <f>2400-B7-(B1/100/12)-(500/12)</f>
        <v>1693.9666666666665</v>
      </c>
      <c r="C8" t="s">
        <v>76</v>
      </c>
      <c r="O8" s="3">
        <f>O9-O7</f>
        <v>0</v>
      </c>
      <c r="P8" t="s">
        <v>76</v>
      </c>
    </row>
    <row r="9" spans="1:26" x14ac:dyDescent="0.25">
      <c r="B9" s="3">
        <f>B7</f>
        <v>547.70000000000005</v>
      </c>
      <c r="C9" t="s">
        <v>75</v>
      </c>
      <c r="O9" s="3">
        <f>O7</f>
        <v>840.23</v>
      </c>
      <c r="P9" t="s">
        <v>75</v>
      </c>
    </row>
    <row r="10" spans="1:26" x14ac:dyDescent="0.25">
      <c r="O10" s="3"/>
    </row>
    <row r="11" spans="1:26" s="6" customFormat="1" ht="30" customHeight="1" x14ac:dyDescent="0.25">
      <c r="A11" s="6" t="s">
        <v>84</v>
      </c>
      <c r="B11" s="35"/>
      <c r="C11" s="6" t="s">
        <v>67</v>
      </c>
      <c r="D11" s="6" t="s">
        <v>68</v>
      </c>
      <c r="E11" s="6" t="s">
        <v>69</v>
      </c>
      <c r="F11" s="6" t="s">
        <v>62</v>
      </c>
      <c r="G11" s="6" t="s">
        <v>73</v>
      </c>
      <c r="H11" s="6" t="s">
        <v>70</v>
      </c>
      <c r="I11" s="6" t="s">
        <v>71</v>
      </c>
      <c r="J11" s="6" t="s">
        <v>72</v>
      </c>
      <c r="N11" s="6" t="s">
        <v>84</v>
      </c>
      <c r="O11" s="35"/>
      <c r="P11" s="6" t="s">
        <v>67</v>
      </c>
      <c r="Q11" s="6" t="s">
        <v>68</v>
      </c>
      <c r="R11" s="6" t="s">
        <v>69</v>
      </c>
      <c r="S11" s="6" t="s">
        <v>62</v>
      </c>
      <c r="T11" s="6" t="s">
        <v>73</v>
      </c>
      <c r="U11" s="6" t="s">
        <v>70</v>
      </c>
      <c r="V11" s="6" t="s">
        <v>71</v>
      </c>
      <c r="W11" s="6" t="s">
        <v>72</v>
      </c>
    </row>
    <row r="12" spans="1:26" x14ac:dyDescent="0.25">
      <c r="A12">
        <v>1</v>
      </c>
      <c r="B12" s="33">
        <v>43831</v>
      </c>
      <c r="C12" s="36">
        <f>$B$3</f>
        <v>112000</v>
      </c>
      <c r="D12" s="36">
        <f>$B$7</f>
        <v>547.70000000000005</v>
      </c>
      <c r="E12" s="36">
        <f>D12-F12</f>
        <v>155.70000000000005</v>
      </c>
      <c r="F12" s="36">
        <f>ROUND($C12*$B$4/12,2)</f>
        <v>392</v>
      </c>
      <c r="G12" s="36">
        <f>$B$8</f>
        <v>1693.9666666666665</v>
      </c>
      <c r="H12" s="36">
        <f>E12 +G12</f>
        <v>1849.6666666666665</v>
      </c>
      <c r="I12" s="36">
        <f>F12</f>
        <v>392</v>
      </c>
      <c r="J12" s="36">
        <f>C12-E12-G12</f>
        <v>110150.33333333334</v>
      </c>
      <c r="N12">
        <v>1</v>
      </c>
      <c r="O12" s="33">
        <v>43831</v>
      </c>
      <c r="P12" s="36">
        <f>$O$3</f>
        <v>119000</v>
      </c>
      <c r="Q12" s="36">
        <f>$O$7</f>
        <v>840.23</v>
      </c>
      <c r="R12" s="36">
        <f>Q12-S12</f>
        <v>511</v>
      </c>
      <c r="S12" s="36">
        <f>ROUND($P12*$O$4/12,2)</f>
        <v>329.23</v>
      </c>
      <c r="T12" s="36">
        <f>$O$8</f>
        <v>0</v>
      </c>
      <c r="U12" s="36">
        <f>R12 +T12</f>
        <v>511</v>
      </c>
      <c r="V12" s="36">
        <f>S12</f>
        <v>329.23</v>
      </c>
      <c r="W12" s="36">
        <f>P12-R12-T12</f>
        <v>118489</v>
      </c>
    </row>
    <row r="13" spans="1:26" x14ac:dyDescent="0.25">
      <c r="A13">
        <v>1</v>
      </c>
      <c r="B13" s="33">
        <v>43862</v>
      </c>
      <c r="C13" s="36">
        <f>$J12</f>
        <v>110150.33333333334</v>
      </c>
      <c r="D13" s="36">
        <f>$B$7</f>
        <v>547.70000000000005</v>
      </c>
      <c r="E13" s="36">
        <f>D13-F13</f>
        <v>162.17000000000007</v>
      </c>
      <c r="F13" s="36">
        <f>ROUND($C13*$B$4/12,2)</f>
        <v>385.53</v>
      </c>
      <c r="G13" s="36">
        <f t="shared" ref="G13:G76" si="0">$B$8</f>
        <v>1693.9666666666665</v>
      </c>
      <c r="H13" s="36">
        <f>E13+G13+H12</f>
        <v>3705.8033333333333</v>
      </c>
      <c r="I13" s="36">
        <f>F13+I12</f>
        <v>777.53</v>
      </c>
      <c r="J13" s="36">
        <f t="shared" ref="J13:J76" si="1">C13-E13-G13</f>
        <v>108294.19666666668</v>
      </c>
      <c r="N13">
        <v>1</v>
      </c>
      <c r="O13" s="33">
        <v>43862</v>
      </c>
      <c r="P13" s="36">
        <f>$W12</f>
        <v>118489</v>
      </c>
      <c r="Q13" s="36">
        <f>$O$7</f>
        <v>840.23</v>
      </c>
      <c r="R13" s="36">
        <f>Q13-S13</f>
        <v>512.41000000000008</v>
      </c>
      <c r="S13" s="36">
        <f>ROUND($P13*$O$4/12,2)</f>
        <v>327.82</v>
      </c>
      <c r="T13" s="36">
        <f>$O$8</f>
        <v>0</v>
      </c>
      <c r="U13" s="36">
        <f>R13+T13+U12</f>
        <v>1023.4100000000001</v>
      </c>
      <c r="V13" s="36">
        <f>S13+V12</f>
        <v>657.05</v>
      </c>
      <c r="W13" s="36">
        <f>P13-R13-T13</f>
        <v>117976.59</v>
      </c>
    </row>
    <row r="14" spans="1:26" x14ac:dyDescent="0.25">
      <c r="A14">
        <v>1</v>
      </c>
      <c r="B14" s="33">
        <v>43891</v>
      </c>
      <c r="C14" s="36">
        <f t="shared" ref="C14:C77" si="2">$J13</f>
        <v>108294.19666666668</v>
      </c>
      <c r="D14" s="36">
        <f t="shared" ref="D14:D77" si="3">$B$7</f>
        <v>547.70000000000005</v>
      </c>
      <c r="E14" s="36">
        <f t="shared" ref="E14:E77" si="4">D14-F14</f>
        <v>168.67000000000007</v>
      </c>
      <c r="F14" s="36">
        <f t="shared" ref="F14:F77" si="5">ROUND($C14*$B$4/12,2)</f>
        <v>379.03</v>
      </c>
      <c r="G14" s="36">
        <f t="shared" si="0"/>
        <v>1693.9666666666665</v>
      </c>
      <c r="H14" s="36">
        <f t="shared" ref="H14:H77" si="6">E14+G14+H13</f>
        <v>5568.44</v>
      </c>
      <c r="I14" s="36">
        <f t="shared" ref="I14:I77" si="7">F14+I13</f>
        <v>1156.56</v>
      </c>
      <c r="J14" s="36">
        <f t="shared" si="1"/>
        <v>106431.56000000003</v>
      </c>
      <c r="N14">
        <v>1</v>
      </c>
      <c r="O14" s="33">
        <v>43891</v>
      </c>
      <c r="P14" s="36">
        <f t="shared" ref="P14:P77" si="8">$W13</f>
        <v>117976.59</v>
      </c>
      <c r="Q14" s="36">
        <f t="shared" ref="Q14:Q77" si="9">$O$7</f>
        <v>840.23</v>
      </c>
      <c r="R14" s="36">
        <f t="shared" ref="R14:R77" si="10">Q14-S14</f>
        <v>513.83000000000004</v>
      </c>
      <c r="S14" s="36">
        <f t="shared" ref="S14:S77" si="11">ROUND($P14*$O$4/12,2)</f>
        <v>326.39999999999998</v>
      </c>
      <c r="T14" s="36">
        <f t="shared" ref="T14:T77" si="12">$O$8</f>
        <v>0</v>
      </c>
      <c r="U14" s="36">
        <f t="shared" ref="U14:U77" si="13">R14+T14+U13</f>
        <v>1537.2400000000002</v>
      </c>
      <c r="V14" s="36">
        <f t="shared" ref="V14:V77" si="14">S14+V13</f>
        <v>983.44999999999993</v>
      </c>
      <c r="W14" s="36">
        <f t="shared" ref="W14:W77" si="15">P14-R14-T14</f>
        <v>117462.76</v>
      </c>
    </row>
    <row r="15" spans="1:26" x14ac:dyDescent="0.25">
      <c r="A15">
        <v>1</v>
      </c>
      <c r="B15" s="33">
        <v>43922</v>
      </c>
      <c r="C15" s="36">
        <f t="shared" si="2"/>
        <v>106431.56000000003</v>
      </c>
      <c r="D15" s="36">
        <f t="shared" si="3"/>
        <v>547.70000000000005</v>
      </c>
      <c r="E15" s="36">
        <f t="shared" si="4"/>
        <v>175.19000000000005</v>
      </c>
      <c r="F15" s="36">
        <f t="shared" si="5"/>
        <v>372.51</v>
      </c>
      <c r="G15" s="36">
        <f t="shared" si="0"/>
        <v>1693.9666666666665</v>
      </c>
      <c r="H15" s="36">
        <f t="shared" si="6"/>
        <v>7437.5966666666664</v>
      </c>
      <c r="I15" s="36">
        <f t="shared" si="7"/>
        <v>1529.07</v>
      </c>
      <c r="J15" s="36">
        <f t="shared" si="1"/>
        <v>104562.40333333336</v>
      </c>
      <c r="N15">
        <v>1</v>
      </c>
      <c r="O15" s="33">
        <v>43922</v>
      </c>
      <c r="P15" s="36">
        <f t="shared" si="8"/>
        <v>117462.76</v>
      </c>
      <c r="Q15" s="36">
        <f t="shared" si="9"/>
        <v>840.23</v>
      </c>
      <c r="R15" s="36">
        <f t="shared" si="10"/>
        <v>515.25</v>
      </c>
      <c r="S15" s="36">
        <f t="shared" si="11"/>
        <v>324.98</v>
      </c>
      <c r="T15" s="36">
        <f t="shared" si="12"/>
        <v>0</v>
      </c>
      <c r="U15" s="36">
        <f t="shared" si="13"/>
        <v>2052.4900000000002</v>
      </c>
      <c r="V15" s="36">
        <f t="shared" si="14"/>
        <v>1308.4299999999998</v>
      </c>
      <c r="W15" s="36">
        <f t="shared" si="15"/>
        <v>116947.51</v>
      </c>
    </row>
    <row r="16" spans="1:26" x14ac:dyDescent="0.25">
      <c r="A16">
        <v>1</v>
      </c>
      <c r="B16" s="33">
        <v>43952</v>
      </c>
      <c r="C16" s="36">
        <f t="shared" si="2"/>
        <v>104562.40333333336</v>
      </c>
      <c r="D16" s="36">
        <f t="shared" si="3"/>
        <v>547.70000000000005</v>
      </c>
      <c r="E16" s="36">
        <f t="shared" si="4"/>
        <v>181.73000000000002</v>
      </c>
      <c r="F16" s="36">
        <f t="shared" si="5"/>
        <v>365.97</v>
      </c>
      <c r="G16" s="36">
        <f t="shared" si="0"/>
        <v>1693.9666666666665</v>
      </c>
      <c r="H16" s="36">
        <f t="shared" si="6"/>
        <v>9313.2933333333331</v>
      </c>
      <c r="I16" s="36">
        <f t="shared" si="7"/>
        <v>1895.04</v>
      </c>
      <c r="J16" s="36">
        <f t="shared" si="1"/>
        <v>102686.70666666671</v>
      </c>
      <c r="N16">
        <v>1</v>
      </c>
      <c r="O16" s="33">
        <v>43952</v>
      </c>
      <c r="P16" s="36">
        <f t="shared" si="8"/>
        <v>116947.51</v>
      </c>
      <c r="Q16" s="36">
        <f t="shared" si="9"/>
        <v>840.23</v>
      </c>
      <c r="R16" s="36">
        <f t="shared" si="10"/>
        <v>516.68000000000006</v>
      </c>
      <c r="S16" s="36">
        <f t="shared" si="11"/>
        <v>323.55</v>
      </c>
      <c r="T16" s="36">
        <f t="shared" si="12"/>
        <v>0</v>
      </c>
      <c r="U16" s="36">
        <f t="shared" si="13"/>
        <v>2569.17</v>
      </c>
      <c r="V16" s="36">
        <f t="shared" si="14"/>
        <v>1631.9799999999998</v>
      </c>
      <c r="W16" s="36">
        <f t="shared" si="15"/>
        <v>116430.83</v>
      </c>
    </row>
    <row r="17" spans="1:23" x14ac:dyDescent="0.25">
      <c r="A17">
        <v>1</v>
      </c>
      <c r="B17" s="33">
        <v>43983</v>
      </c>
      <c r="C17" s="36">
        <f t="shared" si="2"/>
        <v>102686.70666666671</v>
      </c>
      <c r="D17" s="36">
        <f t="shared" si="3"/>
        <v>547.70000000000005</v>
      </c>
      <c r="E17" s="36">
        <f t="shared" si="4"/>
        <v>188.30000000000007</v>
      </c>
      <c r="F17" s="36">
        <f t="shared" si="5"/>
        <v>359.4</v>
      </c>
      <c r="G17" s="36">
        <f t="shared" si="0"/>
        <v>1693.9666666666665</v>
      </c>
      <c r="H17" s="36">
        <f t="shared" si="6"/>
        <v>11195.56</v>
      </c>
      <c r="I17" s="36">
        <f t="shared" si="7"/>
        <v>2254.44</v>
      </c>
      <c r="J17" s="36">
        <f t="shared" si="1"/>
        <v>100804.44000000005</v>
      </c>
      <c r="N17">
        <v>1</v>
      </c>
      <c r="O17" s="33">
        <v>43983</v>
      </c>
      <c r="P17" s="36">
        <f t="shared" si="8"/>
        <v>116430.83</v>
      </c>
      <c r="Q17" s="36">
        <f t="shared" si="9"/>
        <v>840.23</v>
      </c>
      <c r="R17" s="36">
        <f t="shared" si="10"/>
        <v>518.1</v>
      </c>
      <c r="S17" s="36">
        <f t="shared" si="11"/>
        <v>322.13</v>
      </c>
      <c r="T17" s="36">
        <f t="shared" si="12"/>
        <v>0</v>
      </c>
      <c r="U17" s="36">
        <f t="shared" si="13"/>
        <v>3087.27</v>
      </c>
      <c r="V17" s="36">
        <f t="shared" si="14"/>
        <v>1954.1099999999997</v>
      </c>
      <c r="W17" s="36">
        <f t="shared" si="15"/>
        <v>115912.73</v>
      </c>
    </row>
    <row r="18" spans="1:23" x14ac:dyDescent="0.25">
      <c r="A18">
        <v>1</v>
      </c>
      <c r="B18" s="33">
        <v>44013</v>
      </c>
      <c r="C18" s="36">
        <f t="shared" si="2"/>
        <v>100804.44000000005</v>
      </c>
      <c r="D18" s="36">
        <f t="shared" si="3"/>
        <v>547.70000000000005</v>
      </c>
      <c r="E18" s="36">
        <f t="shared" si="4"/>
        <v>194.88000000000005</v>
      </c>
      <c r="F18" s="36">
        <f t="shared" si="5"/>
        <v>352.82</v>
      </c>
      <c r="G18" s="36">
        <f t="shared" si="0"/>
        <v>1693.9666666666665</v>
      </c>
      <c r="H18" s="36">
        <f t="shared" si="6"/>
        <v>13084.406666666666</v>
      </c>
      <c r="I18" s="36">
        <f t="shared" si="7"/>
        <v>2607.2600000000002</v>
      </c>
      <c r="J18" s="36">
        <f t="shared" si="1"/>
        <v>98915.593333333381</v>
      </c>
      <c r="N18">
        <v>1</v>
      </c>
      <c r="O18" s="33">
        <v>44013</v>
      </c>
      <c r="P18" s="36">
        <f t="shared" si="8"/>
        <v>115912.73</v>
      </c>
      <c r="Q18" s="36">
        <f t="shared" si="9"/>
        <v>840.23</v>
      </c>
      <c r="R18" s="36">
        <f t="shared" si="10"/>
        <v>519.54</v>
      </c>
      <c r="S18" s="36">
        <f t="shared" si="11"/>
        <v>320.69</v>
      </c>
      <c r="T18" s="36">
        <f t="shared" si="12"/>
        <v>0</v>
      </c>
      <c r="U18" s="36">
        <f t="shared" si="13"/>
        <v>3606.81</v>
      </c>
      <c r="V18" s="36">
        <f t="shared" si="14"/>
        <v>2274.7999999999997</v>
      </c>
      <c r="W18" s="36">
        <f t="shared" si="15"/>
        <v>115393.19</v>
      </c>
    </row>
    <row r="19" spans="1:23" x14ac:dyDescent="0.25">
      <c r="A19">
        <v>1</v>
      </c>
      <c r="B19" s="33">
        <v>44044</v>
      </c>
      <c r="C19" s="36">
        <f t="shared" si="2"/>
        <v>98915.593333333381</v>
      </c>
      <c r="D19" s="36">
        <f t="shared" si="3"/>
        <v>547.70000000000005</v>
      </c>
      <c r="E19" s="36">
        <f t="shared" si="4"/>
        <v>201.50000000000006</v>
      </c>
      <c r="F19" s="36">
        <f t="shared" si="5"/>
        <v>346.2</v>
      </c>
      <c r="G19" s="36">
        <f t="shared" si="0"/>
        <v>1693.9666666666665</v>
      </c>
      <c r="H19" s="36">
        <f t="shared" si="6"/>
        <v>14979.873333333333</v>
      </c>
      <c r="I19" s="36">
        <f t="shared" si="7"/>
        <v>2953.46</v>
      </c>
      <c r="J19" s="36">
        <f t="shared" si="1"/>
        <v>97020.126666666722</v>
      </c>
      <c r="N19">
        <v>1</v>
      </c>
      <c r="O19" s="33">
        <v>44044</v>
      </c>
      <c r="P19" s="36">
        <f t="shared" si="8"/>
        <v>115393.19</v>
      </c>
      <c r="Q19" s="36">
        <f t="shared" si="9"/>
        <v>840.23</v>
      </c>
      <c r="R19" s="36">
        <f t="shared" si="10"/>
        <v>520.98</v>
      </c>
      <c r="S19" s="36">
        <f t="shared" si="11"/>
        <v>319.25</v>
      </c>
      <c r="T19" s="36">
        <f t="shared" si="12"/>
        <v>0</v>
      </c>
      <c r="U19" s="36">
        <f t="shared" si="13"/>
        <v>4127.79</v>
      </c>
      <c r="V19" s="36">
        <f t="shared" si="14"/>
        <v>2594.0499999999997</v>
      </c>
      <c r="W19" s="36">
        <f t="shared" si="15"/>
        <v>114872.21</v>
      </c>
    </row>
    <row r="20" spans="1:23" x14ac:dyDescent="0.25">
      <c r="A20">
        <v>1</v>
      </c>
      <c r="B20" s="33">
        <v>44075</v>
      </c>
      <c r="C20" s="36">
        <f t="shared" si="2"/>
        <v>97020.126666666722</v>
      </c>
      <c r="D20" s="36">
        <f t="shared" si="3"/>
        <v>547.70000000000005</v>
      </c>
      <c r="E20" s="36">
        <f t="shared" si="4"/>
        <v>208.13000000000005</v>
      </c>
      <c r="F20" s="36">
        <f t="shared" si="5"/>
        <v>339.57</v>
      </c>
      <c r="G20" s="36">
        <f t="shared" si="0"/>
        <v>1693.9666666666665</v>
      </c>
      <c r="H20" s="36">
        <f t="shared" si="6"/>
        <v>16881.97</v>
      </c>
      <c r="I20" s="36">
        <f t="shared" si="7"/>
        <v>3293.03</v>
      </c>
      <c r="J20" s="36">
        <f t="shared" si="1"/>
        <v>95118.030000000057</v>
      </c>
      <c r="N20">
        <v>1</v>
      </c>
      <c r="O20" s="33">
        <v>44075</v>
      </c>
      <c r="P20" s="36">
        <f t="shared" si="8"/>
        <v>114872.21</v>
      </c>
      <c r="Q20" s="36">
        <f t="shared" si="9"/>
        <v>840.23</v>
      </c>
      <c r="R20" s="36">
        <f t="shared" si="10"/>
        <v>522.42000000000007</v>
      </c>
      <c r="S20" s="36">
        <f t="shared" si="11"/>
        <v>317.81</v>
      </c>
      <c r="T20" s="36">
        <f t="shared" si="12"/>
        <v>0</v>
      </c>
      <c r="U20" s="36">
        <f t="shared" si="13"/>
        <v>4650.21</v>
      </c>
      <c r="V20" s="36">
        <f t="shared" si="14"/>
        <v>2911.8599999999997</v>
      </c>
      <c r="W20" s="36">
        <f t="shared" si="15"/>
        <v>114349.79000000001</v>
      </c>
    </row>
    <row r="21" spans="1:23" x14ac:dyDescent="0.25">
      <c r="A21">
        <v>1</v>
      </c>
      <c r="B21" s="33">
        <v>44105</v>
      </c>
      <c r="C21" s="36">
        <f t="shared" si="2"/>
        <v>95118.030000000057</v>
      </c>
      <c r="D21" s="36">
        <f t="shared" si="3"/>
        <v>547.70000000000005</v>
      </c>
      <c r="E21" s="36">
        <f t="shared" si="4"/>
        <v>214.79000000000002</v>
      </c>
      <c r="F21" s="36">
        <f t="shared" si="5"/>
        <v>332.91</v>
      </c>
      <c r="G21" s="36">
        <f t="shared" si="0"/>
        <v>1693.9666666666665</v>
      </c>
      <c r="H21" s="36">
        <f t="shared" si="6"/>
        <v>18790.726666666669</v>
      </c>
      <c r="I21" s="36">
        <f t="shared" si="7"/>
        <v>3625.94</v>
      </c>
      <c r="J21" s="36">
        <f t="shared" si="1"/>
        <v>93209.273333333404</v>
      </c>
      <c r="N21">
        <v>1</v>
      </c>
      <c r="O21" s="33">
        <v>44105</v>
      </c>
      <c r="P21" s="36">
        <f t="shared" si="8"/>
        <v>114349.79000000001</v>
      </c>
      <c r="Q21" s="36">
        <f t="shared" si="9"/>
        <v>840.23</v>
      </c>
      <c r="R21" s="36">
        <f t="shared" si="10"/>
        <v>523.86</v>
      </c>
      <c r="S21" s="36">
        <f t="shared" si="11"/>
        <v>316.37</v>
      </c>
      <c r="T21" s="36">
        <f t="shared" si="12"/>
        <v>0</v>
      </c>
      <c r="U21" s="36">
        <f t="shared" si="13"/>
        <v>5174.07</v>
      </c>
      <c r="V21" s="36">
        <f t="shared" si="14"/>
        <v>3228.2299999999996</v>
      </c>
      <c r="W21" s="36">
        <f t="shared" si="15"/>
        <v>113825.93000000001</v>
      </c>
    </row>
    <row r="22" spans="1:23" x14ac:dyDescent="0.25">
      <c r="A22">
        <v>1</v>
      </c>
      <c r="B22" s="33">
        <v>44136</v>
      </c>
      <c r="C22" s="36">
        <f t="shared" si="2"/>
        <v>93209.273333333404</v>
      </c>
      <c r="D22" s="36">
        <f t="shared" si="3"/>
        <v>547.70000000000005</v>
      </c>
      <c r="E22" s="36">
        <f t="shared" si="4"/>
        <v>221.47000000000003</v>
      </c>
      <c r="F22" s="36">
        <f t="shared" si="5"/>
        <v>326.23</v>
      </c>
      <c r="G22" s="36">
        <f t="shared" si="0"/>
        <v>1693.9666666666665</v>
      </c>
      <c r="H22" s="36">
        <f t="shared" si="6"/>
        <v>20706.163333333338</v>
      </c>
      <c r="I22" s="36">
        <f t="shared" si="7"/>
        <v>3952.17</v>
      </c>
      <c r="J22" s="36">
        <f t="shared" si="1"/>
        <v>91293.836666666743</v>
      </c>
      <c r="N22">
        <v>1</v>
      </c>
      <c r="O22" s="33">
        <v>44136</v>
      </c>
      <c r="P22" s="36">
        <f t="shared" si="8"/>
        <v>113825.93000000001</v>
      </c>
      <c r="Q22" s="36">
        <f t="shared" si="9"/>
        <v>840.23</v>
      </c>
      <c r="R22" s="36">
        <f t="shared" si="10"/>
        <v>525.30999999999995</v>
      </c>
      <c r="S22" s="36">
        <f t="shared" si="11"/>
        <v>314.92</v>
      </c>
      <c r="T22" s="36">
        <f t="shared" si="12"/>
        <v>0</v>
      </c>
      <c r="U22" s="36">
        <f t="shared" si="13"/>
        <v>5699.3799999999992</v>
      </c>
      <c r="V22" s="36">
        <f t="shared" si="14"/>
        <v>3543.1499999999996</v>
      </c>
      <c r="W22" s="36">
        <f t="shared" si="15"/>
        <v>113300.62000000001</v>
      </c>
    </row>
    <row r="23" spans="1:23" x14ac:dyDescent="0.25">
      <c r="A23">
        <v>1</v>
      </c>
      <c r="B23" s="33">
        <v>44166</v>
      </c>
      <c r="C23" s="36">
        <f t="shared" si="2"/>
        <v>91293.836666666743</v>
      </c>
      <c r="D23" s="36">
        <f t="shared" si="3"/>
        <v>547.70000000000005</v>
      </c>
      <c r="E23" s="36">
        <f t="shared" si="4"/>
        <v>228.17000000000007</v>
      </c>
      <c r="F23" s="36">
        <f t="shared" si="5"/>
        <v>319.52999999999997</v>
      </c>
      <c r="G23" s="36">
        <f t="shared" si="0"/>
        <v>1693.9666666666665</v>
      </c>
      <c r="H23" s="36">
        <f t="shared" si="6"/>
        <v>22628.300000000003</v>
      </c>
      <c r="I23" s="36">
        <f t="shared" si="7"/>
        <v>4271.7</v>
      </c>
      <c r="J23" s="36">
        <f t="shared" si="1"/>
        <v>89371.700000000084</v>
      </c>
      <c r="N23">
        <v>1</v>
      </c>
      <c r="O23" s="33">
        <v>44166</v>
      </c>
      <c r="P23" s="36">
        <f t="shared" si="8"/>
        <v>113300.62000000001</v>
      </c>
      <c r="Q23" s="36">
        <f t="shared" si="9"/>
        <v>840.23</v>
      </c>
      <c r="R23" s="36">
        <f t="shared" si="10"/>
        <v>526.76</v>
      </c>
      <c r="S23" s="36">
        <f t="shared" si="11"/>
        <v>313.47000000000003</v>
      </c>
      <c r="T23" s="36">
        <f t="shared" si="12"/>
        <v>0</v>
      </c>
      <c r="U23" s="36">
        <f t="shared" si="13"/>
        <v>6226.1399999999994</v>
      </c>
      <c r="V23" s="36">
        <f t="shared" si="14"/>
        <v>3856.62</v>
      </c>
      <c r="W23" s="36">
        <f t="shared" si="15"/>
        <v>112773.86000000002</v>
      </c>
    </row>
    <row r="24" spans="1:23" x14ac:dyDescent="0.25">
      <c r="A24">
        <f>A12+1</f>
        <v>2</v>
      </c>
      <c r="B24" s="33">
        <v>44197</v>
      </c>
      <c r="C24" s="36">
        <f t="shared" si="2"/>
        <v>89371.700000000084</v>
      </c>
      <c r="D24" s="36">
        <f t="shared" si="3"/>
        <v>547.70000000000005</v>
      </c>
      <c r="E24" s="36">
        <f t="shared" si="4"/>
        <v>234.90000000000003</v>
      </c>
      <c r="F24" s="36">
        <f t="shared" si="5"/>
        <v>312.8</v>
      </c>
      <c r="G24" s="36">
        <f t="shared" si="0"/>
        <v>1693.9666666666665</v>
      </c>
      <c r="H24" s="36">
        <f t="shared" si="6"/>
        <v>24557.166666666668</v>
      </c>
      <c r="I24" s="36">
        <f t="shared" si="7"/>
        <v>4584.5</v>
      </c>
      <c r="J24" s="36">
        <f t="shared" si="1"/>
        <v>87442.83333333343</v>
      </c>
      <c r="N24">
        <f>N12+1</f>
        <v>2</v>
      </c>
      <c r="O24" s="33">
        <v>44197</v>
      </c>
      <c r="P24" s="36">
        <f t="shared" si="8"/>
        <v>112773.86000000002</v>
      </c>
      <c r="Q24" s="36">
        <f t="shared" si="9"/>
        <v>840.23</v>
      </c>
      <c r="R24" s="36">
        <f t="shared" si="10"/>
        <v>528.22</v>
      </c>
      <c r="S24" s="36">
        <f t="shared" si="11"/>
        <v>312.01</v>
      </c>
      <c r="T24" s="36">
        <f t="shared" si="12"/>
        <v>0</v>
      </c>
      <c r="U24" s="36">
        <f t="shared" si="13"/>
        <v>6754.36</v>
      </c>
      <c r="V24" s="36">
        <f t="shared" si="14"/>
        <v>4168.63</v>
      </c>
      <c r="W24" s="36">
        <f t="shared" si="15"/>
        <v>112245.64000000001</v>
      </c>
    </row>
    <row r="25" spans="1:23" x14ac:dyDescent="0.25">
      <c r="A25">
        <f t="shared" ref="A25:A88" si="16">A13+1</f>
        <v>2</v>
      </c>
      <c r="B25" s="33">
        <v>44228</v>
      </c>
      <c r="C25" s="36">
        <f t="shared" si="2"/>
        <v>87442.83333333343</v>
      </c>
      <c r="D25" s="36">
        <f t="shared" si="3"/>
        <v>547.70000000000005</v>
      </c>
      <c r="E25" s="36">
        <f t="shared" si="4"/>
        <v>241.65000000000003</v>
      </c>
      <c r="F25" s="36">
        <f t="shared" si="5"/>
        <v>306.05</v>
      </c>
      <c r="G25" s="36">
        <f t="shared" si="0"/>
        <v>1693.9666666666665</v>
      </c>
      <c r="H25" s="36">
        <f t="shared" si="6"/>
        <v>26492.783333333333</v>
      </c>
      <c r="I25" s="36">
        <f t="shared" si="7"/>
        <v>4890.55</v>
      </c>
      <c r="J25" s="36">
        <f t="shared" si="1"/>
        <v>85507.216666666776</v>
      </c>
      <c r="N25">
        <f t="shared" ref="N25:N88" si="17">N13+1</f>
        <v>2</v>
      </c>
      <c r="O25" s="33">
        <v>44228</v>
      </c>
      <c r="P25" s="36">
        <f t="shared" si="8"/>
        <v>112245.64000000001</v>
      </c>
      <c r="Q25" s="36">
        <f t="shared" si="9"/>
        <v>840.23</v>
      </c>
      <c r="R25" s="36">
        <f t="shared" si="10"/>
        <v>529.68000000000006</v>
      </c>
      <c r="S25" s="36">
        <f t="shared" si="11"/>
        <v>310.55</v>
      </c>
      <c r="T25" s="36">
        <f t="shared" si="12"/>
        <v>0</v>
      </c>
      <c r="U25" s="36">
        <f t="shared" si="13"/>
        <v>7284.04</v>
      </c>
      <c r="V25" s="36">
        <f t="shared" si="14"/>
        <v>4479.18</v>
      </c>
      <c r="W25" s="36">
        <f t="shared" si="15"/>
        <v>111715.96000000002</v>
      </c>
    </row>
    <row r="26" spans="1:23" x14ac:dyDescent="0.25">
      <c r="A26">
        <f t="shared" si="16"/>
        <v>2</v>
      </c>
      <c r="B26" s="33">
        <v>44256</v>
      </c>
      <c r="C26" s="36">
        <f t="shared" si="2"/>
        <v>85507.216666666776</v>
      </c>
      <c r="D26" s="36">
        <f t="shared" si="3"/>
        <v>547.70000000000005</v>
      </c>
      <c r="E26" s="36">
        <f t="shared" si="4"/>
        <v>248.42000000000007</v>
      </c>
      <c r="F26" s="36">
        <f t="shared" si="5"/>
        <v>299.27999999999997</v>
      </c>
      <c r="G26" s="36">
        <f t="shared" si="0"/>
        <v>1693.9666666666665</v>
      </c>
      <c r="H26" s="36">
        <f t="shared" si="6"/>
        <v>28435.17</v>
      </c>
      <c r="I26" s="36">
        <f t="shared" si="7"/>
        <v>5189.83</v>
      </c>
      <c r="J26" s="36">
        <f t="shared" si="1"/>
        <v>83564.830000000118</v>
      </c>
      <c r="N26">
        <f t="shared" si="17"/>
        <v>2</v>
      </c>
      <c r="O26" s="33">
        <v>44256</v>
      </c>
      <c r="P26" s="36">
        <f t="shared" si="8"/>
        <v>111715.96000000002</v>
      </c>
      <c r="Q26" s="36">
        <f t="shared" si="9"/>
        <v>840.23</v>
      </c>
      <c r="R26" s="36">
        <f t="shared" si="10"/>
        <v>531.15000000000009</v>
      </c>
      <c r="S26" s="36">
        <f t="shared" si="11"/>
        <v>309.08</v>
      </c>
      <c r="T26" s="36">
        <f t="shared" si="12"/>
        <v>0</v>
      </c>
      <c r="U26" s="36">
        <f t="shared" si="13"/>
        <v>7815.1900000000005</v>
      </c>
      <c r="V26" s="36">
        <f t="shared" si="14"/>
        <v>4788.26</v>
      </c>
      <c r="W26" s="36">
        <f t="shared" si="15"/>
        <v>111184.81000000003</v>
      </c>
    </row>
    <row r="27" spans="1:23" x14ac:dyDescent="0.25">
      <c r="A27">
        <f t="shared" si="16"/>
        <v>2</v>
      </c>
      <c r="B27" s="33">
        <v>44287</v>
      </c>
      <c r="C27" s="36">
        <f t="shared" si="2"/>
        <v>83564.830000000118</v>
      </c>
      <c r="D27" s="36">
        <f t="shared" si="3"/>
        <v>547.70000000000005</v>
      </c>
      <c r="E27" s="36">
        <f t="shared" si="4"/>
        <v>255.22000000000003</v>
      </c>
      <c r="F27" s="36">
        <f t="shared" si="5"/>
        <v>292.48</v>
      </c>
      <c r="G27" s="36">
        <f t="shared" si="0"/>
        <v>1693.9666666666665</v>
      </c>
      <c r="H27" s="36">
        <f t="shared" si="6"/>
        <v>30384.356666666667</v>
      </c>
      <c r="I27" s="36">
        <f t="shared" si="7"/>
        <v>5482.3099999999995</v>
      </c>
      <c r="J27" s="36">
        <f t="shared" si="1"/>
        <v>81615.643333333457</v>
      </c>
      <c r="N27">
        <f t="shared" si="17"/>
        <v>2</v>
      </c>
      <c r="O27" s="33">
        <v>44287</v>
      </c>
      <c r="P27" s="36">
        <f t="shared" si="8"/>
        <v>111184.81000000003</v>
      </c>
      <c r="Q27" s="36">
        <f t="shared" si="9"/>
        <v>840.23</v>
      </c>
      <c r="R27" s="36">
        <f t="shared" si="10"/>
        <v>532.62</v>
      </c>
      <c r="S27" s="36">
        <f t="shared" si="11"/>
        <v>307.61</v>
      </c>
      <c r="T27" s="36">
        <f t="shared" si="12"/>
        <v>0</v>
      </c>
      <c r="U27" s="36">
        <f t="shared" si="13"/>
        <v>8347.8100000000013</v>
      </c>
      <c r="V27" s="36">
        <f t="shared" si="14"/>
        <v>5095.87</v>
      </c>
      <c r="W27" s="36">
        <f t="shared" si="15"/>
        <v>110652.19000000003</v>
      </c>
    </row>
    <row r="28" spans="1:23" x14ac:dyDescent="0.25">
      <c r="A28">
        <f t="shared" si="16"/>
        <v>2</v>
      </c>
      <c r="B28" s="33">
        <v>44317</v>
      </c>
      <c r="C28" s="36">
        <f t="shared" si="2"/>
        <v>81615.643333333457</v>
      </c>
      <c r="D28" s="36">
        <f t="shared" si="3"/>
        <v>547.70000000000005</v>
      </c>
      <c r="E28" s="36">
        <f t="shared" si="4"/>
        <v>262.05000000000007</v>
      </c>
      <c r="F28" s="36">
        <f t="shared" si="5"/>
        <v>285.64999999999998</v>
      </c>
      <c r="G28" s="36">
        <f t="shared" si="0"/>
        <v>1693.9666666666665</v>
      </c>
      <c r="H28" s="36">
        <f t="shared" si="6"/>
        <v>32340.373333333333</v>
      </c>
      <c r="I28" s="36">
        <f t="shared" si="7"/>
        <v>5767.9599999999991</v>
      </c>
      <c r="J28" s="36">
        <f t="shared" si="1"/>
        <v>79659.626666666794</v>
      </c>
      <c r="N28">
        <f t="shared" si="17"/>
        <v>2</v>
      </c>
      <c r="O28" s="33">
        <v>44317</v>
      </c>
      <c r="P28" s="36">
        <f t="shared" si="8"/>
        <v>110652.19000000003</v>
      </c>
      <c r="Q28" s="36">
        <f t="shared" si="9"/>
        <v>840.23</v>
      </c>
      <c r="R28" s="36">
        <f t="shared" si="10"/>
        <v>534.09</v>
      </c>
      <c r="S28" s="36">
        <f t="shared" si="11"/>
        <v>306.14</v>
      </c>
      <c r="T28" s="36">
        <f t="shared" si="12"/>
        <v>0</v>
      </c>
      <c r="U28" s="36">
        <f t="shared" si="13"/>
        <v>8881.9000000000015</v>
      </c>
      <c r="V28" s="36">
        <f t="shared" si="14"/>
        <v>5402.01</v>
      </c>
      <c r="W28" s="36">
        <f t="shared" si="15"/>
        <v>110118.10000000003</v>
      </c>
    </row>
    <row r="29" spans="1:23" x14ac:dyDescent="0.25">
      <c r="A29">
        <f t="shared" si="16"/>
        <v>2</v>
      </c>
      <c r="B29" s="33">
        <v>44348</v>
      </c>
      <c r="C29" s="36">
        <f t="shared" si="2"/>
        <v>79659.626666666794</v>
      </c>
      <c r="D29" s="36">
        <f t="shared" si="3"/>
        <v>547.70000000000005</v>
      </c>
      <c r="E29" s="36">
        <f t="shared" si="4"/>
        <v>268.89000000000004</v>
      </c>
      <c r="F29" s="36">
        <f t="shared" si="5"/>
        <v>278.81</v>
      </c>
      <c r="G29" s="36">
        <f t="shared" si="0"/>
        <v>1693.9666666666665</v>
      </c>
      <c r="H29" s="36">
        <f t="shared" si="6"/>
        <v>34303.229999999996</v>
      </c>
      <c r="I29" s="36">
        <f t="shared" si="7"/>
        <v>6046.7699999999995</v>
      </c>
      <c r="J29" s="36">
        <f t="shared" si="1"/>
        <v>77696.770000000135</v>
      </c>
      <c r="N29">
        <f t="shared" si="17"/>
        <v>2</v>
      </c>
      <c r="O29" s="33">
        <v>44348</v>
      </c>
      <c r="P29" s="36">
        <f t="shared" si="8"/>
        <v>110118.10000000003</v>
      </c>
      <c r="Q29" s="36">
        <f t="shared" si="9"/>
        <v>840.23</v>
      </c>
      <c r="R29" s="36">
        <f t="shared" si="10"/>
        <v>535.56999999999994</v>
      </c>
      <c r="S29" s="36">
        <f t="shared" si="11"/>
        <v>304.66000000000003</v>
      </c>
      <c r="T29" s="36">
        <f t="shared" si="12"/>
        <v>0</v>
      </c>
      <c r="U29" s="36">
        <f t="shared" si="13"/>
        <v>9417.4700000000012</v>
      </c>
      <c r="V29" s="36">
        <f t="shared" si="14"/>
        <v>5706.67</v>
      </c>
      <c r="W29" s="36">
        <f t="shared" si="15"/>
        <v>109582.53000000003</v>
      </c>
    </row>
    <row r="30" spans="1:23" x14ac:dyDescent="0.25">
      <c r="A30">
        <f t="shared" si="16"/>
        <v>2</v>
      </c>
      <c r="B30" s="33">
        <v>44378</v>
      </c>
      <c r="C30" s="36">
        <f t="shared" si="2"/>
        <v>77696.770000000135</v>
      </c>
      <c r="D30" s="36">
        <f t="shared" si="3"/>
        <v>547.70000000000005</v>
      </c>
      <c r="E30" s="36">
        <f t="shared" si="4"/>
        <v>275.76000000000005</v>
      </c>
      <c r="F30" s="36">
        <f t="shared" si="5"/>
        <v>271.94</v>
      </c>
      <c r="G30" s="36">
        <f t="shared" si="0"/>
        <v>1693.9666666666665</v>
      </c>
      <c r="H30" s="36">
        <f t="shared" si="6"/>
        <v>36272.956666666665</v>
      </c>
      <c r="I30" s="36">
        <f t="shared" si="7"/>
        <v>6318.7099999999991</v>
      </c>
      <c r="J30" s="36">
        <f t="shared" si="1"/>
        <v>75727.04333333348</v>
      </c>
      <c r="N30">
        <f t="shared" si="17"/>
        <v>2</v>
      </c>
      <c r="O30" s="33">
        <v>44378</v>
      </c>
      <c r="P30" s="36">
        <f t="shared" si="8"/>
        <v>109582.53000000003</v>
      </c>
      <c r="Q30" s="36">
        <f t="shared" si="9"/>
        <v>840.23</v>
      </c>
      <c r="R30" s="36">
        <f t="shared" si="10"/>
        <v>537.04999999999995</v>
      </c>
      <c r="S30" s="36">
        <f t="shared" si="11"/>
        <v>303.18</v>
      </c>
      <c r="T30" s="36">
        <f t="shared" si="12"/>
        <v>0</v>
      </c>
      <c r="U30" s="36">
        <f t="shared" si="13"/>
        <v>9954.52</v>
      </c>
      <c r="V30" s="36">
        <f t="shared" si="14"/>
        <v>6009.85</v>
      </c>
      <c r="W30" s="36">
        <f t="shared" si="15"/>
        <v>109045.48000000003</v>
      </c>
    </row>
    <row r="31" spans="1:23" x14ac:dyDescent="0.25">
      <c r="A31">
        <f t="shared" si="16"/>
        <v>2</v>
      </c>
      <c r="B31" s="33">
        <v>44409</v>
      </c>
      <c r="C31" s="36">
        <f t="shared" si="2"/>
        <v>75727.04333333348</v>
      </c>
      <c r="D31" s="36">
        <f t="shared" si="3"/>
        <v>547.70000000000005</v>
      </c>
      <c r="E31" s="36">
        <f t="shared" si="4"/>
        <v>282.66000000000003</v>
      </c>
      <c r="F31" s="36">
        <f t="shared" si="5"/>
        <v>265.04000000000002</v>
      </c>
      <c r="G31" s="36">
        <f t="shared" si="0"/>
        <v>1693.9666666666665</v>
      </c>
      <c r="H31" s="36">
        <f t="shared" si="6"/>
        <v>38249.583333333328</v>
      </c>
      <c r="I31" s="36">
        <f t="shared" si="7"/>
        <v>6583.7499999999991</v>
      </c>
      <c r="J31" s="36">
        <f t="shared" si="1"/>
        <v>73750.416666666817</v>
      </c>
      <c r="N31">
        <f t="shared" si="17"/>
        <v>2</v>
      </c>
      <c r="O31" s="33">
        <v>44409</v>
      </c>
      <c r="P31" s="36">
        <f t="shared" si="8"/>
        <v>109045.48000000003</v>
      </c>
      <c r="Q31" s="36">
        <f t="shared" si="9"/>
        <v>840.23</v>
      </c>
      <c r="R31" s="36">
        <f t="shared" si="10"/>
        <v>538.54</v>
      </c>
      <c r="S31" s="36">
        <f t="shared" si="11"/>
        <v>301.69</v>
      </c>
      <c r="T31" s="36">
        <f t="shared" si="12"/>
        <v>0</v>
      </c>
      <c r="U31" s="36">
        <f t="shared" si="13"/>
        <v>10493.060000000001</v>
      </c>
      <c r="V31" s="36">
        <f t="shared" si="14"/>
        <v>6311.54</v>
      </c>
      <c r="W31" s="36">
        <f t="shared" si="15"/>
        <v>108506.94000000003</v>
      </c>
    </row>
    <row r="32" spans="1:23" x14ac:dyDescent="0.25">
      <c r="A32">
        <f t="shared" si="16"/>
        <v>2</v>
      </c>
      <c r="B32" s="33">
        <v>44440</v>
      </c>
      <c r="C32" s="36">
        <f t="shared" si="2"/>
        <v>73750.416666666817</v>
      </c>
      <c r="D32" s="36">
        <f t="shared" si="3"/>
        <v>547.70000000000005</v>
      </c>
      <c r="E32" s="36">
        <f t="shared" si="4"/>
        <v>289.57000000000005</v>
      </c>
      <c r="F32" s="36">
        <f t="shared" si="5"/>
        <v>258.13</v>
      </c>
      <c r="G32" s="36">
        <f t="shared" si="0"/>
        <v>1693.9666666666665</v>
      </c>
      <c r="H32" s="36">
        <f t="shared" si="6"/>
        <v>40233.119999999995</v>
      </c>
      <c r="I32" s="36">
        <f t="shared" si="7"/>
        <v>6841.8799999999992</v>
      </c>
      <c r="J32" s="36">
        <f t="shared" si="1"/>
        <v>71766.88000000015</v>
      </c>
      <c r="N32">
        <f t="shared" si="17"/>
        <v>2</v>
      </c>
      <c r="O32" s="33">
        <v>44440</v>
      </c>
      <c r="P32" s="36">
        <f t="shared" si="8"/>
        <v>108506.94000000003</v>
      </c>
      <c r="Q32" s="36">
        <f t="shared" si="9"/>
        <v>840.23</v>
      </c>
      <c r="R32" s="36">
        <f t="shared" si="10"/>
        <v>540.03</v>
      </c>
      <c r="S32" s="36">
        <f t="shared" si="11"/>
        <v>300.2</v>
      </c>
      <c r="T32" s="36">
        <f t="shared" si="12"/>
        <v>0</v>
      </c>
      <c r="U32" s="36">
        <f t="shared" si="13"/>
        <v>11033.090000000002</v>
      </c>
      <c r="V32" s="36">
        <f t="shared" si="14"/>
        <v>6611.74</v>
      </c>
      <c r="W32" s="36">
        <f t="shared" si="15"/>
        <v>107966.91000000003</v>
      </c>
    </row>
    <row r="33" spans="1:23" x14ac:dyDescent="0.25">
      <c r="A33">
        <f t="shared" si="16"/>
        <v>2</v>
      </c>
      <c r="B33" s="33">
        <v>44470</v>
      </c>
      <c r="C33" s="36">
        <f t="shared" si="2"/>
        <v>71766.88000000015</v>
      </c>
      <c r="D33" s="36">
        <f t="shared" si="3"/>
        <v>547.70000000000005</v>
      </c>
      <c r="E33" s="36">
        <f t="shared" si="4"/>
        <v>296.52000000000004</v>
      </c>
      <c r="F33" s="36">
        <f t="shared" si="5"/>
        <v>251.18</v>
      </c>
      <c r="G33" s="36">
        <f t="shared" si="0"/>
        <v>1693.9666666666665</v>
      </c>
      <c r="H33" s="36">
        <f t="shared" si="6"/>
        <v>42223.606666666659</v>
      </c>
      <c r="I33" s="36">
        <f t="shared" si="7"/>
        <v>7093.0599999999995</v>
      </c>
      <c r="J33" s="36">
        <f t="shared" si="1"/>
        <v>69776.393333333486</v>
      </c>
      <c r="N33">
        <f t="shared" si="17"/>
        <v>2</v>
      </c>
      <c r="O33" s="33">
        <v>44470</v>
      </c>
      <c r="P33" s="36">
        <f t="shared" si="8"/>
        <v>107966.91000000003</v>
      </c>
      <c r="Q33" s="36">
        <f t="shared" si="9"/>
        <v>840.23</v>
      </c>
      <c r="R33" s="36">
        <f t="shared" si="10"/>
        <v>541.52</v>
      </c>
      <c r="S33" s="36">
        <f t="shared" si="11"/>
        <v>298.70999999999998</v>
      </c>
      <c r="T33" s="36">
        <f t="shared" si="12"/>
        <v>0</v>
      </c>
      <c r="U33" s="36">
        <f t="shared" si="13"/>
        <v>11574.610000000002</v>
      </c>
      <c r="V33" s="36">
        <f t="shared" si="14"/>
        <v>6910.45</v>
      </c>
      <c r="W33" s="36">
        <f t="shared" si="15"/>
        <v>107425.39000000003</v>
      </c>
    </row>
    <row r="34" spans="1:23" x14ac:dyDescent="0.25">
      <c r="A34">
        <f t="shared" si="16"/>
        <v>2</v>
      </c>
      <c r="B34" s="33">
        <v>44501</v>
      </c>
      <c r="C34" s="36">
        <f t="shared" si="2"/>
        <v>69776.393333333486</v>
      </c>
      <c r="D34" s="36">
        <f t="shared" si="3"/>
        <v>547.70000000000005</v>
      </c>
      <c r="E34" s="36">
        <f t="shared" si="4"/>
        <v>303.48</v>
      </c>
      <c r="F34" s="36">
        <f t="shared" si="5"/>
        <v>244.22</v>
      </c>
      <c r="G34" s="36">
        <f t="shared" si="0"/>
        <v>1693.9666666666665</v>
      </c>
      <c r="H34" s="36">
        <f t="shared" si="6"/>
        <v>44221.053333333322</v>
      </c>
      <c r="I34" s="36">
        <f t="shared" si="7"/>
        <v>7337.28</v>
      </c>
      <c r="J34" s="36">
        <f t="shared" si="1"/>
        <v>67778.94666666683</v>
      </c>
      <c r="N34">
        <f t="shared" si="17"/>
        <v>2</v>
      </c>
      <c r="O34" s="33">
        <v>44501</v>
      </c>
      <c r="P34" s="36">
        <f t="shared" si="8"/>
        <v>107425.39000000003</v>
      </c>
      <c r="Q34" s="36">
        <f t="shared" si="9"/>
        <v>840.23</v>
      </c>
      <c r="R34" s="36">
        <f t="shared" si="10"/>
        <v>543.02</v>
      </c>
      <c r="S34" s="36">
        <f t="shared" si="11"/>
        <v>297.20999999999998</v>
      </c>
      <c r="T34" s="36">
        <f t="shared" si="12"/>
        <v>0</v>
      </c>
      <c r="U34" s="36">
        <f t="shared" si="13"/>
        <v>12117.630000000003</v>
      </c>
      <c r="V34" s="36">
        <f t="shared" si="14"/>
        <v>7207.66</v>
      </c>
      <c r="W34" s="36">
        <f t="shared" si="15"/>
        <v>106882.37000000002</v>
      </c>
    </row>
    <row r="35" spans="1:23" x14ac:dyDescent="0.25">
      <c r="A35">
        <f t="shared" si="16"/>
        <v>2</v>
      </c>
      <c r="B35" s="33">
        <v>44531</v>
      </c>
      <c r="C35" s="36">
        <f t="shared" si="2"/>
        <v>67778.94666666683</v>
      </c>
      <c r="D35" s="36">
        <f t="shared" si="3"/>
        <v>547.70000000000005</v>
      </c>
      <c r="E35" s="36">
        <f t="shared" si="4"/>
        <v>310.47000000000003</v>
      </c>
      <c r="F35" s="36">
        <f t="shared" si="5"/>
        <v>237.23</v>
      </c>
      <c r="G35" s="36">
        <f t="shared" si="0"/>
        <v>1693.9666666666665</v>
      </c>
      <c r="H35" s="36">
        <f t="shared" si="6"/>
        <v>46225.489999999991</v>
      </c>
      <c r="I35" s="36">
        <f t="shared" si="7"/>
        <v>7574.5099999999993</v>
      </c>
      <c r="J35" s="36">
        <f t="shared" si="1"/>
        <v>65774.510000000169</v>
      </c>
      <c r="N35">
        <f t="shared" si="17"/>
        <v>2</v>
      </c>
      <c r="O35" s="33">
        <v>44531</v>
      </c>
      <c r="P35" s="36">
        <f t="shared" si="8"/>
        <v>106882.37000000002</v>
      </c>
      <c r="Q35" s="36">
        <f t="shared" si="9"/>
        <v>840.23</v>
      </c>
      <c r="R35" s="36">
        <f t="shared" si="10"/>
        <v>544.52</v>
      </c>
      <c r="S35" s="36">
        <f t="shared" si="11"/>
        <v>295.70999999999998</v>
      </c>
      <c r="T35" s="36">
        <f t="shared" si="12"/>
        <v>0</v>
      </c>
      <c r="U35" s="36">
        <f t="shared" si="13"/>
        <v>12662.150000000003</v>
      </c>
      <c r="V35" s="36">
        <f t="shared" si="14"/>
        <v>7503.37</v>
      </c>
      <c r="W35" s="36">
        <f t="shared" si="15"/>
        <v>106337.85000000002</v>
      </c>
    </row>
    <row r="36" spans="1:23" x14ac:dyDescent="0.25">
      <c r="A36">
        <f t="shared" si="16"/>
        <v>3</v>
      </c>
      <c r="B36" s="33">
        <v>44562</v>
      </c>
      <c r="C36" s="36">
        <f t="shared" si="2"/>
        <v>65774.510000000169</v>
      </c>
      <c r="D36" s="36">
        <f t="shared" si="3"/>
        <v>547.70000000000005</v>
      </c>
      <c r="E36" s="36">
        <f t="shared" si="4"/>
        <v>317.49</v>
      </c>
      <c r="F36" s="36">
        <f t="shared" si="5"/>
        <v>230.21</v>
      </c>
      <c r="G36" s="36">
        <f t="shared" si="0"/>
        <v>1693.9666666666665</v>
      </c>
      <c r="H36" s="36">
        <f t="shared" si="6"/>
        <v>48236.946666666656</v>
      </c>
      <c r="I36" s="36">
        <f t="shared" si="7"/>
        <v>7804.7199999999993</v>
      </c>
      <c r="J36" s="36">
        <f t="shared" si="1"/>
        <v>63763.053333333504</v>
      </c>
      <c r="N36">
        <f t="shared" si="17"/>
        <v>3</v>
      </c>
      <c r="O36" s="33">
        <v>44562</v>
      </c>
      <c r="P36" s="36">
        <f t="shared" si="8"/>
        <v>106337.85000000002</v>
      </c>
      <c r="Q36" s="36">
        <f t="shared" si="9"/>
        <v>840.23</v>
      </c>
      <c r="R36" s="36">
        <f t="shared" si="10"/>
        <v>546.03</v>
      </c>
      <c r="S36" s="36">
        <f t="shared" si="11"/>
        <v>294.2</v>
      </c>
      <c r="T36" s="36">
        <f t="shared" si="12"/>
        <v>0</v>
      </c>
      <c r="U36" s="36">
        <f t="shared" si="13"/>
        <v>13208.180000000004</v>
      </c>
      <c r="V36" s="36">
        <f t="shared" si="14"/>
        <v>7797.57</v>
      </c>
      <c r="W36" s="36">
        <f t="shared" si="15"/>
        <v>105791.82000000002</v>
      </c>
    </row>
    <row r="37" spans="1:23" x14ac:dyDescent="0.25">
      <c r="A37">
        <f t="shared" si="16"/>
        <v>3</v>
      </c>
      <c r="B37" s="33">
        <v>44593</v>
      </c>
      <c r="C37" s="36">
        <f t="shared" si="2"/>
        <v>63763.053333333504</v>
      </c>
      <c r="D37" s="36">
        <f t="shared" si="3"/>
        <v>547.70000000000005</v>
      </c>
      <c r="E37" s="36">
        <f t="shared" si="4"/>
        <v>324.53000000000009</v>
      </c>
      <c r="F37" s="36">
        <f t="shared" si="5"/>
        <v>223.17</v>
      </c>
      <c r="G37" s="36">
        <f t="shared" si="0"/>
        <v>1693.9666666666665</v>
      </c>
      <c r="H37" s="36">
        <f t="shared" si="6"/>
        <v>50255.443333333322</v>
      </c>
      <c r="I37" s="36">
        <f t="shared" si="7"/>
        <v>8027.8899999999994</v>
      </c>
      <c r="J37" s="36">
        <f t="shared" si="1"/>
        <v>61744.556666666838</v>
      </c>
      <c r="N37">
        <f t="shared" si="17"/>
        <v>3</v>
      </c>
      <c r="O37" s="33">
        <v>44593</v>
      </c>
      <c r="P37" s="36">
        <f t="shared" si="8"/>
        <v>105791.82000000002</v>
      </c>
      <c r="Q37" s="36">
        <f t="shared" si="9"/>
        <v>840.23</v>
      </c>
      <c r="R37" s="36">
        <f t="shared" si="10"/>
        <v>547.54</v>
      </c>
      <c r="S37" s="36">
        <f t="shared" si="11"/>
        <v>292.69</v>
      </c>
      <c r="T37" s="36">
        <f t="shared" si="12"/>
        <v>0</v>
      </c>
      <c r="U37" s="36">
        <f t="shared" si="13"/>
        <v>13755.720000000005</v>
      </c>
      <c r="V37" s="36">
        <f t="shared" si="14"/>
        <v>8090.2599999999993</v>
      </c>
      <c r="W37" s="36">
        <f t="shared" si="15"/>
        <v>105244.28000000003</v>
      </c>
    </row>
    <row r="38" spans="1:23" x14ac:dyDescent="0.25">
      <c r="A38">
        <f t="shared" si="16"/>
        <v>3</v>
      </c>
      <c r="B38" s="33">
        <v>44621</v>
      </c>
      <c r="C38" s="36">
        <f t="shared" si="2"/>
        <v>61744.556666666838</v>
      </c>
      <c r="D38" s="36">
        <f t="shared" si="3"/>
        <v>547.70000000000005</v>
      </c>
      <c r="E38" s="36">
        <f t="shared" si="4"/>
        <v>331.59000000000003</v>
      </c>
      <c r="F38" s="36">
        <f t="shared" si="5"/>
        <v>216.11</v>
      </c>
      <c r="G38" s="36">
        <f t="shared" si="0"/>
        <v>1693.9666666666665</v>
      </c>
      <c r="H38" s="36">
        <f t="shared" si="6"/>
        <v>52280.999999999985</v>
      </c>
      <c r="I38" s="36">
        <f t="shared" si="7"/>
        <v>8244</v>
      </c>
      <c r="J38" s="36">
        <f t="shared" si="1"/>
        <v>59719.000000000175</v>
      </c>
      <c r="N38">
        <f t="shared" si="17"/>
        <v>3</v>
      </c>
      <c r="O38" s="33">
        <v>44621</v>
      </c>
      <c r="P38" s="36">
        <f t="shared" si="8"/>
        <v>105244.28000000003</v>
      </c>
      <c r="Q38" s="36">
        <f t="shared" si="9"/>
        <v>840.23</v>
      </c>
      <c r="R38" s="36">
        <f t="shared" si="10"/>
        <v>549.04999999999995</v>
      </c>
      <c r="S38" s="36">
        <f t="shared" si="11"/>
        <v>291.18</v>
      </c>
      <c r="T38" s="36">
        <f t="shared" si="12"/>
        <v>0</v>
      </c>
      <c r="U38" s="36">
        <f t="shared" si="13"/>
        <v>14304.770000000004</v>
      </c>
      <c r="V38" s="36">
        <f t="shared" si="14"/>
        <v>8381.4399999999987</v>
      </c>
      <c r="W38" s="36">
        <f t="shared" si="15"/>
        <v>104695.23000000003</v>
      </c>
    </row>
    <row r="39" spans="1:23" x14ac:dyDescent="0.25">
      <c r="A39">
        <f t="shared" si="16"/>
        <v>3</v>
      </c>
      <c r="B39" s="33">
        <v>44652</v>
      </c>
      <c r="C39" s="36">
        <f t="shared" si="2"/>
        <v>59719.000000000175</v>
      </c>
      <c r="D39" s="36">
        <f t="shared" si="3"/>
        <v>547.70000000000005</v>
      </c>
      <c r="E39" s="36">
        <f t="shared" si="4"/>
        <v>338.68000000000006</v>
      </c>
      <c r="F39" s="36">
        <f t="shared" si="5"/>
        <v>209.02</v>
      </c>
      <c r="G39" s="36">
        <f t="shared" si="0"/>
        <v>1693.9666666666665</v>
      </c>
      <c r="H39" s="36">
        <f t="shared" si="6"/>
        <v>54313.646666666653</v>
      </c>
      <c r="I39" s="36">
        <f t="shared" si="7"/>
        <v>8453.02</v>
      </c>
      <c r="J39" s="36">
        <f t="shared" si="1"/>
        <v>57686.353333333507</v>
      </c>
      <c r="N39">
        <f t="shared" si="17"/>
        <v>3</v>
      </c>
      <c r="O39" s="33">
        <v>44652</v>
      </c>
      <c r="P39" s="36">
        <f t="shared" si="8"/>
        <v>104695.23000000003</v>
      </c>
      <c r="Q39" s="36">
        <f t="shared" si="9"/>
        <v>840.23</v>
      </c>
      <c r="R39" s="36">
        <f t="shared" si="10"/>
        <v>550.56999999999994</v>
      </c>
      <c r="S39" s="36">
        <f t="shared" si="11"/>
        <v>289.66000000000003</v>
      </c>
      <c r="T39" s="36">
        <f t="shared" si="12"/>
        <v>0</v>
      </c>
      <c r="U39" s="36">
        <f t="shared" si="13"/>
        <v>14855.340000000004</v>
      </c>
      <c r="V39" s="36">
        <f t="shared" si="14"/>
        <v>8671.0999999999985</v>
      </c>
      <c r="W39" s="36">
        <f t="shared" si="15"/>
        <v>104144.66000000002</v>
      </c>
    </row>
    <row r="40" spans="1:23" x14ac:dyDescent="0.25">
      <c r="A40">
        <f t="shared" si="16"/>
        <v>3</v>
      </c>
      <c r="B40" s="33">
        <v>44682</v>
      </c>
      <c r="C40" s="36">
        <f t="shared" si="2"/>
        <v>57686.353333333507</v>
      </c>
      <c r="D40" s="36">
        <f t="shared" si="3"/>
        <v>547.70000000000005</v>
      </c>
      <c r="E40" s="36">
        <f t="shared" si="4"/>
        <v>345.80000000000007</v>
      </c>
      <c r="F40" s="36">
        <f t="shared" si="5"/>
        <v>201.9</v>
      </c>
      <c r="G40" s="36">
        <f t="shared" si="0"/>
        <v>1693.9666666666665</v>
      </c>
      <c r="H40" s="36">
        <f t="shared" si="6"/>
        <v>56353.413333333316</v>
      </c>
      <c r="I40" s="36">
        <f t="shared" si="7"/>
        <v>8654.92</v>
      </c>
      <c r="J40" s="36">
        <f t="shared" si="1"/>
        <v>55646.586666666837</v>
      </c>
      <c r="N40">
        <f t="shared" si="17"/>
        <v>3</v>
      </c>
      <c r="O40" s="33">
        <v>44682</v>
      </c>
      <c r="P40" s="36">
        <f t="shared" si="8"/>
        <v>104144.66000000002</v>
      </c>
      <c r="Q40" s="36">
        <f t="shared" si="9"/>
        <v>840.23</v>
      </c>
      <c r="R40" s="36">
        <f t="shared" si="10"/>
        <v>552.1</v>
      </c>
      <c r="S40" s="36">
        <f t="shared" si="11"/>
        <v>288.13</v>
      </c>
      <c r="T40" s="36">
        <f t="shared" si="12"/>
        <v>0</v>
      </c>
      <c r="U40" s="36">
        <f t="shared" si="13"/>
        <v>15407.440000000004</v>
      </c>
      <c r="V40" s="36">
        <f t="shared" si="14"/>
        <v>8959.2299999999977</v>
      </c>
      <c r="W40" s="36">
        <f t="shared" si="15"/>
        <v>103592.56000000001</v>
      </c>
    </row>
    <row r="41" spans="1:23" x14ac:dyDescent="0.25">
      <c r="A41">
        <f t="shared" si="16"/>
        <v>3</v>
      </c>
      <c r="B41" s="33">
        <v>44713</v>
      </c>
      <c r="C41" s="36">
        <f t="shared" si="2"/>
        <v>55646.586666666837</v>
      </c>
      <c r="D41" s="36">
        <f t="shared" si="3"/>
        <v>547.70000000000005</v>
      </c>
      <c r="E41" s="36">
        <f t="shared" si="4"/>
        <v>352.94000000000005</v>
      </c>
      <c r="F41" s="36">
        <f t="shared" si="5"/>
        <v>194.76</v>
      </c>
      <c r="G41" s="36">
        <f t="shared" si="0"/>
        <v>1693.9666666666665</v>
      </c>
      <c r="H41" s="36">
        <f t="shared" si="6"/>
        <v>58400.319999999985</v>
      </c>
      <c r="I41" s="36">
        <f t="shared" si="7"/>
        <v>8849.68</v>
      </c>
      <c r="J41" s="36">
        <f t="shared" si="1"/>
        <v>53599.680000000168</v>
      </c>
      <c r="N41">
        <f t="shared" si="17"/>
        <v>3</v>
      </c>
      <c r="O41" s="33">
        <v>44713</v>
      </c>
      <c r="P41" s="36">
        <f t="shared" si="8"/>
        <v>103592.56000000001</v>
      </c>
      <c r="Q41" s="36">
        <f t="shared" si="9"/>
        <v>840.23</v>
      </c>
      <c r="R41" s="36">
        <f t="shared" si="10"/>
        <v>553.62</v>
      </c>
      <c r="S41" s="36">
        <f t="shared" si="11"/>
        <v>286.61</v>
      </c>
      <c r="T41" s="36">
        <f t="shared" si="12"/>
        <v>0</v>
      </c>
      <c r="U41" s="36">
        <f t="shared" si="13"/>
        <v>15961.060000000005</v>
      </c>
      <c r="V41" s="36">
        <f t="shared" si="14"/>
        <v>9245.8399999999983</v>
      </c>
      <c r="W41" s="36">
        <f t="shared" si="15"/>
        <v>103038.94000000002</v>
      </c>
    </row>
    <row r="42" spans="1:23" x14ac:dyDescent="0.25">
      <c r="A42">
        <f t="shared" si="16"/>
        <v>3</v>
      </c>
      <c r="B42" s="33">
        <v>44743</v>
      </c>
      <c r="C42" s="36">
        <f t="shared" si="2"/>
        <v>53599.680000000168</v>
      </c>
      <c r="D42" s="36">
        <f t="shared" si="3"/>
        <v>547.70000000000005</v>
      </c>
      <c r="E42" s="36">
        <f t="shared" si="4"/>
        <v>360.1</v>
      </c>
      <c r="F42" s="36">
        <f t="shared" si="5"/>
        <v>187.6</v>
      </c>
      <c r="G42" s="36">
        <f t="shared" si="0"/>
        <v>1693.9666666666665</v>
      </c>
      <c r="H42" s="36">
        <f t="shared" si="6"/>
        <v>60454.386666666651</v>
      </c>
      <c r="I42" s="36">
        <f t="shared" si="7"/>
        <v>9037.2800000000007</v>
      </c>
      <c r="J42" s="36">
        <f t="shared" si="1"/>
        <v>51545.613333333502</v>
      </c>
      <c r="N42">
        <f t="shared" si="17"/>
        <v>3</v>
      </c>
      <c r="O42" s="33">
        <v>44743</v>
      </c>
      <c r="P42" s="36">
        <f t="shared" si="8"/>
        <v>103038.94000000002</v>
      </c>
      <c r="Q42" s="36">
        <f t="shared" si="9"/>
        <v>840.23</v>
      </c>
      <c r="R42" s="36">
        <f t="shared" si="10"/>
        <v>555.16000000000008</v>
      </c>
      <c r="S42" s="36">
        <f t="shared" si="11"/>
        <v>285.07</v>
      </c>
      <c r="T42" s="36">
        <f t="shared" si="12"/>
        <v>0</v>
      </c>
      <c r="U42" s="36">
        <f t="shared" si="13"/>
        <v>16516.220000000005</v>
      </c>
      <c r="V42" s="36">
        <f t="shared" si="14"/>
        <v>9530.909999999998</v>
      </c>
      <c r="W42" s="36">
        <f t="shared" si="15"/>
        <v>102483.78000000001</v>
      </c>
    </row>
    <row r="43" spans="1:23" x14ac:dyDescent="0.25">
      <c r="A43">
        <f t="shared" si="16"/>
        <v>3</v>
      </c>
      <c r="B43" s="33">
        <v>44774</v>
      </c>
      <c r="C43" s="36">
        <f t="shared" si="2"/>
        <v>51545.613333333502</v>
      </c>
      <c r="D43" s="36">
        <f t="shared" si="3"/>
        <v>547.70000000000005</v>
      </c>
      <c r="E43" s="36">
        <f t="shared" si="4"/>
        <v>367.29000000000008</v>
      </c>
      <c r="F43" s="36">
        <f t="shared" si="5"/>
        <v>180.41</v>
      </c>
      <c r="G43" s="36">
        <f t="shared" si="0"/>
        <v>1693.9666666666665</v>
      </c>
      <c r="H43" s="36">
        <f t="shared" si="6"/>
        <v>62515.643333333319</v>
      </c>
      <c r="I43" s="36">
        <f t="shared" si="7"/>
        <v>9217.69</v>
      </c>
      <c r="J43" s="36">
        <f t="shared" si="1"/>
        <v>49484.356666666834</v>
      </c>
      <c r="N43">
        <f t="shared" si="17"/>
        <v>3</v>
      </c>
      <c r="O43" s="33">
        <v>44774</v>
      </c>
      <c r="P43" s="36">
        <f t="shared" si="8"/>
        <v>102483.78000000001</v>
      </c>
      <c r="Q43" s="36">
        <f t="shared" si="9"/>
        <v>840.23</v>
      </c>
      <c r="R43" s="36">
        <f t="shared" si="10"/>
        <v>556.69000000000005</v>
      </c>
      <c r="S43" s="36">
        <f t="shared" si="11"/>
        <v>283.54000000000002</v>
      </c>
      <c r="T43" s="36">
        <f t="shared" si="12"/>
        <v>0</v>
      </c>
      <c r="U43" s="36">
        <f t="shared" si="13"/>
        <v>17072.910000000003</v>
      </c>
      <c r="V43" s="36">
        <f t="shared" si="14"/>
        <v>9814.4499999999989</v>
      </c>
      <c r="W43" s="36">
        <f t="shared" si="15"/>
        <v>101927.09000000001</v>
      </c>
    </row>
    <row r="44" spans="1:23" x14ac:dyDescent="0.25">
      <c r="A44">
        <f t="shared" si="16"/>
        <v>3</v>
      </c>
      <c r="B44" s="33">
        <v>44805</v>
      </c>
      <c r="C44" s="36">
        <f t="shared" si="2"/>
        <v>49484.356666666834</v>
      </c>
      <c r="D44" s="36">
        <f t="shared" si="3"/>
        <v>547.70000000000005</v>
      </c>
      <c r="E44" s="36">
        <f t="shared" si="4"/>
        <v>374.50000000000006</v>
      </c>
      <c r="F44" s="36">
        <f t="shared" si="5"/>
        <v>173.2</v>
      </c>
      <c r="G44" s="36">
        <f t="shared" si="0"/>
        <v>1693.9666666666665</v>
      </c>
      <c r="H44" s="36">
        <f t="shared" si="6"/>
        <v>64584.109999999986</v>
      </c>
      <c r="I44" s="36">
        <f t="shared" si="7"/>
        <v>9390.8900000000012</v>
      </c>
      <c r="J44" s="36">
        <f t="shared" si="1"/>
        <v>47415.890000000167</v>
      </c>
      <c r="N44">
        <f t="shared" si="17"/>
        <v>3</v>
      </c>
      <c r="O44" s="33">
        <v>44805</v>
      </c>
      <c r="P44" s="36">
        <f t="shared" si="8"/>
        <v>101927.09000000001</v>
      </c>
      <c r="Q44" s="36">
        <f t="shared" si="9"/>
        <v>840.23</v>
      </c>
      <c r="R44" s="36">
        <f t="shared" si="10"/>
        <v>558.23</v>
      </c>
      <c r="S44" s="36">
        <f t="shared" si="11"/>
        <v>282</v>
      </c>
      <c r="T44" s="36">
        <f t="shared" si="12"/>
        <v>0</v>
      </c>
      <c r="U44" s="36">
        <f t="shared" si="13"/>
        <v>17631.140000000003</v>
      </c>
      <c r="V44" s="36">
        <f t="shared" si="14"/>
        <v>10096.449999999999</v>
      </c>
      <c r="W44" s="36">
        <f t="shared" si="15"/>
        <v>101368.86000000002</v>
      </c>
    </row>
    <row r="45" spans="1:23" x14ac:dyDescent="0.25">
      <c r="A45">
        <f t="shared" si="16"/>
        <v>3</v>
      </c>
      <c r="B45" s="33">
        <v>44835</v>
      </c>
      <c r="C45" s="36">
        <f t="shared" si="2"/>
        <v>47415.890000000167</v>
      </c>
      <c r="D45" s="36">
        <f t="shared" si="3"/>
        <v>547.70000000000005</v>
      </c>
      <c r="E45" s="36">
        <f t="shared" si="4"/>
        <v>381.74</v>
      </c>
      <c r="F45" s="36">
        <f t="shared" si="5"/>
        <v>165.96</v>
      </c>
      <c r="G45" s="36">
        <f t="shared" si="0"/>
        <v>1693.9666666666665</v>
      </c>
      <c r="H45" s="36">
        <f t="shared" si="6"/>
        <v>66659.816666666651</v>
      </c>
      <c r="I45" s="36">
        <f t="shared" si="7"/>
        <v>9556.85</v>
      </c>
      <c r="J45" s="36">
        <f t="shared" si="1"/>
        <v>45340.183333333502</v>
      </c>
      <c r="N45">
        <f t="shared" si="17"/>
        <v>3</v>
      </c>
      <c r="O45" s="33">
        <v>44835</v>
      </c>
      <c r="P45" s="36">
        <f t="shared" si="8"/>
        <v>101368.86000000002</v>
      </c>
      <c r="Q45" s="36">
        <f t="shared" si="9"/>
        <v>840.23</v>
      </c>
      <c r="R45" s="36">
        <f t="shared" si="10"/>
        <v>559.78</v>
      </c>
      <c r="S45" s="36">
        <f t="shared" si="11"/>
        <v>280.45</v>
      </c>
      <c r="T45" s="36">
        <f t="shared" si="12"/>
        <v>0</v>
      </c>
      <c r="U45" s="36">
        <f t="shared" si="13"/>
        <v>18190.920000000002</v>
      </c>
      <c r="V45" s="36">
        <f t="shared" si="14"/>
        <v>10376.9</v>
      </c>
      <c r="W45" s="36">
        <f t="shared" si="15"/>
        <v>100809.08000000002</v>
      </c>
    </row>
    <row r="46" spans="1:23" x14ac:dyDescent="0.25">
      <c r="A46">
        <f t="shared" si="16"/>
        <v>3</v>
      </c>
      <c r="B46" s="33">
        <v>44866</v>
      </c>
      <c r="C46" s="36">
        <f t="shared" si="2"/>
        <v>45340.183333333502</v>
      </c>
      <c r="D46" s="36">
        <f t="shared" si="3"/>
        <v>547.70000000000005</v>
      </c>
      <c r="E46" s="36">
        <f t="shared" si="4"/>
        <v>389.01000000000005</v>
      </c>
      <c r="F46" s="36">
        <f t="shared" si="5"/>
        <v>158.69</v>
      </c>
      <c r="G46" s="36">
        <f t="shared" si="0"/>
        <v>1693.9666666666665</v>
      </c>
      <c r="H46" s="36">
        <f t="shared" si="6"/>
        <v>68742.79333333332</v>
      </c>
      <c r="I46" s="36">
        <f t="shared" si="7"/>
        <v>9715.5400000000009</v>
      </c>
      <c r="J46" s="36">
        <f t="shared" si="1"/>
        <v>43257.206666666832</v>
      </c>
      <c r="N46">
        <f t="shared" si="17"/>
        <v>3</v>
      </c>
      <c r="O46" s="33">
        <v>44866</v>
      </c>
      <c r="P46" s="36">
        <f t="shared" si="8"/>
        <v>100809.08000000002</v>
      </c>
      <c r="Q46" s="36">
        <f t="shared" si="9"/>
        <v>840.23</v>
      </c>
      <c r="R46" s="36">
        <f t="shared" si="10"/>
        <v>561.31999999999994</v>
      </c>
      <c r="S46" s="36">
        <f t="shared" si="11"/>
        <v>278.91000000000003</v>
      </c>
      <c r="T46" s="36">
        <f t="shared" si="12"/>
        <v>0</v>
      </c>
      <c r="U46" s="36">
        <f t="shared" si="13"/>
        <v>18752.240000000002</v>
      </c>
      <c r="V46" s="36">
        <f t="shared" si="14"/>
        <v>10655.81</v>
      </c>
      <c r="W46" s="36">
        <f t="shared" si="15"/>
        <v>100247.76000000001</v>
      </c>
    </row>
    <row r="47" spans="1:23" x14ac:dyDescent="0.25">
      <c r="A47">
        <f t="shared" si="16"/>
        <v>3</v>
      </c>
      <c r="B47" s="33">
        <v>44896</v>
      </c>
      <c r="C47" s="36">
        <f t="shared" si="2"/>
        <v>43257.206666666832</v>
      </c>
      <c r="D47" s="36">
        <f t="shared" si="3"/>
        <v>547.70000000000005</v>
      </c>
      <c r="E47" s="36">
        <f t="shared" si="4"/>
        <v>396.30000000000007</v>
      </c>
      <c r="F47" s="36">
        <f t="shared" si="5"/>
        <v>151.4</v>
      </c>
      <c r="G47" s="36">
        <f t="shared" si="0"/>
        <v>1693.9666666666665</v>
      </c>
      <c r="H47" s="36">
        <f t="shared" si="6"/>
        <v>70833.059999999983</v>
      </c>
      <c r="I47" s="36">
        <f t="shared" si="7"/>
        <v>9866.94</v>
      </c>
      <c r="J47" s="36">
        <f t="shared" si="1"/>
        <v>41166.940000000162</v>
      </c>
      <c r="N47">
        <f t="shared" si="17"/>
        <v>3</v>
      </c>
      <c r="O47" s="33">
        <v>44896</v>
      </c>
      <c r="P47" s="36">
        <f t="shared" si="8"/>
        <v>100247.76000000001</v>
      </c>
      <c r="Q47" s="36">
        <f t="shared" si="9"/>
        <v>840.23</v>
      </c>
      <c r="R47" s="36">
        <f t="shared" si="10"/>
        <v>562.88</v>
      </c>
      <c r="S47" s="36">
        <f t="shared" si="11"/>
        <v>277.35000000000002</v>
      </c>
      <c r="T47" s="36">
        <f t="shared" si="12"/>
        <v>0</v>
      </c>
      <c r="U47" s="36">
        <f t="shared" si="13"/>
        <v>19315.120000000003</v>
      </c>
      <c r="V47" s="36">
        <f t="shared" si="14"/>
        <v>10933.16</v>
      </c>
      <c r="W47" s="36">
        <f t="shared" si="15"/>
        <v>99684.88</v>
      </c>
    </row>
    <row r="48" spans="1:23" x14ac:dyDescent="0.25">
      <c r="A48">
        <f t="shared" si="16"/>
        <v>4</v>
      </c>
      <c r="B48" s="33">
        <v>44927</v>
      </c>
      <c r="C48" s="36">
        <f t="shared" si="2"/>
        <v>41166.940000000162</v>
      </c>
      <c r="D48" s="36">
        <f t="shared" si="3"/>
        <v>547.70000000000005</v>
      </c>
      <c r="E48" s="36">
        <f t="shared" si="4"/>
        <v>403.62</v>
      </c>
      <c r="F48" s="36">
        <f t="shared" si="5"/>
        <v>144.08000000000001</v>
      </c>
      <c r="G48" s="36">
        <f t="shared" si="0"/>
        <v>1693.9666666666665</v>
      </c>
      <c r="H48" s="36">
        <f t="shared" si="6"/>
        <v>72930.646666666653</v>
      </c>
      <c r="I48" s="36">
        <f t="shared" si="7"/>
        <v>10011.02</v>
      </c>
      <c r="J48" s="36">
        <f t="shared" si="1"/>
        <v>39069.353333333493</v>
      </c>
      <c r="N48">
        <f t="shared" si="17"/>
        <v>4</v>
      </c>
      <c r="O48" s="33">
        <v>44927</v>
      </c>
      <c r="P48" s="36">
        <f t="shared" si="8"/>
        <v>99684.88</v>
      </c>
      <c r="Q48" s="36">
        <f t="shared" si="9"/>
        <v>840.23</v>
      </c>
      <c r="R48" s="36">
        <f t="shared" si="10"/>
        <v>564.44000000000005</v>
      </c>
      <c r="S48" s="36">
        <f t="shared" si="11"/>
        <v>275.79000000000002</v>
      </c>
      <c r="T48" s="36">
        <f t="shared" si="12"/>
        <v>0</v>
      </c>
      <c r="U48" s="36">
        <f t="shared" si="13"/>
        <v>19879.560000000001</v>
      </c>
      <c r="V48" s="36">
        <f t="shared" si="14"/>
        <v>11208.95</v>
      </c>
      <c r="W48" s="36">
        <f t="shared" si="15"/>
        <v>99120.44</v>
      </c>
    </row>
    <row r="49" spans="1:23" x14ac:dyDescent="0.25">
      <c r="A49">
        <f t="shared" si="16"/>
        <v>4</v>
      </c>
      <c r="B49" s="33">
        <v>44958</v>
      </c>
      <c r="C49" s="36">
        <f t="shared" si="2"/>
        <v>39069.353333333493</v>
      </c>
      <c r="D49" s="36">
        <f t="shared" si="3"/>
        <v>547.70000000000005</v>
      </c>
      <c r="E49" s="36">
        <f t="shared" si="4"/>
        <v>410.96000000000004</v>
      </c>
      <c r="F49" s="36">
        <f t="shared" si="5"/>
        <v>136.74</v>
      </c>
      <c r="G49" s="36">
        <f t="shared" si="0"/>
        <v>1693.9666666666665</v>
      </c>
      <c r="H49" s="36">
        <f t="shared" si="6"/>
        <v>75035.573333333319</v>
      </c>
      <c r="I49" s="36">
        <f t="shared" si="7"/>
        <v>10147.76</v>
      </c>
      <c r="J49" s="36">
        <f t="shared" si="1"/>
        <v>36964.426666666826</v>
      </c>
      <c r="N49">
        <f t="shared" si="17"/>
        <v>4</v>
      </c>
      <c r="O49" s="33">
        <v>44958</v>
      </c>
      <c r="P49" s="36">
        <f t="shared" si="8"/>
        <v>99120.44</v>
      </c>
      <c r="Q49" s="36">
        <f t="shared" si="9"/>
        <v>840.23</v>
      </c>
      <c r="R49" s="36">
        <f t="shared" si="10"/>
        <v>566</v>
      </c>
      <c r="S49" s="36">
        <f t="shared" si="11"/>
        <v>274.23</v>
      </c>
      <c r="T49" s="36">
        <f t="shared" si="12"/>
        <v>0</v>
      </c>
      <c r="U49" s="36">
        <f t="shared" si="13"/>
        <v>20445.560000000001</v>
      </c>
      <c r="V49" s="36">
        <f t="shared" si="14"/>
        <v>11483.18</v>
      </c>
      <c r="W49" s="36">
        <f t="shared" si="15"/>
        <v>98554.44</v>
      </c>
    </row>
    <row r="50" spans="1:23" x14ac:dyDescent="0.25">
      <c r="A50">
        <f t="shared" si="16"/>
        <v>4</v>
      </c>
      <c r="B50" s="33">
        <v>44986</v>
      </c>
      <c r="C50" s="36">
        <f t="shared" si="2"/>
        <v>36964.426666666826</v>
      </c>
      <c r="D50" s="36">
        <f t="shared" si="3"/>
        <v>547.70000000000005</v>
      </c>
      <c r="E50" s="36">
        <f t="shared" si="4"/>
        <v>418.32000000000005</v>
      </c>
      <c r="F50" s="36">
        <f t="shared" si="5"/>
        <v>129.38</v>
      </c>
      <c r="G50" s="36">
        <f t="shared" si="0"/>
        <v>1693.9666666666665</v>
      </c>
      <c r="H50" s="36">
        <f t="shared" si="6"/>
        <v>77147.859999999986</v>
      </c>
      <c r="I50" s="36">
        <f t="shared" si="7"/>
        <v>10277.14</v>
      </c>
      <c r="J50" s="36">
        <f t="shared" si="1"/>
        <v>34852.140000000159</v>
      </c>
      <c r="N50">
        <f t="shared" si="17"/>
        <v>4</v>
      </c>
      <c r="O50" s="33">
        <v>44986</v>
      </c>
      <c r="P50" s="36">
        <f t="shared" si="8"/>
        <v>98554.44</v>
      </c>
      <c r="Q50" s="36">
        <f t="shared" si="9"/>
        <v>840.23</v>
      </c>
      <c r="R50" s="36">
        <f t="shared" si="10"/>
        <v>567.55999999999995</v>
      </c>
      <c r="S50" s="36">
        <f t="shared" si="11"/>
        <v>272.67</v>
      </c>
      <c r="T50" s="36">
        <f t="shared" si="12"/>
        <v>0</v>
      </c>
      <c r="U50" s="36">
        <f t="shared" si="13"/>
        <v>21013.120000000003</v>
      </c>
      <c r="V50" s="36">
        <f t="shared" si="14"/>
        <v>11755.85</v>
      </c>
      <c r="W50" s="36">
        <f t="shared" si="15"/>
        <v>97986.880000000005</v>
      </c>
    </row>
    <row r="51" spans="1:23" x14ac:dyDescent="0.25">
      <c r="A51">
        <f t="shared" si="16"/>
        <v>4</v>
      </c>
      <c r="B51" s="33">
        <v>45017</v>
      </c>
      <c r="C51" s="36">
        <f t="shared" si="2"/>
        <v>34852.140000000159</v>
      </c>
      <c r="D51" s="36">
        <f t="shared" si="3"/>
        <v>547.70000000000005</v>
      </c>
      <c r="E51" s="36">
        <f t="shared" si="4"/>
        <v>425.72</v>
      </c>
      <c r="F51" s="36">
        <f t="shared" si="5"/>
        <v>121.98</v>
      </c>
      <c r="G51" s="36">
        <f t="shared" si="0"/>
        <v>1693.9666666666665</v>
      </c>
      <c r="H51" s="36">
        <f t="shared" si="6"/>
        <v>79267.546666666647</v>
      </c>
      <c r="I51" s="36">
        <f t="shared" si="7"/>
        <v>10399.119999999999</v>
      </c>
      <c r="J51" s="36">
        <f t="shared" si="1"/>
        <v>32732.453333333491</v>
      </c>
      <c r="N51">
        <f t="shared" si="17"/>
        <v>4</v>
      </c>
      <c r="O51" s="33">
        <v>45017</v>
      </c>
      <c r="P51" s="36">
        <f t="shared" si="8"/>
        <v>97986.880000000005</v>
      </c>
      <c r="Q51" s="36">
        <f t="shared" si="9"/>
        <v>840.23</v>
      </c>
      <c r="R51" s="36">
        <f t="shared" si="10"/>
        <v>569.13</v>
      </c>
      <c r="S51" s="36">
        <f t="shared" si="11"/>
        <v>271.10000000000002</v>
      </c>
      <c r="T51" s="36">
        <f t="shared" si="12"/>
        <v>0</v>
      </c>
      <c r="U51" s="36">
        <f t="shared" si="13"/>
        <v>21582.250000000004</v>
      </c>
      <c r="V51" s="36">
        <f t="shared" si="14"/>
        <v>12026.95</v>
      </c>
      <c r="W51" s="36">
        <f t="shared" si="15"/>
        <v>97417.75</v>
      </c>
    </row>
    <row r="52" spans="1:23" x14ac:dyDescent="0.25">
      <c r="A52">
        <f t="shared" si="16"/>
        <v>4</v>
      </c>
      <c r="B52" s="33">
        <v>45047</v>
      </c>
      <c r="C52" s="36">
        <f t="shared" si="2"/>
        <v>32732.453333333491</v>
      </c>
      <c r="D52" s="36">
        <f t="shared" si="3"/>
        <v>547.70000000000005</v>
      </c>
      <c r="E52" s="36">
        <f t="shared" si="4"/>
        <v>433.14000000000004</v>
      </c>
      <c r="F52" s="36">
        <f t="shared" si="5"/>
        <v>114.56</v>
      </c>
      <c r="G52" s="36">
        <f t="shared" si="0"/>
        <v>1693.9666666666665</v>
      </c>
      <c r="H52" s="36">
        <f t="shared" si="6"/>
        <v>81394.653333333321</v>
      </c>
      <c r="I52" s="36">
        <f t="shared" si="7"/>
        <v>10513.679999999998</v>
      </c>
      <c r="J52" s="36">
        <f t="shared" si="1"/>
        <v>30605.346666666825</v>
      </c>
      <c r="N52">
        <f t="shared" si="17"/>
        <v>4</v>
      </c>
      <c r="O52" s="33">
        <v>45047</v>
      </c>
      <c r="P52" s="36">
        <f t="shared" si="8"/>
        <v>97417.75</v>
      </c>
      <c r="Q52" s="36">
        <f t="shared" si="9"/>
        <v>840.23</v>
      </c>
      <c r="R52" s="36">
        <f t="shared" si="10"/>
        <v>570.71</v>
      </c>
      <c r="S52" s="36">
        <f t="shared" si="11"/>
        <v>269.52</v>
      </c>
      <c r="T52" s="36">
        <f t="shared" si="12"/>
        <v>0</v>
      </c>
      <c r="U52" s="36">
        <f t="shared" si="13"/>
        <v>22152.960000000003</v>
      </c>
      <c r="V52" s="36">
        <f t="shared" si="14"/>
        <v>12296.470000000001</v>
      </c>
      <c r="W52" s="36">
        <f t="shared" si="15"/>
        <v>96847.039999999994</v>
      </c>
    </row>
    <row r="53" spans="1:23" x14ac:dyDescent="0.25">
      <c r="A53">
        <f t="shared" si="16"/>
        <v>4</v>
      </c>
      <c r="B53" s="33">
        <v>45078</v>
      </c>
      <c r="C53" s="36">
        <f t="shared" si="2"/>
        <v>30605.346666666825</v>
      </c>
      <c r="D53" s="36">
        <f t="shared" si="3"/>
        <v>547.70000000000005</v>
      </c>
      <c r="E53" s="36">
        <f t="shared" si="4"/>
        <v>440.58000000000004</v>
      </c>
      <c r="F53" s="36">
        <f t="shared" si="5"/>
        <v>107.12</v>
      </c>
      <c r="G53" s="36">
        <f t="shared" si="0"/>
        <v>1693.9666666666665</v>
      </c>
      <c r="H53" s="36">
        <f t="shared" si="6"/>
        <v>83529.199999999983</v>
      </c>
      <c r="I53" s="36">
        <f t="shared" si="7"/>
        <v>10620.8</v>
      </c>
      <c r="J53" s="36">
        <f t="shared" si="1"/>
        <v>28470.800000000156</v>
      </c>
      <c r="N53">
        <f t="shared" si="17"/>
        <v>4</v>
      </c>
      <c r="O53" s="33">
        <v>45078</v>
      </c>
      <c r="P53" s="36">
        <f t="shared" si="8"/>
        <v>96847.039999999994</v>
      </c>
      <c r="Q53" s="36">
        <f t="shared" si="9"/>
        <v>840.23</v>
      </c>
      <c r="R53" s="36">
        <f t="shared" si="10"/>
        <v>572.29</v>
      </c>
      <c r="S53" s="36">
        <f t="shared" si="11"/>
        <v>267.94</v>
      </c>
      <c r="T53" s="36">
        <f t="shared" si="12"/>
        <v>0</v>
      </c>
      <c r="U53" s="36">
        <f t="shared" si="13"/>
        <v>22725.250000000004</v>
      </c>
      <c r="V53" s="36">
        <f t="shared" si="14"/>
        <v>12564.410000000002</v>
      </c>
      <c r="W53" s="36">
        <f t="shared" si="15"/>
        <v>96274.75</v>
      </c>
    </row>
    <row r="54" spans="1:23" x14ac:dyDescent="0.25">
      <c r="A54">
        <f t="shared" si="16"/>
        <v>4</v>
      </c>
      <c r="B54" s="33">
        <v>45108</v>
      </c>
      <c r="C54" s="36">
        <f t="shared" si="2"/>
        <v>28470.800000000156</v>
      </c>
      <c r="D54" s="36">
        <f t="shared" si="3"/>
        <v>547.70000000000005</v>
      </c>
      <c r="E54" s="36">
        <f t="shared" si="4"/>
        <v>448.05000000000007</v>
      </c>
      <c r="F54" s="36">
        <f t="shared" si="5"/>
        <v>99.65</v>
      </c>
      <c r="G54" s="36">
        <f t="shared" si="0"/>
        <v>1693.9666666666665</v>
      </c>
      <c r="H54" s="36">
        <f t="shared" si="6"/>
        <v>85671.216666666645</v>
      </c>
      <c r="I54" s="36">
        <f t="shared" si="7"/>
        <v>10720.449999999999</v>
      </c>
      <c r="J54" s="36">
        <f t="shared" si="1"/>
        <v>26328.783333333489</v>
      </c>
      <c r="N54">
        <f t="shared" si="17"/>
        <v>4</v>
      </c>
      <c r="O54" s="33">
        <v>45108</v>
      </c>
      <c r="P54" s="36">
        <f t="shared" si="8"/>
        <v>96274.75</v>
      </c>
      <c r="Q54" s="36">
        <f t="shared" si="9"/>
        <v>840.23</v>
      </c>
      <c r="R54" s="36">
        <f t="shared" si="10"/>
        <v>573.87</v>
      </c>
      <c r="S54" s="36">
        <f t="shared" si="11"/>
        <v>266.36</v>
      </c>
      <c r="T54" s="36">
        <f t="shared" si="12"/>
        <v>0</v>
      </c>
      <c r="U54" s="36">
        <f t="shared" si="13"/>
        <v>23299.120000000003</v>
      </c>
      <c r="V54" s="36">
        <f t="shared" si="14"/>
        <v>12830.770000000002</v>
      </c>
      <c r="W54" s="36">
        <f t="shared" si="15"/>
        <v>95700.88</v>
      </c>
    </row>
    <row r="55" spans="1:23" x14ac:dyDescent="0.25">
      <c r="A55">
        <f t="shared" si="16"/>
        <v>4</v>
      </c>
      <c r="B55" s="33">
        <v>45139</v>
      </c>
      <c r="C55" s="36">
        <f t="shared" si="2"/>
        <v>26328.783333333489</v>
      </c>
      <c r="D55" s="36">
        <f t="shared" si="3"/>
        <v>547.70000000000005</v>
      </c>
      <c r="E55" s="36">
        <f t="shared" si="4"/>
        <v>455.55000000000007</v>
      </c>
      <c r="F55" s="36">
        <f t="shared" si="5"/>
        <v>92.15</v>
      </c>
      <c r="G55" s="36">
        <f t="shared" si="0"/>
        <v>1693.9666666666665</v>
      </c>
      <c r="H55" s="36">
        <f t="shared" si="6"/>
        <v>87820.733333333308</v>
      </c>
      <c r="I55" s="36">
        <f t="shared" si="7"/>
        <v>10812.599999999999</v>
      </c>
      <c r="J55" s="36">
        <f t="shared" si="1"/>
        <v>24179.266666666823</v>
      </c>
      <c r="N55">
        <f t="shared" si="17"/>
        <v>4</v>
      </c>
      <c r="O55" s="33">
        <v>45139</v>
      </c>
      <c r="P55" s="36">
        <f t="shared" si="8"/>
        <v>95700.88</v>
      </c>
      <c r="Q55" s="36">
        <f t="shared" si="9"/>
        <v>840.23</v>
      </c>
      <c r="R55" s="36">
        <f t="shared" si="10"/>
        <v>575.46</v>
      </c>
      <c r="S55" s="36">
        <f t="shared" si="11"/>
        <v>264.77</v>
      </c>
      <c r="T55" s="36">
        <f t="shared" si="12"/>
        <v>0</v>
      </c>
      <c r="U55" s="36">
        <f t="shared" si="13"/>
        <v>23874.58</v>
      </c>
      <c r="V55" s="36">
        <f t="shared" si="14"/>
        <v>13095.540000000003</v>
      </c>
      <c r="W55" s="36">
        <f t="shared" si="15"/>
        <v>95125.42</v>
      </c>
    </row>
    <row r="56" spans="1:23" x14ac:dyDescent="0.25">
      <c r="A56">
        <f t="shared" si="16"/>
        <v>4</v>
      </c>
      <c r="B56" s="33">
        <v>45170</v>
      </c>
      <c r="C56" s="36">
        <f t="shared" si="2"/>
        <v>24179.266666666823</v>
      </c>
      <c r="D56" s="36">
        <f t="shared" si="3"/>
        <v>547.70000000000005</v>
      </c>
      <c r="E56" s="36">
        <f t="shared" si="4"/>
        <v>463.07000000000005</v>
      </c>
      <c r="F56" s="36">
        <f t="shared" si="5"/>
        <v>84.63</v>
      </c>
      <c r="G56" s="36">
        <f t="shared" si="0"/>
        <v>1693.9666666666665</v>
      </c>
      <c r="H56" s="36">
        <f t="shared" si="6"/>
        <v>89977.769999999975</v>
      </c>
      <c r="I56" s="36">
        <f t="shared" si="7"/>
        <v>10897.229999999998</v>
      </c>
      <c r="J56" s="36">
        <f t="shared" si="1"/>
        <v>22022.230000000156</v>
      </c>
      <c r="N56">
        <f t="shared" si="17"/>
        <v>4</v>
      </c>
      <c r="O56" s="33">
        <v>45170</v>
      </c>
      <c r="P56" s="36">
        <f t="shared" si="8"/>
        <v>95125.42</v>
      </c>
      <c r="Q56" s="36">
        <f t="shared" si="9"/>
        <v>840.23</v>
      </c>
      <c r="R56" s="36">
        <f t="shared" si="10"/>
        <v>577.04999999999995</v>
      </c>
      <c r="S56" s="36">
        <f t="shared" si="11"/>
        <v>263.18</v>
      </c>
      <c r="T56" s="36">
        <f t="shared" si="12"/>
        <v>0</v>
      </c>
      <c r="U56" s="36">
        <f t="shared" si="13"/>
        <v>24451.63</v>
      </c>
      <c r="V56" s="36">
        <f t="shared" si="14"/>
        <v>13358.720000000003</v>
      </c>
      <c r="W56" s="36">
        <f t="shared" si="15"/>
        <v>94548.37</v>
      </c>
    </row>
    <row r="57" spans="1:23" x14ac:dyDescent="0.25">
      <c r="A57">
        <f t="shared" si="16"/>
        <v>4</v>
      </c>
      <c r="B57" s="33">
        <v>45200</v>
      </c>
      <c r="C57" s="36">
        <f t="shared" si="2"/>
        <v>22022.230000000156</v>
      </c>
      <c r="D57" s="36">
        <f t="shared" si="3"/>
        <v>547.70000000000005</v>
      </c>
      <c r="E57" s="36">
        <f t="shared" si="4"/>
        <v>470.62000000000006</v>
      </c>
      <c r="F57" s="36">
        <f t="shared" si="5"/>
        <v>77.08</v>
      </c>
      <c r="G57" s="36">
        <f t="shared" si="0"/>
        <v>1693.9666666666665</v>
      </c>
      <c r="H57" s="36">
        <f t="shared" si="6"/>
        <v>92142.356666666645</v>
      </c>
      <c r="I57" s="36">
        <f t="shared" si="7"/>
        <v>10974.309999999998</v>
      </c>
      <c r="J57" s="36">
        <f t="shared" si="1"/>
        <v>19857.64333333349</v>
      </c>
      <c r="N57">
        <f t="shared" si="17"/>
        <v>4</v>
      </c>
      <c r="O57" s="33">
        <v>45200</v>
      </c>
      <c r="P57" s="36">
        <f t="shared" si="8"/>
        <v>94548.37</v>
      </c>
      <c r="Q57" s="36">
        <f t="shared" si="9"/>
        <v>840.23</v>
      </c>
      <c r="R57" s="36">
        <f t="shared" si="10"/>
        <v>578.65000000000009</v>
      </c>
      <c r="S57" s="36">
        <f t="shared" si="11"/>
        <v>261.58</v>
      </c>
      <c r="T57" s="36">
        <f t="shared" si="12"/>
        <v>0</v>
      </c>
      <c r="U57" s="36">
        <f t="shared" si="13"/>
        <v>25030.280000000002</v>
      </c>
      <c r="V57" s="36">
        <f t="shared" si="14"/>
        <v>13620.300000000003</v>
      </c>
      <c r="W57" s="36">
        <f t="shared" si="15"/>
        <v>93969.72</v>
      </c>
    </row>
    <row r="58" spans="1:23" x14ac:dyDescent="0.25">
      <c r="A58">
        <f t="shared" si="16"/>
        <v>4</v>
      </c>
      <c r="B58" s="33">
        <v>45231</v>
      </c>
      <c r="C58" s="36">
        <f t="shared" si="2"/>
        <v>19857.64333333349</v>
      </c>
      <c r="D58" s="36">
        <f t="shared" si="3"/>
        <v>547.70000000000005</v>
      </c>
      <c r="E58" s="36">
        <f t="shared" si="4"/>
        <v>478.20000000000005</v>
      </c>
      <c r="F58" s="36">
        <f t="shared" si="5"/>
        <v>69.5</v>
      </c>
      <c r="G58" s="36">
        <f t="shared" si="0"/>
        <v>1693.9666666666665</v>
      </c>
      <c r="H58" s="36">
        <f t="shared" si="6"/>
        <v>94314.523333333316</v>
      </c>
      <c r="I58" s="36">
        <f t="shared" si="7"/>
        <v>11043.809999999998</v>
      </c>
      <c r="J58" s="36">
        <f t="shared" si="1"/>
        <v>17685.476666666822</v>
      </c>
      <c r="N58">
        <f t="shared" si="17"/>
        <v>4</v>
      </c>
      <c r="O58" s="33">
        <v>45231</v>
      </c>
      <c r="P58" s="36">
        <f t="shared" si="8"/>
        <v>93969.72</v>
      </c>
      <c r="Q58" s="36">
        <f t="shared" si="9"/>
        <v>840.23</v>
      </c>
      <c r="R58" s="36">
        <f t="shared" si="10"/>
        <v>580.25</v>
      </c>
      <c r="S58" s="36">
        <f t="shared" si="11"/>
        <v>259.98</v>
      </c>
      <c r="T58" s="36">
        <f t="shared" si="12"/>
        <v>0</v>
      </c>
      <c r="U58" s="36">
        <f t="shared" si="13"/>
        <v>25610.530000000002</v>
      </c>
      <c r="V58" s="36">
        <f t="shared" si="14"/>
        <v>13880.280000000002</v>
      </c>
      <c r="W58" s="36">
        <f t="shared" si="15"/>
        <v>93389.47</v>
      </c>
    </row>
    <row r="59" spans="1:23" x14ac:dyDescent="0.25">
      <c r="A59">
        <f t="shared" si="16"/>
        <v>4</v>
      </c>
      <c r="B59" s="33">
        <v>45261</v>
      </c>
      <c r="C59" s="36">
        <f t="shared" si="2"/>
        <v>17685.476666666822</v>
      </c>
      <c r="D59" s="36">
        <f t="shared" si="3"/>
        <v>547.70000000000005</v>
      </c>
      <c r="E59" s="36">
        <f t="shared" si="4"/>
        <v>485.80000000000007</v>
      </c>
      <c r="F59" s="36">
        <f t="shared" si="5"/>
        <v>61.9</v>
      </c>
      <c r="G59" s="36">
        <f t="shared" si="0"/>
        <v>1693.9666666666665</v>
      </c>
      <c r="H59" s="36">
        <f t="shared" si="6"/>
        <v>96494.289999999979</v>
      </c>
      <c r="I59" s="36">
        <f t="shared" si="7"/>
        <v>11105.709999999997</v>
      </c>
      <c r="J59" s="36">
        <f t="shared" si="1"/>
        <v>15505.710000000156</v>
      </c>
      <c r="N59">
        <f t="shared" si="17"/>
        <v>4</v>
      </c>
      <c r="O59" s="33">
        <v>45261</v>
      </c>
      <c r="P59" s="36">
        <f t="shared" si="8"/>
        <v>93389.47</v>
      </c>
      <c r="Q59" s="36">
        <f t="shared" si="9"/>
        <v>840.23</v>
      </c>
      <c r="R59" s="36">
        <f t="shared" si="10"/>
        <v>581.85</v>
      </c>
      <c r="S59" s="36">
        <f t="shared" si="11"/>
        <v>258.38</v>
      </c>
      <c r="T59" s="36">
        <f t="shared" si="12"/>
        <v>0</v>
      </c>
      <c r="U59" s="36">
        <f t="shared" si="13"/>
        <v>26192.38</v>
      </c>
      <c r="V59" s="36">
        <f t="shared" si="14"/>
        <v>14138.660000000002</v>
      </c>
      <c r="W59" s="36">
        <f t="shared" si="15"/>
        <v>92807.62</v>
      </c>
    </row>
    <row r="60" spans="1:23" x14ac:dyDescent="0.25">
      <c r="A60">
        <f t="shared" si="16"/>
        <v>5</v>
      </c>
      <c r="B60" s="33">
        <v>45292</v>
      </c>
      <c r="C60" s="36">
        <f t="shared" si="2"/>
        <v>15505.710000000156</v>
      </c>
      <c r="D60" s="36">
        <f t="shared" si="3"/>
        <v>547.70000000000005</v>
      </c>
      <c r="E60" s="36">
        <f t="shared" si="4"/>
        <v>493.43000000000006</v>
      </c>
      <c r="F60" s="36">
        <f t="shared" si="5"/>
        <v>54.27</v>
      </c>
      <c r="G60" s="36">
        <f t="shared" si="0"/>
        <v>1693.9666666666665</v>
      </c>
      <c r="H60" s="36">
        <f t="shared" si="6"/>
        <v>98681.686666666646</v>
      </c>
      <c r="I60" s="36">
        <f t="shared" si="7"/>
        <v>11159.979999999998</v>
      </c>
      <c r="J60" s="36">
        <f t="shared" si="1"/>
        <v>13318.313333333488</v>
      </c>
      <c r="N60">
        <f t="shared" si="17"/>
        <v>5</v>
      </c>
      <c r="O60" s="33">
        <v>45292</v>
      </c>
      <c r="P60" s="36">
        <f t="shared" si="8"/>
        <v>92807.62</v>
      </c>
      <c r="Q60" s="36">
        <f t="shared" si="9"/>
        <v>840.23</v>
      </c>
      <c r="R60" s="36">
        <f t="shared" si="10"/>
        <v>583.46</v>
      </c>
      <c r="S60" s="36">
        <f t="shared" si="11"/>
        <v>256.77</v>
      </c>
      <c r="T60" s="36">
        <f t="shared" si="12"/>
        <v>0</v>
      </c>
      <c r="U60" s="36">
        <f t="shared" si="13"/>
        <v>26775.84</v>
      </c>
      <c r="V60" s="36">
        <f t="shared" si="14"/>
        <v>14395.430000000002</v>
      </c>
      <c r="W60" s="36">
        <f t="shared" si="15"/>
        <v>92224.159999999989</v>
      </c>
    </row>
    <row r="61" spans="1:23" x14ac:dyDescent="0.25">
      <c r="A61">
        <f t="shared" si="16"/>
        <v>5</v>
      </c>
      <c r="B61" s="33">
        <v>45323</v>
      </c>
      <c r="C61" s="36">
        <f t="shared" si="2"/>
        <v>13318.313333333488</v>
      </c>
      <c r="D61" s="36">
        <f t="shared" si="3"/>
        <v>547.70000000000005</v>
      </c>
      <c r="E61" s="36">
        <f t="shared" si="4"/>
        <v>501.09000000000003</v>
      </c>
      <c r="F61" s="36">
        <f t="shared" si="5"/>
        <v>46.61</v>
      </c>
      <c r="G61" s="36">
        <f t="shared" si="0"/>
        <v>1693.9666666666665</v>
      </c>
      <c r="H61" s="36">
        <f t="shared" si="6"/>
        <v>100876.74333333332</v>
      </c>
      <c r="I61" s="36">
        <f t="shared" si="7"/>
        <v>11206.589999999998</v>
      </c>
      <c r="J61" s="36">
        <f t="shared" si="1"/>
        <v>11123.256666666821</v>
      </c>
      <c r="N61">
        <f t="shared" si="17"/>
        <v>5</v>
      </c>
      <c r="O61" s="33">
        <v>45323</v>
      </c>
      <c r="P61" s="36">
        <f t="shared" si="8"/>
        <v>92224.159999999989</v>
      </c>
      <c r="Q61" s="36">
        <f t="shared" si="9"/>
        <v>840.23</v>
      </c>
      <c r="R61" s="36">
        <f t="shared" si="10"/>
        <v>585.08000000000004</v>
      </c>
      <c r="S61" s="36">
        <f t="shared" si="11"/>
        <v>255.15</v>
      </c>
      <c r="T61" s="36">
        <f t="shared" si="12"/>
        <v>0</v>
      </c>
      <c r="U61" s="36">
        <f t="shared" si="13"/>
        <v>27360.920000000002</v>
      </c>
      <c r="V61" s="36">
        <f t="shared" si="14"/>
        <v>14650.580000000002</v>
      </c>
      <c r="W61" s="36">
        <f t="shared" si="15"/>
        <v>91639.079999999987</v>
      </c>
    </row>
    <row r="62" spans="1:23" x14ac:dyDescent="0.25">
      <c r="A62">
        <f t="shared" si="16"/>
        <v>5</v>
      </c>
      <c r="B62" s="33">
        <v>45352</v>
      </c>
      <c r="C62" s="36">
        <f t="shared" si="2"/>
        <v>11123.256666666821</v>
      </c>
      <c r="D62" s="36">
        <f t="shared" si="3"/>
        <v>547.70000000000005</v>
      </c>
      <c r="E62" s="36">
        <f t="shared" si="4"/>
        <v>508.77000000000004</v>
      </c>
      <c r="F62" s="36">
        <f t="shared" si="5"/>
        <v>38.93</v>
      </c>
      <c r="G62" s="36">
        <f t="shared" si="0"/>
        <v>1693.9666666666665</v>
      </c>
      <c r="H62" s="36">
        <f t="shared" si="6"/>
        <v>103079.47999999998</v>
      </c>
      <c r="I62" s="36">
        <f t="shared" si="7"/>
        <v>11245.519999999999</v>
      </c>
      <c r="J62" s="36">
        <f t="shared" si="1"/>
        <v>8920.5200000001532</v>
      </c>
      <c r="N62">
        <f t="shared" si="17"/>
        <v>5</v>
      </c>
      <c r="O62" s="33">
        <v>45352</v>
      </c>
      <c r="P62" s="36">
        <f t="shared" si="8"/>
        <v>91639.079999999987</v>
      </c>
      <c r="Q62" s="36">
        <f t="shared" si="9"/>
        <v>840.23</v>
      </c>
      <c r="R62" s="36">
        <f t="shared" si="10"/>
        <v>586.70000000000005</v>
      </c>
      <c r="S62" s="36">
        <f t="shared" si="11"/>
        <v>253.53</v>
      </c>
      <c r="T62" s="36">
        <f t="shared" si="12"/>
        <v>0</v>
      </c>
      <c r="U62" s="36">
        <f t="shared" si="13"/>
        <v>27947.620000000003</v>
      </c>
      <c r="V62" s="36">
        <f t="shared" si="14"/>
        <v>14904.110000000002</v>
      </c>
      <c r="W62" s="36">
        <f t="shared" si="15"/>
        <v>91052.37999999999</v>
      </c>
    </row>
    <row r="63" spans="1:23" x14ac:dyDescent="0.25">
      <c r="A63">
        <f t="shared" si="16"/>
        <v>5</v>
      </c>
      <c r="B63" s="33">
        <v>45383</v>
      </c>
      <c r="C63" s="36">
        <f t="shared" si="2"/>
        <v>8920.5200000001532</v>
      </c>
      <c r="D63" s="36">
        <f t="shared" si="3"/>
        <v>547.70000000000005</v>
      </c>
      <c r="E63" s="36">
        <f t="shared" si="4"/>
        <v>516.48</v>
      </c>
      <c r="F63" s="36">
        <f t="shared" si="5"/>
        <v>31.22</v>
      </c>
      <c r="G63" s="36">
        <f t="shared" si="0"/>
        <v>1693.9666666666665</v>
      </c>
      <c r="H63" s="36">
        <f t="shared" si="6"/>
        <v>105289.92666666665</v>
      </c>
      <c r="I63" s="36">
        <f t="shared" si="7"/>
        <v>11276.739999999998</v>
      </c>
      <c r="J63" s="36">
        <f t="shared" si="1"/>
        <v>6710.0733333334874</v>
      </c>
      <c r="N63">
        <f t="shared" si="17"/>
        <v>5</v>
      </c>
      <c r="O63" s="33">
        <v>45383</v>
      </c>
      <c r="P63" s="36">
        <f t="shared" si="8"/>
        <v>91052.37999999999</v>
      </c>
      <c r="Q63" s="36">
        <f t="shared" si="9"/>
        <v>840.23</v>
      </c>
      <c r="R63" s="36">
        <f t="shared" si="10"/>
        <v>588.32000000000005</v>
      </c>
      <c r="S63" s="36">
        <f t="shared" si="11"/>
        <v>251.91</v>
      </c>
      <c r="T63" s="36">
        <f t="shared" si="12"/>
        <v>0</v>
      </c>
      <c r="U63" s="36">
        <f t="shared" si="13"/>
        <v>28535.940000000002</v>
      </c>
      <c r="V63" s="36">
        <f t="shared" si="14"/>
        <v>15156.020000000002</v>
      </c>
      <c r="W63" s="36">
        <f t="shared" si="15"/>
        <v>90464.059999999983</v>
      </c>
    </row>
    <row r="64" spans="1:23" x14ac:dyDescent="0.25">
      <c r="A64">
        <f t="shared" si="16"/>
        <v>5</v>
      </c>
      <c r="B64" s="33">
        <v>45413</v>
      </c>
      <c r="C64" s="36">
        <f t="shared" si="2"/>
        <v>6710.0733333334874</v>
      </c>
      <c r="D64" s="36">
        <f t="shared" si="3"/>
        <v>547.70000000000005</v>
      </c>
      <c r="E64" s="36">
        <f t="shared" si="4"/>
        <v>524.21</v>
      </c>
      <c r="F64" s="36">
        <f t="shared" si="5"/>
        <v>23.49</v>
      </c>
      <c r="G64" s="36">
        <f t="shared" si="0"/>
        <v>1693.9666666666665</v>
      </c>
      <c r="H64" s="36">
        <f t="shared" si="6"/>
        <v>107508.10333333332</v>
      </c>
      <c r="I64" s="36">
        <f t="shared" si="7"/>
        <v>11300.229999999998</v>
      </c>
      <c r="J64" s="36">
        <f t="shared" si="1"/>
        <v>4491.8966666668211</v>
      </c>
      <c r="N64">
        <f t="shared" si="17"/>
        <v>5</v>
      </c>
      <c r="O64" s="33">
        <v>45413</v>
      </c>
      <c r="P64" s="36">
        <f t="shared" si="8"/>
        <v>90464.059999999983</v>
      </c>
      <c r="Q64" s="36">
        <f t="shared" si="9"/>
        <v>840.23</v>
      </c>
      <c r="R64" s="36">
        <f t="shared" si="10"/>
        <v>589.95000000000005</v>
      </c>
      <c r="S64" s="36">
        <f t="shared" si="11"/>
        <v>250.28</v>
      </c>
      <c r="T64" s="36">
        <f t="shared" si="12"/>
        <v>0</v>
      </c>
      <c r="U64" s="36">
        <f t="shared" si="13"/>
        <v>29125.890000000003</v>
      </c>
      <c r="V64" s="36">
        <f t="shared" si="14"/>
        <v>15406.300000000003</v>
      </c>
      <c r="W64" s="36">
        <f t="shared" si="15"/>
        <v>89874.109999999986</v>
      </c>
    </row>
    <row r="65" spans="1:23" x14ac:dyDescent="0.25">
      <c r="A65">
        <f t="shared" si="16"/>
        <v>5</v>
      </c>
      <c r="B65" s="33">
        <v>45444</v>
      </c>
      <c r="C65" s="36">
        <f t="shared" si="2"/>
        <v>4491.8966666668211</v>
      </c>
      <c r="D65" s="36">
        <f t="shared" si="3"/>
        <v>547.70000000000005</v>
      </c>
      <c r="E65" s="36">
        <f t="shared" si="4"/>
        <v>531.98</v>
      </c>
      <c r="F65" s="36">
        <f t="shared" si="5"/>
        <v>15.72</v>
      </c>
      <c r="G65" s="36">
        <f t="shared" si="0"/>
        <v>1693.9666666666665</v>
      </c>
      <c r="H65" s="36">
        <f t="shared" si="6"/>
        <v>109734.04999999999</v>
      </c>
      <c r="I65" s="36">
        <f t="shared" si="7"/>
        <v>11315.949999999997</v>
      </c>
      <c r="J65" s="36">
        <f t="shared" si="1"/>
        <v>2265.9500000001544</v>
      </c>
      <c r="N65">
        <f t="shared" si="17"/>
        <v>5</v>
      </c>
      <c r="O65" s="33">
        <v>45444</v>
      </c>
      <c r="P65" s="36">
        <f t="shared" si="8"/>
        <v>89874.109999999986</v>
      </c>
      <c r="Q65" s="36">
        <f t="shared" si="9"/>
        <v>840.23</v>
      </c>
      <c r="R65" s="36">
        <f t="shared" si="10"/>
        <v>591.58000000000004</v>
      </c>
      <c r="S65" s="36">
        <f t="shared" si="11"/>
        <v>248.65</v>
      </c>
      <c r="T65" s="36">
        <f t="shared" si="12"/>
        <v>0</v>
      </c>
      <c r="U65" s="36">
        <f t="shared" si="13"/>
        <v>29717.470000000005</v>
      </c>
      <c r="V65" s="36">
        <f t="shared" si="14"/>
        <v>15654.950000000003</v>
      </c>
      <c r="W65" s="36">
        <f t="shared" si="15"/>
        <v>89282.529999999984</v>
      </c>
    </row>
    <row r="66" spans="1:23" x14ac:dyDescent="0.25">
      <c r="A66">
        <f t="shared" si="16"/>
        <v>5</v>
      </c>
      <c r="B66" s="33">
        <v>45474</v>
      </c>
      <c r="C66" s="36">
        <f t="shared" si="2"/>
        <v>2265.9500000001544</v>
      </c>
      <c r="D66" s="36">
        <f t="shared" si="3"/>
        <v>547.70000000000005</v>
      </c>
      <c r="E66" s="36">
        <f t="shared" si="4"/>
        <v>539.7700000000001</v>
      </c>
      <c r="F66" s="36">
        <f t="shared" si="5"/>
        <v>7.93</v>
      </c>
      <c r="G66" s="36">
        <f t="shared" si="0"/>
        <v>1693.9666666666665</v>
      </c>
      <c r="H66" s="36">
        <f t="shared" si="6"/>
        <v>111967.78666666665</v>
      </c>
      <c r="I66" s="36">
        <f t="shared" si="7"/>
        <v>11323.879999999997</v>
      </c>
      <c r="J66" s="36">
        <f t="shared" si="1"/>
        <v>32.213333333487981</v>
      </c>
      <c r="N66">
        <f t="shared" si="17"/>
        <v>5</v>
      </c>
      <c r="O66" s="33">
        <v>45474</v>
      </c>
      <c r="P66" s="36">
        <f t="shared" si="8"/>
        <v>89282.529999999984</v>
      </c>
      <c r="Q66" s="36">
        <f t="shared" si="9"/>
        <v>840.23</v>
      </c>
      <c r="R66" s="36">
        <f t="shared" si="10"/>
        <v>593.22</v>
      </c>
      <c r="S66" s="36">
        <f t="shared" si="11"/>
        <v>247.01</v>
      </c>
      <c r="T66" s="36">
        <f t="shared" si="12"/>
        <v>0</v>
      </c>
      <c r="U66" s="36">
        <f t="shared" si="13"/>
        <v>30310.690000000006</v>
      </c>
      <c r="V66" s="36">
        <f t="shared" si="14"/>
        <v>15901.960000000003</v>
      </c>
      <c r="W66" s="36">
        <f t="shared" si="15"/>
        <v>88689.309999999983</v>
      </c>
    </row>
    <row r="67" spans="1:23" x14ac:dyDescent="0.25">
      <c r="A67">
        <f t="shared" si="16"/>
        <v>5</v>
      </c>
      <c r="B67" s="33">
        <v>45505</v>
      </c>
      <c r="C67" s="36">
        <f t="shared" si="2"/>
        <v>32.213333333487981</v>
      </c>
      <c r="D67" s="36">
        <f t="shared" si="3"/>
        <v>547.70000000000005</v>
      </c>
      <c r="E67" s="36">
        <f t="shared" si="4"/>
        <v>547.59</v>
      </c>
      <c r="F67" s="36">
        <f t="shared" si="5"/>
        <v>0.11</v>
      </c>
      <c r="G67" s="36">
        <f t="shared" si="0"/>
        <v>1693.9666666666665</v>
      </c>
      <c r="H67" s="36">
        <f t="shared" si="6"/>
        <v>114209.34333333332</v>
      </c>
      <c r="I67" s="36">
        <f t="shared" si="7"/>
        <v>11323.989999999998</v>
      </c>
      <c r="J67" s="36">
        <f t="shared" si="1"/>
        <v>-2209.3433333331786</v>
      </c>
      <c r="N67">
        <f t="shared" si="17"/>
        <v>5</v>
      </c>
      <c r="O67" s="33">
        <v>45505</v>
      </c>
      <c r="P67" s="36">
        <f t="shared" si="8"/>
        <v>88689.309999999983</v>
      </c>
      <c r="Q67" s="36">
        <f t="shared" si="9"/>
        <v>840.23</v>
      </c>
      <c r="R67" s="36">
        <f t="shared" si="10"/>
        <v>594.86</v>
      </c>
      <c r="S67" s="36">
        <f t="shared" si="11"/>
        <v>245.37</v>
      </c>
      <c r="T67" s="36">
        <f t="shared" si="12"/>
        <v>0</v>
      </c>
      <c r="U67" s="36">
        <f t="shared" si="13"/>
        <v>30905.550000000007</v>
      </c>
      <c r="V67" s="36">
        <f t="shared" si="14"/>
        <v>16147.330000000004</v>
      </c>
      <c r="W67" s="36">
        <f t="shared" si="15"/>
        <v>88094.449999999983</v>
      </c>
    </row>
    <row r="68" spans="1:23" x14ac:dyDescent="0.25">
      <c r="A68">
        <f t="shared" si="16"/>
        <v>5</v>
      </c>
      <c r="B68" s="33">
        <v>45536</v>
      </c>
      <c r="C68" s="36">
        <f t="shared" si="2"/>
        <v>-2209.3433333331786</v>
      </c>
      <c r="D68" s="36">
        <f t="shared" si="3"/>
        <v>547.70000000000005</v>
      </c>
      <c r="E68" s="36">
        <f t="shared" si="4"/>
        <v>555.43000000000006</v>
      </c>
      <c r="F68" s="36">
        <f t="shared" si="5"/>
        <v>-7.73</v>
      </c>
      <c r="G68" s="36">
        <f t="shared" si="0"/>
        <v>1693.9666666666665</v>
      </c>
      <c r="H68" s="36">
        <f t="shared" si="6"/>
        <v>116458.73999999999</v>
      </c>
      <c r="I68" s="36">
        <f t="shared" si="7"/>
        <v>11316.259999999998</v>
      </c>
      <c r="J68" s="36">
        <f t="shared" si="1"/>
        <v>-4458.7399999998452</v>
      </c>
      <c r="N68">
        <f t="shared" si="17"/>
        <v>5</v>
      </c>
      <c r="O68" s="33">
        <v>45536</v>
      </c>
      <c r="P68" s="36">
        <f t="shared" si="8"/>
        <v>88094.449999999983</v>
      </c>
      <c r="Q68" s="36">
        <f t="shared" si="9"/>
        <v>840.23</v>
      </c>
      <c r="R68" s="36">
        <f t="shared" si="10"/>
        <v>596.5</v>
      </c>
      <c r="S68" s="36">
        <f t="shared" si="11"/>
        <v>243.73</v>
      </c>
      <c r="T68" s="36">
        <f t="shared" si="12"/>
        <v>0</v>
      </c>
      <c r="U68" s="36">
        <f t="shared" si="13"/>
        <v>31502.050000000007</v>
      </c>
      <c r="V68" s="36">
        <f t="shared" si="14"/>
        <v>16391.060000000005</v>
      </c>
      <c r="W68" s="36">
        <f t="shared" si="15"/>
        <v>87497.949999999983</v>
      </c>
    </row>
    <row r="69" spans="1:23" x14ac:dyDescent="0.25">
      <c r="A69">
        <f t="shared" si="16"/>
        <v>5</v>
      </c>
      <c r="B69" s="33">
        <v>45566</v>
      </c>
      <c r="C69" s="36">
        <f t="shared" si="2"/>
        <v>-4458.7399999998452</v>
      </c>
      <c r="D69" s="36">
        <f t="shared" si="3"/>
        <v>547.70000000000005</v>
      </c>
      <c r="E69" s="36">
        <f t="shared" si="4"/>
        <v>563.31000000000006</v>
      </c>
      <c r="F69" s="36">
        <f t="shared" si="5"/>
        <v>-15.61</v>
      </c>
      <c r="G69" s="36">
        <f t="shared" si="0"/>
        <v>1693.9666666666665</v>
      </c>
      <c r="H69" s="36">
        <f t="shared" si="6"/>
        <v>118716.01666666666</v>
      </c>
      <c r="I69" s="36">
        <f t="shared" si="7"/>
        <v>11300.649999999998</v>
      </c>
      <c r="J69" s="36">
        <f t="shared" si="1"/>
        <v>-6716.0166666665118</v>
      </c>
      <c r="N69">
        <f t="shared" si="17"/>
        <v>5</v>
      </c>
      <c r="O69" s="33">
        <v>45566</v>
      </c>
      <c r="P69" s="36">
        <f t="shared" si="8"/>
        <v>87497.949999999983</v>
      </c>
      <c r="Q69" s="36">
        <f t="shared" si="9"/>
        <v>840.23</v>
      </c>
      <c r="R69" s="36">
        <f t="shared" si="10"/>
        <v>598.15</v>
      </c>
      <c r="S69" s="36">
        <f t="shared" si="11"/>
        <v>242.08</v>
      </c>
      <c r="T69" s="36">
        <f t="shared" si="12"/>
        <v>0</v>
      </c>
      <c r="U69" s="36">
        <f t="shared" si="13"/>
        <v>32100.200000000008</v>
      </c>
      <c r="V69" s="36">
        <f t="shared" si="14"/>
        <v>16633.140000000007</v>
      </c>
      <c r="W69" s="36">
        <f t="shared" si="15"/>
        <v>86899.799999999988</v>
      </c>
    </row>
    <row r="70" spans="1:23" x14ac:dyDescent="0.25">
      <c r="A70">
        <f t="shared" si="16"/>
        <v>5</v>
      </c>
      <c r="B70" s="33">
        <v>45597</v>
      </c>
      <c r="C70" s="36">
        <f t="shared" si="2"/>
        <v>-6716.0166666665118</v>
      </c>
      <c r="D70" s="36">
        <f t="shared" si="3"/>
        <v>547.70000000000005</v>
      </c>
      <c r="E70" s="36">
        <f t="shared" si="4"/>
        <v>571.21</v>
      </c>
      <c r="F70" s="36">
        <f t="shared" si="5"/>
        <v>-23.51</v>
      </c>
      <c r="G70" s="36">
        <f t="shared" si="0"/>
        <v>1693.9666666666665</v>
      </c>
      <c r="H70" s="36">
        <f t="shared" si="6"/>
        <v>120981.19333333333</v>
      </c>
      <c r="I70" s="36">
        <f t="shared" si="7"/>
        <v>11277.139999999998</v>
      </c>
      <c r="J70" s="36">
        <f t="shared" si="1"/>
        <v>-8981.1933333331781</v>
      </c>
      <c r="N70">
        <f t="shared" si="17"/>
        <v>5</v>
      </c>
      <c r="O70" s="33">
        <v>45597</v>
      </c>
      <c r="P70" s="36">
        <f t="shared" si="8"/>
        <v>86899.799999999988</v>
      </c>
      <c r="Q70" s="36">
        <f t="shared" si="9"/>
        <v>840.23</v>
      </c>
      <c r="R70" s="36">
        <f t="shared" si="10"/>
        <v>599.81000000000006</v>
      </c>
      <c r="S70" s="36">
        <f t="shared" si="11"/>
        <v>240.42</v>
      </c>
      <c r="T70" s="36">
        <f t="shared" si="12"/>
        <v>0</v>
      </c>
      <c r="U70" s="36">
        <f t="shared" si="13"/>
        <v>32700.010000000009</v>
      </c>
      <c r="V70" s="36">
        <f t="shared" si="14"/>
        <v>16873.560000000005</v>
      </c>
      <c r="W70" s="36">
        <f t="shared" si="15"/>
        <v>86299.989999999991</v>
      </c>
    </row>
    <row r="71" spans="1:23" x14ac:dyDescent="0.25">
      <c r="A71">
        <f t="shared" si="16"/>
        <v>5</v>
      </c>
      <c r="B71" s="33">
        <v>45627</v>
      </c>
      <c r="C71" s="36">
        <f t="shared" si="2"/>
        <v>-8981.1933333331781</v>
      </c>
      <c r="D71" s="36">
        <f t="shared" si="3"/>
        <v>547.70000000000005</v>
      </c>
      <c r="E71" s="36">
        <f t="shared" si="4"/>
        <v>579.13</v>
      </c>
      <c r="F71" s="36">
        <f t="shared" si="5"/>
        <v>-31.43</v>
      </c>
      <c r="G71" s="36">
        <f t="shared" si="0"/>
        <v>1693.9666666666665</v>
      </c>
      <c r="H71" s="36">
        <f t="shared" si="6"/>
        <v>123254.29</v>
      </c>
      <c r="I71" s="36">
        <f t="shared" si="7"/>
        <v>11245.709999999997</v>
      </c>
      <c r="J71" s="36">
        <f t="shared" si="1"/>
        <v>-11254.289999999844</v>
      </c>
      <c r="N71">
        <f t="shared" si="17"/>
        <v>5</v>
      </c>
      <c r="O71" s="33">
        <v>45627</v>
      </c>
      <c r="P71" s="36">
        <f t="shared" si="8"/>
        <v>86299.989999999991</v>
      </c>
      <c r="Q71" s="36">
        <f t="shared" si="9"/>
        <v>840.23</v>
      </c>
      <c r="R71" s="36">
        <f t="shared" si="10"/>
        <v>601.47</v>
      </c>
      <c r="S71" s="36">
        <f t="shared" si="11"/>
        <v>238.76</v>
      </c>
      <c r="T71" s="36">
        <f t="shared" si="12"/>
        <v>0</v>
      </c>
      <c r="U71" s="36">
        <f t="shared" si="13"/>
        <v>33301.48000000001</v>
      </c>
      <c r="V71" s="36">
        <f t="shared" si="14"/>
        <v>17112.320000000003</v>
      </c>
      <c r="W71" s="36">
        <f t="shared" si="15"/>
        <v>85698.51999999999</v>
      </c>
    </row>
    <row r="72" spans="1:23" x14ac:dyDescent="0.25">
      <c r="A72">
        <f t="shared" si="16"/>
        <v>6</v>
      </c>
      <c r="B72" s="33">
        <v>45658</v>
      </c>
      <c r="C72" s="36">
        <f t="shared" si="2"/>
        <v>-11254.289999999844</v>
      </c>
      <c r="D72" s="36">
        <f t="shared" si="3"/>
        <v>547.70000000000005</v>
      </c>
      <c r="E72" s="36">
        <f t="shared" si="4"/>
        <v>587.09</v>
      </c>
      <c r="F72" s="36">
        <f t="shared" si="5"/>
        <v>-39.39</v>
      </c>
      <c r="G72" s="36">
        <f t="shared" si="0"/>
        <v>1693.9666666666665</v>
      </c>
      <c r="H72" s="36">
        <f t="shared" si="6"/>
        <v>125535.34666666666</v>
      </c>
      <c r="I72" s="36">
        <f t="shared" si="7"/>
        <v>11206.319999999998</v>
      </c>
      <c r="J72" s="36">
        <f t="shared" si="1"/>
        <v>-13535.346666666512</v>
      </c>
      <c r="N72">
        <f t="shared" si="17"/>
        <v>6</v>
      </c>
      <c r="O72" s="33">
        <v>45658</v>
      </c>
      <c r="P72" s="36">
        <f t="shared" si="8"/>
        <v>85698.51999999999</v>
      </c>
      <c r="Q72" s="36">
        <f t="shared" si="9"/>
        <v>840.23</v>
      </c>
      <c r="R72" s="36">
        <f t="shared" si="10"/>
        <v>603.13</v>
      </c>
      <c r="S72" s="36">
        <f t="shared" si="11"/>
        <v>237.1</v>
      </c>
      <c r="T72" s="36">
        <f t="shared" si="12"/>
        <v>0</v>
      </c>
      <c r="U72" s="36">
        <f t="shared" si="13"/>
        <v>33904.610000000008</v>
      </c>
      <c r="V72" s="36">
        <f t="shared" si="14"/>
        <v>17349.420000000002</v>
      </c>
      <c r="W72" s="36">
        <f t="shared" si="15"/>
        <v>85095.389999999985</v>
      </c>
    </row>
    <row r="73" spans="1:23" x14ac:dyDescent="0.25">
      <c r="A73">
        <f t="shared" si="16"/>
        <v>6</v>
      </c>
      <c r="B73" s="33">
        <v>45689</v>
      </c>
      <c r="C73" s="36">
        <f t="shared" si="2"/>
        <v>-13535.346666666512</v>
      </c>
      <c r="D73" s="36">
        <f t="shared" si="3"/>
        <v>547.70000000000005</v>
      </c>
      <c r="E73" s="36">
        <f t="shared" si="4"/>
        <v>595.07000000000005</v>
      </c>
      <c r="F73" s="36">
        <f t="shared" si="5"/>
        <v>-47.37</v>
      </c>
      <c r="G73" s="36">
        <f t="shared" si="0"/>
        <v>1693.9666666666665</v>
      </c>
      <c r="H73" s="36">
        <f t="shared" si="6"/>
        <v>127824.38333333333</v>
      </c>
      <c r="I73" s="36">
        <f t="shared" si="7"/>
        <v>11158.949999999997</v>
      </c>
      <c r="J73" s="36">
        <f t="shared" si="1"/>
        <v>-15824.383333333179</v>
      </c>
      <c r="N73">
        <f t="shared" si="17"/>
        <v>6</v>
      </c>
      <c r="O73" s="33">
        <v>45689</v>
      </c>
      <c r="P73" s="36">
        <f t="shared" si="8"/>
        <v>85095.389999999985</v>
      </c>
      <c r="Q73" s="36">
        <f t="shared" si="9"/>
        <v>840.23</v>
      </c>
      <c r="R73" s="36">
        <f t="shared" si="10"/>
        <v>604.79999999999995</v>
      </c>
      <c r="S73" s="36">
        <f t="shared" si="11"/>
        <v>235.43</v>
      </c>
      <c r="T73" s="36">
        <f t="shared" si="12"/>
        <v>0</v>
      </c>
      <c r="U73" s="36">
        <f t="shared" si="13"/>
        <v>34509.410000000011</v>
      </c>
      <c r="V73" s="36">
        <f t="shared" si="14"/>
        <v>17584.850000000002</v>
      </c>
      <c r="W73" s="36">
        <f t="shared" si="15"/>
        <v>84490.589999999982</v>
      </c>
    </row>
    <row r="74" spans="1:23" x14ac:dyDescent="0.25">
      <c r="A74">
        <f t="shared" si="16"/>
        <v>6</v>
      </c>
      <c r="B74" s="33">
        <v>45717</v>
      </c>
      <c r="C74" s="36">
        <f t="shared" si="2"/>
        <v>-15824.383333333179</v>
      </c>
      <c r="D74" s="36">
        <f t="shared" si="3"/>
        <v>547.70000000000005</v>
      </c>
      <c r="E74" s="36">
        <f t="shared" si="4"/>
        <v>603.09</v>
      </c>
      <c r="F74" s="36">
        <f t="shared" si="5"/>
        <v>-55.39</v>
      </c>
      <c r="G74" s="36">
        <f t="shared" si="0"/>
        <v>1693.9666666666665</v>
      </c>
      <c r="H74" s="36">
        <f t="shared" si="6"/>
        <v>130121.44</v>
      </c>
      <c r="I74" s="36">
        <f t="shared" si="7"/>
        <v>11103.559999999998</v>
      </c>
      <c r="J74" s="36">
        <f t="shared" si="1"/>
        <v>-18121.439999999846</v>
      </c>
      <c r="N74">
        <f t="shared" si="17"/>
        <v>6</v>
      </c>
      <c r="O74" s="33">
        <v>45717</v>
      </c>
      <c r="P74" s="36">
        <f t="shared" si="8"/>
        <v>84490.589999999982</v>
      </c>
      <c r="Q74" s="36">
        <f t="shared" si="9"/>
        <v>840.23</v>
      </c>
      <c r="R74" s="36">
        <f t="shared" si="10"/>
        <v>606.47</v>
      </c>
      <c r="S74" s="36">
        <f t="shared" si="11"/>
        <v>233.76</v>
      </c>
      <c r="T74" s="36">
        <f t="shared" si="12"/>
        <v>0</v>
      </c>
      <c r="U74" s="36">
        <f t="shared" si="13"/>
        <v>35115.880000000012</v>
      </c>
      <c r="V74" s="36">
        <f t="shared" si="14"/>
        <v>17818.61</v>
      </c>
      <c r="W74" s="36">
        <f t="shared" si="15"/>
        <v>83884.119999999981</v>
      </c>
    </row>
    <row r="75" spans="1:23" x14ac:dyDescent="0.25">
      <c r="A75">
        <f t="shared" si="16"/>
        <v>6</v>
      </c>
      <c r="B75" s="33">
        <v>45748</v>
      </c>
      <c r="C75" s="36">
        <f t="shared" si="2"/>
        <v>-18121.439999999846</v>
      </c>
      <c r="D75" s="36">
        <f t="shared" si="3"/>
        <v>547.70000000000005</v>
      </c>
      <c r="E75" s="36">
        <f t="shared" si="4"/>
        <v>611.13</v>
      </c>
      <c r="F75" s="36">
        <f t="shared" si="5"/>
        <v>-63.43</v>
      </c>
      <c r="G75" s="36">
        <f t="shared" si="0"/>
        <v>1693.9666666666665</v>
      </c>
      <c r="H75" s="36">
        <f t="shared" si="6"/>
        <v>132426.53666666668</v>
      </c>
      <c r="I75" s="36">
        <f t="shared" si="7"/>
        <v>11040.129999999997</v>
      </c>
      <c r="J75" s="36">
        <f t="shared" si="1"/>
        <v>-20426.536666666514</v>
      </c>
      <c r="N75">
        <f t="shared" si="17"/>
        <v>6</v>
      </c>
      <c r="O75" s="33">
        <v>45748</v>
      </c>
      <c r="P75" s="36">
        <f t="shared" si="8"/>
        <v>83884.119999999981</v>
      </c>
      <c r="Q75" s="36">
        <f t="shared" si="9"/>
        <v>840.23</v>
      </c>
      <c r="R75" s="36">
        <f t="shared" si="10"/>
        <v>608.15</v>
      </c>
      <c r="S75" s="36">
        <f t="shared" si="11"/>
        <v>232.08</v>
      </c>
      <c r="T75" s="36">
        <f t="shared" si="12"/>
        <v>0</v>
      </c>
      <c r="U75" s="36">
        <f t="shared" si="13"/>
        <v>35724.030000000013</v>
      </c>
      <c r="V75" s="36">
        <f t="shared" si="14"/>
        <v>18050.690000000002</v>
      </c>
      <c r="W75" s="36">
        <f t="shared" si="15"/>
        <v>83275.969999999987</v>
      </c>
    </row>
    <row r="76" spans="1:23" x14ac:dyDescent="0.25">
      <c r="A76">
        <f t="shared" si="16"/>
        <v>6</v>
      </c>
      <c r="B76" s="33">
        <v>45778</v>
      </c>
      <c r="C76" s="36">
        <f t="shared" si="2"/>
        <v>-20426.536666666514</v>
      </c>
      <c r="D76" s="36">
        <f t="shared" si="3"/>
        <v>547.70000000000005</v>
      </c>
      <c r="E76" s="36">
        <f t="shared" si="4"/>
        <v>619.19000000000005</v>
      </c>
      <c r="F76" s="36">
        <f t="shared" si="5"/>
        <v>-71.489999999999995</v>
      </c>
      <c r="G76" s="36">
        <f t="shared" si="0"/>
        <v>1693.9666666666665</v>
      </c>
      <c r="H76" s="36">
        <f t="shared" si="6"/>
        <v>134739.69333333336</v>
      </c>
      <c r="I76" s="36">
        <f t="shared" si="7"/>
        <v>10968.639999999998</v>
      </c>
      <c r="J76" s="36">
        <f t="shared" si="1"/>
        <v>-22739.69333333318</v>
      </c>
      <c r="N76">
        <f t="shared" si="17"/>
        <v>6</v>
      </c>
      <c r="O76" s="33">
        <v>45778</v>
      </c>
      <c r="P76" s="36">
        <f t="shared" si="8"/>
        <v>83275.969999999987</v>
      </c>
      <c r="Q76" s="36">
        <f t="shared" si="9"/>
        <v>840.23</v>
      </c>
      <c r="R76" s="36">
        <f t="shared" si="10"/>
        <v>609.83000000000004</v>
      </c>
      <c r="S76" s="36">
        <f t="shared" si="11"/>
        <v>230.4</v>
      </c>
      <c r="T76" s="36">
        <f t="shared" si="12"/>
        <v>0</v>
      </c>
      <c r="U76" s="36">
        <f t="shared" si="13"/>
        <v>36333.860000000015</v>
      </c>
      <c r="V76" s="36">
        <f t="shared" si="14"/>
        <v>18281.090000000004</v>
      </c>
      <c r="W76" s="36">
        <f t="shared" si="15"/>
        <v>82666.139999999985</v>
      </c>
    </row>
    <row r="77" spans="1:23" x14ac:dyDescent="0.25">
      <c r="A77">
        <f t="shared" si="16"/>
        <v>6</v>
      </c>
      <c r="B77" s="33">
        <v>45809</v>
      </c>
      <c r="C77" s="36">
        <f t="shared" si="2"/>
        <v>-22739.69333333318</v>
      </c>
      <c r="D77" s="36">
        <f t="shared" si="3"/>
        <v>547.70000000000005</v>
      </c>
      <c r="E77" s="36">
        <f t="shared" si="4"/>
        <v>627.29000000000008</v>
      </c>
      <c r="F77" s="36">
        <f t="shared" si="5"/>
        <v>-79.59</v>
      </c>
      <c r="G77" s="36">
        <f t="shared" ref="G77:G140" si="18">$B$8</f>
        <v>1693.9666666666665</v>
      </c>
      <c r="H77" s="36">
        <f t="shared" si="6"/>
        <v>137060.95000000001</v>
      </c>
      <c r="I77" s="36">
        <f t="shared" si="7"/>
        <v>10889.049999999997</v>
      </c>
      <c r="J77" s="36">
        <f t="shared" ref="J77:J140" si="19">C77-E77-G77</f>
        <v>-25060.949999999848</v>
      </c>
      <c r="N77">
        <f t="shared" si="17"/>
        <v>6</v>
      </c>
      <c r="O77" s="33">
        <v>45809</v>
      </c>
      <c r="P77" s="36">
        <f t="shared" si="8"/>
        <v>82666.139999999985</v>
      </c>
      <c r="Q77" s="36">
        <f t="shared" si="9"/>
        <v>840.23</v>
      </c>
      <c r="R77" s="36">
        <f t="shared" si="10"/>
        <v>611.52</v>
      </c>
      <c r="S77" s="36">
        <f t="shared" si="11"/>
        <v>228.71</v>
      </c>
      <c r="T77" s="36">
        <f t="shared" si="12"/>
        <v>0</v>
      </c>
      <c r="U77" s="36">
        <f t="shared" si="13"/>
        <v>36945.380000000012</v>
      </c>
      <c r="V77" s="36">
        <f t="shared" si="14"/>
        <v>18509.800000000003</v>
      </c>
      <c r="W77" s="36">
        <f t="shared" si="15"/>
        <v>82054.619999999981</v>
      </c>
    </row>
    <row r="78" spans="1:23" x14ac:dyDescent="0.25">
      <c r="A78">
        <f t="shared" si="16"/>
        <v>6</v>
      </c>
      <c r="B78" s="33">
        <v>45839</v>
      </c>
      <c r="C78" s="36">
        <f t="shared" ref="C78:C141" si="20">$J77</f>
        <v>-25060.949999999848</v>
      </c>
      <c r="D78" s="36">
        <f t="shared" ref="D78:D141" si="21">$B$7</f>
        <v>547.70000000000005</v>
      </c>
      <c r="E78" s="36">
        <f t="shared" ref="E78:E141" si="22">D78-F78</f>
        <v>635.41000000000008</v>
      </c>
      <c r="F78" s="36">
        <f t="shared" ref="F78:F141" si="23">ROUND($C78*$B$4/12,2)</f>
        <v>-87.71</v>
      </c>
      <c r="G78" s="36">
        <f t="shared" si="18"/>
        <v>1693.9666666666665</v>
      </c>
      <c r="H78" s="36">
        <f t="shared" ref="H78:H141" si="24">E78+G78+H77</f>
        <v>139390.32666666669</v>
      </c>
      <c r="I78" s="36">
        <f t="shared" ref="I78:I141" si="25">F78+I77</f>
        <v>10801.339999999998</v>
      </c>
      <c r="J78" s="36">
        <f t="shared" si="19"/>
        <v>-27390.326666666515</v>
      </c>
      <c r="N78">
        <f t="shared" si="17"/>
        <v>6</v>
      </c>
      <c r="O78" s="33">
        <v>45839</v>
      </c>
      <c r="P78" s="36">
        <f t="shared" ref="P78:P141" si="26">$W77</f>
        <v>82054.619999999981</v>
      </c>
      <c r="Q78" s="36">
        <f t="shared" ref="Q78:Q141" si="27">$O$7</f>
        <v>840.23</v>
      </c>
      <c r="R78" s="36">
        <f t="shared" ref="R78:R141" si="28">Q78-S78</f>
        <v>613.21</v>
      </c>
      <c r="S78" s="36">
        <f t="shared" ref="S78:S141" si="29">ROUND($P78*$O$4/12,2)</f>
        <v>227.02</v>
      </c>
      <c r="T78" s="36">
        <f t="shared" ref="T78:T141" si="30">$O$8</f>
        <v>0</v>
      </c>
      <c r="U78" s="36">
        <f t="shared" ref="U78:U141" si="31">R78+T78+U77</f>
        <v>37558.590000000011</v>
      </c>
      <c r="V78" s="36">
        <f t="shared" ref="V78:V141" si="32">S78+V77</f>
        <v>18736.820000000003</v>
      </c>
      <c r="W78" s="36">
        <f t="shared" ref="W78:W141" si="33">P78-R78-T78</f>
        <v>81441.409999999974</v>
      </c>
    </row>
    <row r="79" spans="1:23" x14ac:dyDescent="0.25">
      <c r="A79">
        <f t="shared" si="16"/>
        <v>6</v>
      </c>
      <c r="B79" s="33">
        <v>45870</v>
      </c>
      <c r="C79" s="36">
        <f t="shared" si="20"/>
        <v>-27390.326666666515</v>
      </c>
      <c r="D79" s="36">
        <f t="shared" si="21"/>
        <v>547.70000000000005</v>
      </c>
      <c r="E79" s="36">
        <f t="shared" si="22"/>
        <v>643.57000000000005</v>
      </c>
      <c r="F79" s="36">
        <f t="shared" si="23"/>
        <v>-95.87</v>
      </c>
      <c r="G79" s="36">
        <f t="shared" si="18"/>
        <v>1693.9666666666665</v>
      </c>
      <c r="H79" s="36">
        <f t="shared" si="24"/>
        <v>141727.86333333334</v>
      </c>
      <c r="I79" s="36">
        <f t="shared" si="25"/>
        <v>10705.469999999998</v>
      </c>
      <c r="J79" s="36">
        <f t="shared" si="19"/>
        <v>-29727.863333333182</v>
      </c>
      <c r="N79">
        <f t="shared" si="17"/>
        <v>6</v>
      </c>
      <c r="O79" s="33">
        <v>45870</v>
      </c>
      <c r="P79" s="36">
        <f t="shared" si="26"/>
        <v>81441.409999999974</v>
      </c>
      <c r="Q79" s="36">
        <f t="shared" si="27"/>
        <v>840.23</v>
      </c>
      <c r="R79" s="36">
        <f t="shared" si="28"/>
        <v>614.91000000000008</v>
      </c>
      <c r="S79" s="36">
        <f t="shared" si="29"/>
        <v>225.32</v>
      </c>
      <c r="T79" s="36">
        <f t="shared" si="30"/>
        <v>0</v>
      </c>
      <c r="U79" s="36">
        <f t="shared" si="31"/>
        <v>38173.500000000015</v>
      </c>
      <c r="V79" s="36">
        <f t="shared" si="32"/>
        <v>18962.140000000003</v>
      </c>
      <c r="W79" s="36">
        <f t="shared" si="33"/>
        <v>80826.499999999971</v>
      </c>
    </row>
    <row r="80" spans="1:23" x14ac:dyDescent="0.25">
      <c r="A80">
        <f t="shared" si="16"/>
        <v>6</v>
      </c>
      <c r="B80" s="33">
        <v>45901</v>
      </c>
      <c r="C80" s="36">
        <f t="shared" si="20"/>
        <v>-29727.863333333182</v>
      </c>
      <c r="D80" s="36">
        <f t="shared" si="21"/>
        <v>547.70000000000005</v>
      </c>
      <c r="E80" s="36">
        <f t="shared" si="22"/>
        <v>651.75</v>
      </c>
      <c r="F80" s="36">
        <f t="shared" si="23"/>
        <v>-104.05</v>
      </c>
      <c r="G80" s="36">
        <f t="shared" si="18"/>
        <v>1693.9666666666665</v>
      </c>
      <c r="H80" s="36">
        <f t="shared" si="24"/>
        <v>144073.58000000002</v>
      </c>
      <c r="I80" s="36">
        <f t="shared" si="25"/>
        <v>10601.419999999998</v>
      </c>
      <c r="J80" s="36">
        <f t="shared" si="19"/>
        <v>-32073.579999999849</v>
      </c>
      <c r="N80">
        <f t="shared" si="17"/>
        <v>6</v>
      </c>
      <c r="O80" s="33">
        <v>45901</v>
      </c>
      <c r="P80" s="36">
        <f t="shared" si="26"/>
        <v>80826.499999999971</v>
      </c>
      <c r="Q80" s="36">
        <f t="shared" si="27"/>
        <v>840.23</v>
      </c>
      <c r="R80" s="36">
        <f t="shared" si="28"/>
        <v>616.61</v>
      </c>
      <c r="S80" s="36">
        <f t="shared" si="29"/>
        <v>223.62</v>
      </c>
      <c r="T80" s="36">
        <f t="shared" si="30"/>
        <v>0</v>
      </c>
      <c r="U80" s="36">
        <f t="shared" si="31"/>
        <v>38790.110000000015</v>
      </c>
      <c r="V80" s="36">
        <f t="shared" si="32"/>
        <v>19185.760000000002</v>
      </c>
      <c r="W80" s="36">
        <f t="shared" si="33"/>
        <v>80209.88999999997</v>
      </c>
    </row>
    <row r="81" spans="1:23" x14ac:dyDescent="0.25">
      <c r="A81">
        <f t="shared" si="16"/>
        <v>6</v>
      </c>
      <c r="B81" s="33">
        <v>45931</v>
      </c>
      <c r="C81" s="36">
        <f t="shared" si="20"/>
        <v>-32073.579999999849</v>
      </c>
      <c r="D81" s="36">
        <f t="shared" si="21"/>
        <v>547.70000000000005</v>
      </c>
      <c r="E81" s="36">
        <f t="shared" si="22"/>
        <v>659.96</v>
      </c>
      <c r="F81" s="36">
        <f t="shared" si="23"/>
        <v>-112.26</v>
      </c>
      <c r="G81" s="36">
        <f t="shared" si="18"/>
        <v>1693.9666666666665</v>
      </c>
      <c r="H81" s="36">
        <f t="shared" si="24"/>
        <v>146427.50666666668</v>
      </c>
      <c r="I81" s="36">
        <f t="shared" si="25"/>
        <v>10489.159999999998</v>
      </c>
      <c r="J81" s="36">
        <f t="shared" si="19"/>
        <v>-34427.506666666515</v>
      </c>
      <c r="N81">
        <f t="shared" si="17"/>
        <v>6</v>
      </c>
      <c r="O81" s="33">
        <v>45931</v>
      </c>
      <c r="P81" s="36">
        <f t="shared" si="26"/>
        <v>80209.88999999997</v>
      </c>
      <c r="Q81" s="36">
        <f t="shared" si="27"/>
        <v>840.23</v>
      </c>
      <c r="R81" s="36">
        <f t="shared" si="28"/>
        <v>618.32000000000005</v>
      </c>
      <c r="S81" s="36">
        <f t="shared" si="29"/>
        <v>221.91</v>
      </c>
      <c r="T81" s="36">
        <f t="shared" si="30"/>
        <v>0</v>
      </c>
      <c r="U81" s="36">
        <f t="shared" si="31"/>
        <v>39408.430000000015</v>
      </c>
      <c r="V81" s="36">
        <f t="shared" si="32"/>
        <v>19407.670000000002</v>
      </c>
      <c r="W81" s="36">
        <f t="shared" si="33"/>
        <v>79591.569999999963</v>
      </c>
    </row>
    <row r="82" spans="1:23" x14ac:dyDescent="0.25">
      <c r="A82">
        <f t="shared" si="16"/>
        <v>6</v>
      </c>
      <c r="B82" s="33">
        <v>45962</v>
      </c>
      <c r="C82" s="36">
        <f t="shared" si="20"/>
        <v>-34427.506666666515</v>
      </c>
      <c r="D82" s="36">
        <f t="shared" si="21"/>
        <v>547.70000000000005</v>
      </c>
      <c r="E82" s="36">
        <f t="shared" si="22"/>
        <v>668.2</v>
      </c>
      <c r="F82" s="36">
        <f t="shared" si="23"/>
        <v>-120.5</v>
      </c>
      <c r="G82" s="36">
        <f t="shared" si="18"/>
        <v>1693.9666666666665</v>
      </c>
      <c r="H82" s="36">
        <f t="shared" si="24"/>
        <v>148789.67333333334</v>
      </c>
      <c r="I82" s="36">
        <f t="shared" si="25"/>
        <v>10368.659999999998</v>
      </c>
      <c r="J82" s="36">
        <f t="shared" si="19"/>
        <v>-36789.673333333179</v>
      </c>
      <c r="N82">
        <f t="shared" si="17"/>
        <v>6</v>
      </c>
      <c r="O82" s="33">
        <v>45962</v>
      </c>
      <c r="P82" s="36">
        <f t="shared" si="26"/>
        <v>79591.569999999963</v>
      </c>
      <c r="Q82" s="36">
        <f t="shared" si="27"/>
        <v>840.23</v>
      </c>
      <c r="R82" s="36">
        <f t="shared" si="28"/>
        <v>620.03</v>
      </c>
      <c r="S82" s="36">
        <f t="shared" si="29"/>
        <v>220.2</v>
      </c>
      <c r="T82" s="36">
        <f t="shared" si="30"/>
        <v>0</v>
      </c>
      <c r="U82" s="36">
        <f t="shared" si="31"/>
        <v>40028.460000000014</v>
      </c>
      <c r="V82" s="36">
        <f t="shared" si="32"/>
        <v>19627.870000000003</v>
      </c>
      <c r="W82" s="36">
        <f t="shared" si="33"/>
        <v>78971.539999999964</v>
      </c>
    </row>
    <row r="83" spans="1:23" x14ac:dyDescent="0.25">
      <c r="A83">
        <f t="shared" si="16"/>
        <v>6</v>
      </c>
      <c r="B83" s="33">
        <v>45992</v>
      </c>
      <c r="C83" s="36">
        <f t="shared" si="20"/>
        <v>-36789.673333333179</v>
      </c>
      <c r="D83" s="36">
        <f t="shared" si="21"/>
        <v>547.70000000000005</v>
      </c>
      <c r="E83" s="36">
        <f t="shared" si="22"/>
        <v>676.46</v>
      </c>
      <c r="F83" s="36">
        <f t="shared" si="23"/>
        <v>-128.76</v>
      </c>
      <c r="G83" s="36">
        <f t="shared" si="18"/>
        <v>1693.9666666666665</v>
      </c>
      <c r="H83" s="36">
        <f t="shared" si="24"/>
        <v>151160.1</v>
      </c>
      <c r="I83" s="36">
        <f t="shared" si="25"/>
        <v>10239.899999999998</v>
      </c>
      <c r="J83" s="36">
        <f t="shared" si="19"/>
        <v>-39160.099999999846</v>
      </c>
      <c r="N83">
        <f t="shared" si="17"/>
        <v>6</v>
      </c>
      <c r="O83" s="33">
        <v>45992</v>
      </c>
      <c r="P83" s="36">
        <f t="shared" si="26"/>
        <v>78971.539999999964</v>
      </c>
      <c r="Q83" s="36">
        <f t="shared" si="27"/>
        <v>840.23</v>
      </c>
      <c r="R83" s="36">
        <f t="shared" si="28"/>
        <v>621.74</v>
      </c>
      <c r="S83" s="36">
        <f t="shared" si="29"/>
        <v>218.49</v>
      </c>
      <c r="T83" s="36">
        <f t="shared" si="30"/>
        <v>0</v>
      </c>
      <c r="U83" s="36">
        <f t="shared" si="31"/>
        <v>40650.200000000012</v>
      </c>
      <c r="V83" s="36">
        <f t="shared" si="32"/>
        <v>19846.360000000004</v>
      </c>
      <c r="W83" s="36">
        <f t="shared" si="33"/>
        <v>78349.799999999959</v>
      </c>
    </row>
    <row r="84" spans="1:23" x14ac:dyDescent="0.25">
      <c r="A84">
        <f t="shared" si="16"/>
        <v>7</v>
      </c>
      <c r="B84" s="33">
        <v>46023</v>
      </c>
      <c r="C84" s="36">
        <f t="shared" si="20"/>
        <v>-39160.099999999846</v>
      </c>
      <c r="D84" s="36">
        <f t="shared" si="21"/>
        <v>547.70000000000005</v>
      </c>
      <c r="E84" s="36">
        <f t="shared" si="22"/>
        <v>684.76</v>
      </c>
      <c r="F84" s="36">
        <f t="shared" si="23"/>
        <v>-137.06</v>
      </c>
      <c r="G84" s="36">
        <f t="shared" si="18"/>
        <v>1693.9666666666665</v>
      </c>
      <c r="H84" s="36">
        <f t="shared" si="24"/>
        <v>153538.82666666666</v>
      </c>
      <c r="I84" s="36">
        <f t="shared" si="25"/>
        <v>10102.839999999998</v>
      </c>
      <c r="J84" s="36">
        <f t="shared" si="19"/>
        <v>-41538.826666666515</v>
      </c>
      <c r="N84">
        <f t="shared" si="17"/>
        <v>7</v>
      </c>
      <c r="O84" s="33">
        <v>46023</v>
      </c>
      <c r="P84" s="36">
        <f t="shared" si="26"/>
        <v>78349.799999999959</v>
      </c>
      <c r="Q84" s="36">
        <f t="shared" si="27"/>
        <v>840.23</v>
      </c>
      <c r="R84" s="36">
        <f t="shared" si="28"/>
        <v>623.46</v>
      </c>
      <c r="S84" s="36">
        <f t="shared" si="29"/>
        <v>216.77</v>
      </c>
      <c r="T84" s="36">
        <f t="shared" si="30"/>
        <v>0</v>
      </c>
      <c r="U84" s="36">
        <f t="shared" si="31"/>
        <v>41273.660000000011</v>
      </c>
      <c r="V84" s="36">
        <f t="shared" si="32"/>
        <v>20063.130000000005</v>
      </c>
      <c r="W84" s="36">
        <f t="shared" si="33"/>
        <v>77726.339999999953</v>
      </c>
    </row>
    <row r="85" spans="1:23" x14ac:dyDescent="0.25">
      <c r="A85">
        <f t="shared" si="16"/>
        <v>7</v>
      </c>
      <c r="B85" s="33">
        <v>46054</v>
      </c>
      <c r="C85" s="36">
        <f t="shared" si="20"/>
        <v>-41538.826666666515</v>
      </c>
      <c r="D85" s="36">
        <f t="shared" si="21"/>
        <v>547.70000000000005</v>
      </c>
      <c r="E85" s="36">
        <f t="shared" si="22"/>
        <v>693.09</v>
      </c>
      <c r="F85" s="36">
        <f t="shared" si="23"/>
        <v>-145.38999999999999</v>
      </c>
      <c r="G85" s="36">
        <f t="shared" si="18"/>
        <v>1693.9666666666665</v>
      </c>
      <c r="H85" s="36">
        <f t="shared" si="24"/>
        <v>155925.88333333333</v>
      </c>
      <c r="I85" s="36">
        <f t="shared" si="25"/>
        <v>9957.4499999999989</v>
      </c>
      <c r="J85" s="36">
        <f t="shared" si="19"/>
        <v>-43925.883333333179</v>
      </c>
      <c r="N85">
        <f t="shared" si="17"/>
        <v>7</v>
      </c>
      <c r="O85" s="33">
        <v>46054</v>
      </c>
      <c r="P85" s="36">
        <f t="shared" si="26"/>
        <v>77726.339999999953</v>
      </c>
      <c r="Q85" s="36">
        <f t="shared" si="27"/>
        <v>840.23</v>
      </c>
      <c r="R85" s="36">
        <f t="shared" si="28"/>
        <v>625.19000000000005</v>
      </c>
      <c r="S85" s="36">
        <f t="shared" si="29"/>
        <v>215.04</v>
      </c>
      <c r="T85" s="36">
        <f t="shared" si="30"/>
        <v>0</v>
      </c>
      <c r="U85" s="36">
        <f t="shared" si="31"/>
        <v>41898.850000000013</v>
      </c>
      <c r="V85" s="36">
        <f t="shared" si="32"/>
        <v>20278.170000000006</v>
      </c>
      <c r="W85" s="36">
        <f t="shared" si="33"/>
        <v>77101.149999999951</v>
      </c>
    </row>
    <row r="86" spans="1:23" x14ac:dyDescent="0.25">
      <c r="A86">
        <f t="shared" si="16"/>
        <v>7</v>
      </c>
      <c r="B86" s="33">
        <v>46082</v>
      </c>
      <c r="C86" s="36">
        <f t="shared" si="20"/>
        <v>-43925.883333333179</v>
      </c>
      <c r="D86" s="36">
        <f t="shared" si="21"/>
        <v>547.70000000000005</v>
      </c>
      <c r="E86" s="36">
        <f t="shared" si="22"/>
        <v>701.44</v>
      </c>
      <c r="F86" s="36">
        <f t="shared" si="23"/>
        <v>-153.74</v>
      </c>
      <c r="G86" s="36">
        <f t="shared" si="18"/>
        <v>1693.9666666666665</v>
      </c>
      <c r="H86" s="36">
        <f t="shared" si="24"/>
        <v>158321.29</v>
      </c>
      <c r="I86" s="36">
        <f t="shared" si="25"/>
        <v>9803.7099999999991</v>
      </c>
      <c r="J86" s="36">
        <f t="shared" si="19"/>
        <v>-46321.289999999848</v>
      </c>
      <c r="N86">
        <f t="shared" si="17"/>
        <v>7</v>
      </c>
      <c r="O86" s="33">
        <v>46082</v>
      </c>
      <c r="P86" s="36">
        <f t="shared" si="26"/>
        <v>77101.149999999951</v>
      </c>
      <c r="Q86" s="36">
        <f t="shared" si="27"/>
        <v>840.23</v>
      </c>
      <c r="R86" s="36">
        <f t="shared" si="28"/>
        <v>626.92000000000007</v>
      </c>
      <c r="S86" s="36">
        <f t="shared" si="29"/>
        <v>213.31</v>
      </c>
      <c r="T86" s="36">
        <f t="shared" si="30"/>
        <v>0</v>
      </c>
      <c r="U86" s="36">
        <f t="shared" si="31"/>
        <v>42525.770000000011</v>
      </c>
      <c r="V86" s="36">
        <f t="shared" si="32"/>
        <v>20491.480000000007</v>
      </c>
      <c r="W86" s="36">
        <f t="shared" si="33"/>
        <v>76474.229999999952</v>
      </c>
    </row>
    <row r="87" spans="1:23" x14ac:dyDescent="0.25">
      <c r="A87">
        <f t="shared" si="16"/>
        <v>7</v>
      </c>
      <c r="B87" s="33">
        <v>46113</v>
      </c>
      <c r="C87" s="36">
        <f t="shared" si="20"/>
        <v>-46321.289999999848</v>
      </c>
      <c r="D87" s="36">
        <f t="shared" si="21"/>
        <v>547.70000000000005</v>
      </c>
      <c r="E87" s="36">
        <f t="shared" si="22"/>
        <v>709.82</v>
      </c>
      <c r="F87" s="36">
        <f t="shared" si="23"/>
        <v>-162.12</v>
      </c>
      <c r="G87" s="36">
        <f t="shared" si="18"/>
        <v>1693.9666666666665</v>
      </c>
      <c r="H87" s="36">
        <f t="shared" si="24"/>
        <v>160725.07666666666</v>
      </c>
      <c r="I87" s="36">
        <f t="shared" si="25"/>
        <v>9641.5899999999983</v>
      </c>
      <c r="J87" s="36">
        <f t="shared" si="19"/>
        <v>-48725.076666666515</v>
      </c>
      <c r="N87">
        <f t="shared" si="17"/>
        <v>7</v>
      </c>
      <c r="O87" s="33">
        <v>46113</v>
      </c>
      <c r="P87" s="36">
        <f t="shared" si="26"/>
        <v>76474.229999999952</v>
      </c>
      <c r="Q87" s="36">
        <f t="shared" si="27"/>
        <v>840.23</v>
      </c>
      <c r="R87" s="36">
        <f t="shared" si="28"/>
        <v>628.65</v>
      </c>
      <c r="S87" s="36">
        <f t="shared" si="29"/>
        <v>211.58</v>
      </c>
      <c r="T87" s="36">
        <f t="shared" si="30"/>
        <v>0</v>
      </c>
      <c r="U87" s="36">
        <f t="shared" si="31"/>
        <v>43154.420000000013</v>
      </c>
      <c r="V87" s="36">
        <f t="shared" si="32"/>
        <v>20703.060000000009</v>
      </c>
      <c r="W87" s="36">
        <f t="shared" si="33"/>
        <v>75845.579999999958</v>
      </c>
    </row>
    <row r="88" spans="1:23" x14ac:dyDescent="0.25">
      <c r="A88">
        <f t="shared" si="16"/>
        <v>7</v>
      </c>
      <c r="B88" s="33">
        <v>46143</v>
      </c>
      <c r="C88" s="36">
        <f t="shared" si="20"/>
        <v>-48725.076666666515</v>
      </c>
      <c r="D88" s="36">
        <f t="shared" si="21"/>
        <v>547.70000000000005</v>
      </c>
      <c r="E88" s="36">
        <f t="shared" si="22"/>
        <v>718.24</v>
      </c>
      <c r="F88" s="36">
        <f t="shared" si="23"/>
        <v>-170.54</v>
      </c>
      <c r="G88" s="36">
        <f t="shared" si="18"/>
        <v>1693.9666666666665</v>
      </c>
      <c r="H88" s="36">
        <f t="shared" si="24"/>
        <v>163137.28333333333</v>
      </c>
      <c r="I88" s="36">
        <f t="shared" si="25"/>
        <v>9471.0499999999975</v>
      </c>
      <c r="J88" s="36">
        <f t="shared" si="19"/>
        <v>-51137.28333333318</v>
      </c>
      <c r="N88">
        <f t="shared" si="17"/>
        <v>7</v>
      </c>
      <c r="O88" s="33">
        <v>46143</v>
      </c>
      <c r="P88" s="36">
        <f t="shared" si="26"/>
        <v>75845.579999999958</v>
      </c>
      <c r="Q88" s="36">
        <f t="shared" si="27"/>
        <v>840.23</v>
      </c>
      <c r="R88" s="36">
        <f t="shared" si="28"/>
        <v>630.39</v>
      </c>
      <c r="S88" s="36">
        <f t="shared" si="29"/>
        <v>209.84</v>
      </c>
      <c r="T88" s="36">
        <f t="shared" si="30"/>
        <v>0</v>
      </c>
      <c r="U88" s="36">
        <f t="shared" si="31"/>
        <v>43784.810000000012</v>
      </c>
      <c r="V88" s="36">
        <f t="shared" si="32"/>
        <v>20912.900000000009</v>
      </c>
      <c r="W88" s="36">
        <f t="shared" si="33"/>
        <v>75215.189999999959</v>
      </c>
    </row>
    <row r="89" spans="1:23" x14ac:dyDescent="0.25">
      <c r="A89">
        <f t="shared" ref="A89:A152" si="34">A77+1</f>
        <v>7</v>
      </c>
      <c r="B89" s="33">
        <v>46174</v>
      </c>
      <c r="C89" s="36">
        <f t="shared" si="20"/>
        <v>-51137.28333333318</v>
      </c>
      <c r="D89" s="36">
        <f t="shared" si="21"/>
        <v>547.70000000000005</v>
      </c>
      <c r="E89" s="36">
        <f t="shared" si="22"/>
        <v>726.68000000000006</v>
      </c>
      <c r="F89" s="36">
        <f t="shared" si="23"/>
        <v>-178.98</v>
      </c>
      <c r="G89" s="36">
        <f t="shared" si="18"/>
        <v>1693.9666666666665</v>
      </c>
      <c r="H89" s="36">
        <f t="shared" si="24"/>
        <v>165557.93</v>
      </c>
      <c r="I89" s="36">
        <f t="shared" si="25"/>
        <v>9292.0699999999979</v>
      </c>
      <c r="J89" s="36">
        <f t="shared" si="19"/>
        <v>-53557.929999999847</v>
      </c>
      <c r="N89">
        <f t="shared" ref="N89:N152" si="35">N77+1</f>
        <v>7</v>
      </c>
      <c r="O89" s="33">
        <v>46174</v>
      </c>
      <c r="P89" s="36">
        <f t="shared" si="26"/>
        <v>75215.189999999959</v>
      </c>
      <c r="Q89" s="36">
        <f t="shared" si="27"/>
        <v>840.23</v>
      </c>
      <c r="R89" s="36">
        <f t="shared" si="28"/>
        <v>632.13</v>
      </c>
      <c r="S89" s="36">
        <f t="shared" si="29"/>
        <v>208.1</v>
      </c>
      <c r="T89" s="36">
        <f t="shared" si="30"/>
        <v>0</v>
      </c>
      <c r="U89" s="36">
        <f t="shared" si="31"/>
        <v>44416.94000000001</v>
      </c>
      <c r="V89" s="36">
        <f t="shared" si="32"/>
        <v>21121.000000000007</v>
      </c>
      <c r="W89" s="36">
        <f t="shared" si="33"/>
        <v>74583.059999999954</v>
      </c>
    </row>
    <row r="90" spans="1:23" x14ac:dyDescent="0.25">
      <c r="A90">
        <f t="shared" si="34"/>
        <v>7</v>
      </c>
      <c r="B90" s="33">
        <v>46204</v>
      </c>
      <c r="C90" s="36">
        <f t="shared" si="20"/>
        <v>-53557.929999999847</v>
      </c>
      <c r="D90" s="36">
        <f t="shared" si="21"/>
        <v>547.70000000000005</v>
      </c>
      <c r="E90" s="36">
        <f t="shared" si="22"/>
        <v>735.15000000000009</v>
      </c>
      <c r="F90" s="36">
        <f t="shared" si="23"/>
        <v>-187.45</v>
      </c>
      <c r="G90" s="36">
        <f t="shared" si="18"/>
        <v>1693.9666666666665</v>
      </c>
      <c r="H90" s="36">
        <f t="shared" si="24"/>
        <v>167987.04666666666</v>
      </c>
      <c r="I90" s="36">
        <f t="shared" si="25"/>
        <v>9104.6199999999972</v>
      </c>
      <c r="J90" s="36">
        <f t="shared" si="19"/>
        <v>-55987.046666666516</v>
      </c>
      <c r="N90">
        <f t="shared" si="35"/>
        <v>7</v>
      </c>
      <c r="O90" s="33">
        <v>46204</v>
      </c>
      <c r="P90" s="36">
        <f t="shared" si="26"/>
        <v>74583.059999999954</v>
      </c>
      <c r="Q90" s="36">
        <f t="shared" si="27"/>
        <v>840.23</v>
      </c>
      <c r="R90" s="36">
        <f t="shared" si="28"/>
        <v>633.88</v>
      </c>
      <c r="S90" s="36">
        <f t="shared" si="29"/>
        <v>206.35</v>
      </c>
      <c r="T90" s="36">
        <f t="shared" si="30"/>
        <v>0</v>
      </c>
      <c r="U90" s="36">
        <f t="shared" si="31"/>
        <v>45050.820000000007</v>
      </c>
      <c r="V90" s="36">
        <f t="shared" si="32"/>
        <v>21327.350000000006</v>
      </c>
      <c r="W90" s="36">
        <f t="shared" si="33"/>
        <v>73949.179999999949</v>
      </c>
    </row>
    <row r="91" spans="1:23" x14ac:dyDescent="0.25">
      <c r="A91">
        <f t="shared" si="34"/>
        <v>7</v>
      </c>
      <c r="B91" s="33">
        <v>46235</v>
      </c>
      <c r="C91" s="36">
        <f t="shared" si="20"/>
        <v>-55987.046666666516</v>
      </c>
      <c r="D91" s="36">
        <f t="shared" si="21"/>
        <v>547.70000000000005</v>
      </c>
      <c r="E91" s="36">
        <f t="shared" si="22"/>
        <v>743.65000000000009</v>
      </c>
      <c r="F91" s="36">
        <f t="shared" si="23"/>
        <v>-195.95</v>
      </c>
      <c r="G91" s="36">
        <f t="shared" si="18"/>
        <v>1693.9666666666665</v>
      </c>
      <c r="H91" s="36">
        <f t="shared" si="24"/>
        <v>170424.66333333333</v>
      </c>
      <c r="I91" s="36">
        <f t="shared" si="25"/>
        <v>8908.6699999999964</v>
      </c>
      <c r="J91" s="36">
        <f t="shared" si="19"/>
        <v>-58424.663333333185</v>
      </c>
      <c r="N91">
        <f t="shared" si="35"/>
        <v>7</v>
      </c>
      <c r="O91" s="33">
        <v>46235</v>
      </c>
      <c r="P91" s="36">
        <f t="shared" si="26"/>
        <v>73949.179999999949</v>
      </c>
      <c r="Q91" s="36">
        <f t="shared" si="27"/>
        <v>840.23</v>
      </c>
      <c r="R91" s="36">
        <f t="shared" si="28"/>
        <v>635.64</v>
      </c>
      <c r="S91" s="36">
        <f t="shared" si="29"/>
        <v>204.59</v>
      </c>
      <c r="T91" s="36">
        <f t="shared" si="30"/>
        <v>0</v>
      </c>
      <c r="U91" s="36">
        <f t="shared" si="31"/>
        <v>45686.460000000006</v>
      </c>
      <c r="V91" s="36">
        <f t="shared" si="32"/>
        <v>21531.940000000006</v>
      </c>
      <c r="W91" s="36">
        <f t="shared" si="33"/>
        <v>73313.53999999995</v>
      </c>
    </row>
    <row r="92" spans="1:23" x14ac:dyDescent="0.25">
      <c r="A92">
        <f t="shared" si="34"/>
        <v>7</v>
      </c>
      <c r="B92" s="33">
        <v>46266</v>
      </c>
      <c r="C92" s="36">
        <f t="shared" si="20"/>
        <v>-58424.663333333185</v>
      </c>
      <c r="D92" s="36">
        <f t="shared" si="21"/>
        <v>547.70000000000005</v>
      </c>
      <c r="E92" s="36">
        <f t="shared" si="22"/>
        <v>752.19</v>
      </c>
      <c r="F92" s="36">
        <f t="shared" si="23"/>
        <v>-204.49</v>
      </c>
      <c r="G92" s="36">
        <f t="shared" si="18"/>
        <v>1693.9666666666665</v>
      </c>
      <c r="H92" s="36">
        <f t="shared" si="24"/>
        <v>172870.82</v>
      </c>
      <c r="I92" s="36">
        <f t="shared" si="25"/>
        <v>8704.1799999999967</v>
      </c>
      <c r="J92" s="36">
        <f t="shared" si="19"/>
        <v>-60870.819999999854</v>
      </c>
      <c r="N92">
        <f t="shared" si="35"/>
        <v>7</v>
      </c>
      <c r="O92" s="33">
        <v>46266</v>
      </c>
      <c r="P92" s="36">
        <f t="shared" si="26"/>
        <v>73313.53999999995</v>
      </c>
      <c r="Q92" s="36">
        <f t="shared" si="27"/>
        <v>840.23</v>
      </c>
      <c r="R92" s="36">
        <f t="shared" si="28"/>
        <v>637.4</v>
      </c>
      <c r="S92" s="36">
        <f t="shared" si="29"/>
        <v>202.83</v>
      </c>
      <c r="T92" s="36">
        <f t="shared" si="30"/>
        <v>0</v>
      </c>
      <c r="U92" s="36">
        <f t="shared" si="31"/>
        <v>46323.860000000008</v>
      </c>
      <c r="V92" s="36">
        <f t="shared" si="32"/>
        <v>21734.770000000008</v>
      </c>
      <c r="W92" s="36">
        <f t="shared" si="33"/>
        <v>72676.139999999956</v>
      </c>
    </row>
    <row r="93" spans="1:23" x14ac:dyDescent="0.25">
      <c r="A93">
        <f t="shared" si="34"/>
        <v>7</v>
      </c>
      <c r="B93" s="33">
        <v>46296</v>
      </c>
      <c r="C93" s="36">
        <f t="shared" si="20"/>
        <v>-60870.819999999854</v>
      </c>
      <c r="D93" s="36">
        <f t="shared" si="21"/>
        <v>547.70000000000005</v>
      </c>
      <c r="E93" s="36">
        <f t="shared" si="22"/>
        <v>760.75</v>
      </c>
      <c r="F93" s="36">
        <f t="shared" si="23"/>
        <v>-213.05</v>
      </c>
      <c r="G93" s="36">
        <f t="shared" si="18"/>
        <v>1693.9666666666665</v>
      </c>
      <c r="H93" s="36">
        <f t="shared" si="24"/>
        <v>175325.53666666668</v>
      </c>
      <c r="I93" s="36">
        <f t="shared" si="25"/>
        <v>8491.1299999999974</v>
      </c>
      <c r="J93" s="36">
        <f t="shared" si="19"/>
        <v>-63325.536666666521</v>
      </c>
      <c r="N93">
        <f t="shared" si="35"/>
        <v>7</v>
      </c>
      <c r="O93" s="33">
        <v>46296</v>
      </c>
      <c r="P93" s="36">
        <f t="shared" si="26"/>
        <v>72676.139999999956</v>
      </c>
      <c r="Q93" s="36">
        <f t="shared" si="27"/>
        <v>840.23</v>
      </c>
      <c r="R93" s="36">
        <f t="shared" si="28"/>
        <v>639.16000000000008</v>
      </c>
      <c r="S93" s="36">
        <f t="shared" si="29"/>
        <v>201.07</v>
      </c>
      <c r="T93" s="36">
        <f t="shared" si="30"/>
        <v>0</v>
      </c>
      <c r="U93" s="36">
        <f t="shared" si="31"/>
        <v>46963.020000000011</v>
      </c>
      <c r="V93" s="36">
        <f t="shared" si="32"/>
        <v>21935.840000000007</v>
      </c>
      <c r="W93" s="36">
        <f t="shared" si="33"/>
        <v>72036.979999999952</v>
      </c>
    </row>
    <row r="94" spans="1:23" x14ac:dyDescent="0.25">
      <c r="A94">
        <f t="shared" si="34"/>
        <v>7</v>
      </c>
      <c r="B94" s="33">
        <v>46327</v>
      </c>
      <c r="C94" s="36">
        <f t="shared" si="20"/>
        <v>-63325.536666666521</v>
      </c>
      <c r="D94" s="36">
        <f t="shared" si="21"/>
        <v>547.70000000000005</v>
      </c>
      <c r="E94" s="36">
        <f t="shared" si="22"/>
        <v>769.34</v>
      </c>
      <c r="F94" s="36">
        <f t="shared" si="23"/>
        <v>-221.64</v>
      </c>
      <c r="G94" s="36">
        <f t="shared" si="18"/>
        <v>1693.9666666666665</v>
      </c>
      <c r="H94" s="36">
        <f t="shared" si="24"/>
        <v>177788.84333333335</v>
      </c>
      <c r="I94" s="36">
        <f t="shared" si="25"/>
        <v>8269.489999999998</v>
      </c>
      <c r="J94" s="36">
        <f t="shared" si="19"/>
        <v>-65788.843333333178</v>
      </c>
      <c r="N94">
        <f t="shared" si="35"/>
        <v>7</v>
      </c>
      <c r="O94" s="33">
        <v>46327</v>
      </c>
      <c r="P94" s="36">
        <f t="shared" si="26"/>
        <v>72036.979999999952</v>
      </c>
      <c r="Q94" s="36">
        <f t="shared" si="27"/>
        <v>840.23</v>
      </c>
      <c r="R94" s="36">
        <f t="shared" si="28"/>
        <v>640.93000000000006</v>
      </c>
      <c r="S94" s="36">
        <f t="shared" si="29"/>
        <v>199.3</v>
      </c>
      <c r="T94" s="36">
        <f t="shared" si="30"/>
        <v>0</v>
      </c>
      <c r="U94" s="36">
        <f t="shared" si="31"/>
        <v>47603.950000000012</v>
      </c>
      <c r="V94" s="36">
        <f t="shared" si="32"/>
        <v>22135.140000000007</v>
      </c>
      <c r="W94" s="36">
        <f t="shared" si="33"/>
        <v>71396.049999999959</v>
      </c>
    </row>
    <row r="95" spans="1:23" x14ac:dyDescent="0.25">
      <c r="A95">
        <f t="shared" si="34"/>
        <v>7</v>
      </c>
      <c r="B95" s="33">
        <v>46357</v>
      </c>
      <c r="C95" s="36">
        <f t="shared" si="20"/>
        <v>-65788.843333333178</v>
      </c>
      <c r="D95" s="36">
        <f t="shared" si="21"/>
        <v>547.70000000000005</v>
      </c>
      <c r="E95" s="36">
        <f t="shared" si="22"/>
        <v>777.96</v>
      </c>
      <c r="F95" s="36">
        <f t="shared" si="23"/>
        <v>-230.26</v>
      </c>
      <c r="G95" s="36">
        <f t="shared" si="18"/>
        <v>1693.9666666666665</v>
      </c>
      <c r="H95" s="36">
        <f t="shared" si="24"/>
        <v>180260.77000000002</v>
      </c>
      <c r="I95" s="36">
        <f t="shared" si="25"/>
        <v>8039.2299999999977</v>
      </c>
      <c r="J95" s="36">
        <f t="shared" si="19"/>
        <v>-68260.769999999844</v>
      </c>
      <c r="N95">
        <f t="shared" si="35"/>
        <v>7</v>
      </c>
      <c r="O95" s="33">
        <v>46357</v>
      </c>
      <c r="P95" s="36">
        <f t="shared" si="26"/>
        <v>71396.049999999959</v>
      </c>
      <c r="Q95" s="36">
        <f t="shared" si="27"/>
        <v>840.23</v>
      </c>
      <c r="R95" s="36">
        <f t="shared" si="28"/>
        <v>642.70000000000005</v>
      </c>
      <c r="S95" s="36">
        <f t="shared" si="29"/>
        <v>197.53</v>
      </c>
      <c r="T95" s="36">
        <f t="shared" si="30"/>
        <v>0</v>
      </c>
      <c r="U95" s="36">
        <f t="shared" si="31"/>
        <v>48246.650000000009</v>
      </c>
      <c r="V95" s="36">
        <f t="shared" si="32"/>
        <v>22332.670000000006</v>
      </c>
      <c r="W95" s="36">
        <f t="shared" si="33"/>
        <v>70753.349999999962</v>
      </c>
    </row>
    <row r="96" spans="1:23" x14ac:dyDescent="0.25">
      <c r="A96">
        <f t="shared" si="34"/>
        <v>8</v>
      </c>
      <c r="B96" s="33">
        <v>46388</v>
      </c>
      <c r="C96" s="36">
        <f t="shared" si="20"/>
        <v>-68260.769999999844</v>
      </c>
      <c r="D96" s="36">
        <f t="shared" si="21"/>
        <v>547.70000000000005</v>
      </c>
      <c r="E96" s="36">
        <f t="shared" si="22"/>
        <v>786.61</v>
      </c>
      <c r="F96" s="36">
        <f t="shared" si="23"/>
        <v>-238.91</v>
      </c>
      <c r="G96" s="36">
        <f t="shared" si="18"/>
        <v>1693.9666666666665</v>
      </c>
      <c r="H96" s="36">
        <f t="shared" si="24"/>
        <v>182741.34666666668</v>
      </c>
      <c r="I96" s="36">
        <f t="shared" si="25"/>
        <v>7800.3199999999979</v>
      </c>
      <c r="J96" s="36">
        <f t="shared" si="19"/>
        <v>-70741.346666666504</v>
      </c>
      <c r="N96">
        <f t="shared" si="35"/>
        <v>8</v>
      </c>
      <c r="O96" s="33">
        <v>46388</v>
      </c>
      <c r="P96" s="36">
        <f t="shared" si="26"/>
        <v>70753.349999999962</v>
      </c>
      <c r="Q96" s="36">
        <f t="shared" si="27"/>
        <v>840.23</v>
      </c>
      <c r="R96" s="36">
        <f t="shared" si="28"/>
        <v>644.48</v>
      </c>
      <c r="S96" s="36">
        <f t="shared" si="29"/>
        <v>195.75</v>
      </c>
      <c r="T96" s="36">
        <f t="shared" si="30"/>
        <v>0</v>
      </c>
      <c r="U96" s="36">
        <f t="shared" si="31"/>
        <v>48891.130000000012</v>
      </c>
      <c r="V96" s="36">
        <f t="shared" si="32"/>
        <v>22528.420000000006</v>
      </c>
      <c r="W96" s="36">
        <f t="shared" si="33"/>
        <v>70108.869999999966</v>
      </c>
    </row>
    <row r="97" spans="1:23" x14ac:dyDescent="0.25">
      <c r="A97">
        <f t="shared" si="34"/>
        <v>8</v>
      </c>
      <c r="B97" s="33">
        <v>46419</v>
      </c>
      <c r="C97" s="36">
        <f t="shared" si="20"/>
        <v>-70741.346666666504</v>
      </c>
      <c r="D97" s="36">
        <f t="shared" si="21"/>
        <v>547.70000000000005</v>
      </c>
      <c r="E97" s="36">
        <f t="shared" si="22"/>
        <v>795.29000000000008</v>
      </c>
      <c r="F97" s="36">
        <f t="shared" si="23"/>
        <v>-247.59</v>
      </c>
      <c r="G97" s="36">
        <f t="shared" si="18"/>
        <v>1693.9666666666665</v>
      </c>
      <c r="H97" s="36">
        <f t="shared" si="24"/>
        <v>185230.60333333333</v>
      </c>
      <c r="I97" s="36">
        <f t="shared" si="25"/>
        <v>7552.7299999999977</v>
      </c>
      <c r="J97" s="36">
        <f t="shared" si="19"/>
        <v>-73230.603333333158</v>
      </c>
      <c r="N97">
        <f t="shared" si="35"/>
        <v>8</v>
      </c>
      <c r="O97" s="33">
        <v>46419</v>
      </c>
      <c r="P97" s="36">
        <f t="shared" si="26"/>
        <v>70108.869999999966</v>
      </c>
      <c r="Q97" s="36">
        <f t="shared" si="27"/>
        <v>840.23</v>
      </c>
      <c r="R97" s="36">
        <f t="shared" si="28"/>
        <v>646.26</v>
      </c>
      <c r="S97" s="36">
        <f t="shared" si="29"/>
        <v>193.97</v>
      </c>
      <c r="T97" s="36">
        <f t="shared" si="30"/>
        <v>0</v>
      </c>
      <c r="U97" s="36">
        <f t="shared" si="31"/>
        <v>49537.390000000014</v>
      </c>
      <c r="V97" s="36">
        <f t="shared" si="32"/>
        <v>22722.390000000007</v>
      </c>
      <c r="W97" s="36">
        <f t="shared" si="33"/>
        <v>69462.609999999971</v>
      </c>
    </row>
    <row r="98" spans="1:23" x14ac:dyDescent="0.25">
      <c r="A98">
        <f t="shared" si="34"/>
        <v>8</v>
      </c>
      <c r="B98" s="33">
        <v>46447</v>
      </c>
      <c r="C98" s="36">
        <f t="shared" si="20"/>
        <v>-73230.603333333158</v>
      </c>
      <c r="D98" s="36">
        <f t="shared" si="21"/>
        <v>547.70000000000005</v>
      </c>
      <c r="E98" s="36">
        <f t="shared" si="22"/>
        <v>804.01</v>
      </c>
      <c r="F98" s="36">
        <f t="shared" si="23"/>
        <v>-256.31</v>
      </c>
      <c r="G98" s="36">
        <f t="shared" si="18"/>
        <v>1693.9666666666665</v>
      </c>
      <c r="H98" s="36">
        <f t="shared" si="24"/>
        <v>187728.58</v>
      </c>
      <c r="I98" s="36">
        <f t="shared" si="25"/>
        <v>7296.4199999999973</v>
      </c>
      <c r="J98" s="36">
        <f t="shared" si="19"/>
        <v>-75728.579999999813</v>
      </c>
      <c r="N98">
        <f t="shared" si="35"/>
        <v>8</v>
      </c>
      <c r="O98" s="33">
        <v>46447</v>
      </c>
      <c r="P98" s="36">
        <f t="shared" si="26"/>
        <v>69462.609999999971</v>
      </c>
      <c r="Q98" s="36">
        <f t="shared" si="27"/>
        <v>840.23</v>
      </c>
      <c r="R98" s="36">
        <f t="shared" si="28"/>
        <v>648.04999999999995</v>
      </c>
      <c r="S98" s="36">
        <f t="shared" si="29"/>
        <v>192.18</v>
      </c>
      <c r="T98" s="36">
        <f t="shared" si="30"/>
        <v>0</v>
      </c>
      <c r="U98" s="36">
        <f t="shared" si="31"/>
        <v>50185.440000000017</v>
      </c>
      <c r="V98" s="36">
        <f t="shared" si="32"/>
        <v>22914.570000000007</v>
      </c>
      <c r="W98" s="36">
        <f t="shared" si="33"/>
        <v>68814.559999999969</v>
      </c>
    </row>
    <row r="99" spans="1:23" x14ac:dyDescent="0.25">
      <c r="A99">
        <f t="shared" si="34"/>
        <v>8</v>
      </c>
      <c r="B99" s="33">
        <v>46478</v>
      </c>
      <c r="C99" s="36">
        <f t="shared" si="20"/>
        <v>-75728.579999999813</v>
      </c>
      <c r="D99" s="36">
        <f t="shared" si="21"/>
        <v>547.70000000000005</v>
      </c>
      <c r="E99" s="36">
        <f t="shared" si="22"/>
        <v>812.75</v>
      </c>
      <c r="F99" s="36">
        <f t="shared" si="23"/>
        <v>-265.05</v>
      </c>
      <c r="G99" s="36">
        <f t="shared" si="18"/>
        <v>1693.9666666666665</v>
      </c>
      <c r="H99" s="36">
        <f t="shared" si="24"/>
        <v>190235.29666666666</v>
      </c>
      <c r="I99" s="36">
        <f t="shared" si="25"/>
        <v>7031.3699999999972</v>
      </c>
      <c r="J99" s="36">
        <f t="shared" si="19"/>
        <v>-78235.296666666472</v>
      </c>
      <c r="N99">
        <f t="shared" si="35"/>
        <v>8</v>
      </c>
      <c r="O99" s="33">
        <v>46478</v>
      </c>
      <c r="P99" s="36">
        <f t="shared" si="26"/>
        <v>68814.559999999969</v>
      </c>
      <c r="Q99" s="36">
        <f t="shared" si="27"/>
        <v>840.23</v>
      </c>
      <c r="R99" s="36">
        <f t="shared" si="28"/>
        <v>649.84</v>
      </c>
      <c r="S99" s="36">
        <f t="shared" si="29"/>
        <v>190.39</v>
      </c>
      <c r="T99" s="36">
        <f t="shared" si="30"/>
        <v>0</v>
      </c>
      <c r="U99" s="36">
        <f t="shared" si="31"/>
        <v>50835.280000000013</v>
      </c>
      <c r="V99" s="36">
        <f t="shared" si="32"/>
        <v>23104.960000000006</v>
      </c>
      <c r="W99" s="36">
        <f t="shared" si="33"/>
        <v>68164.719999999972</v>
      </c>
    </row>
    <row r="100" spans="1:23" x14ac:dyDescent="0.25">
      <c r="A100">
        <f t="shared" si="34"/>
        <v>8</v>
      </c>
      <c r="B100" s="33">
        <v>46508</v>
      </c>
      <c r="C100" s="36">
        <f t="shared" si="20"/>
        <v>-78235.296666666472</v>
      </c>
      <c r="D100" s="36">
        <f t="shared" si="21"/>
        <v>547.70000000000005</v>
      </c>
      <c r="E100" s="36">
        <f t="shared" si="22"/>
        <v>821.52</v>
      </c>
      <c r="F100" s="36">
        <f t="shared" si="23"/>
        <v>-273.82</v>
      </c>
      <c r="G100" s="36">
        <f t="shared" si="18"/>
        <v>1693.9666666666665</v>
      </c>
      <c r="H100" s="36">
        <f t="shared" si="24"/>
        <v>192750.78333333333</v>
      </c>
      <c r="I100" s="36">
        <f t="shared" si="25"/>
        <v>6757.5499999999975</v>
      </c>
      <c r="J100" s="36">
        <f t="shared" si="19"/>
        <v>-80750.783333333136</v>
      </c>
      <c r="N100">
        <f t="shared" si="35"/>
        <v>8</v>
      </c>
      <c r="O100" s="33">
        <v>46508</v>
      </c>
      <c r="P100" s="36">
        <f t="shared" si="26"/>
        <v>68164.719999999972</v>
      </c>
      <c r="Q100" s="36">
        <f t="shared" si="27"/>
        <v>840.23</v>
      </c>
      <c r="R100" s="36">
        <f t="shared" si="28"/>
        <v>651.64</v>
      </c>
      <c r="S100" s="36">
        <f t="shared" si="29"/>
        <v>188.59</v>
      </c>
      <c r="T100" s="36">
        <f t="shared" si="30"/>
        <v>0</v>
      </c>
      <c r="U100" s="36">
        <f t="shared" si="31"/>
        <v>51486.920000000013</v>
      </c>
      <c r="V100" s="36">
        <f t="shared" si="32"/>
        <v>23293.550000000007</v>
      </c>
      <c r="W100" s="36">
        <f t="shared" si="33"/>
        <v>67513.079999999973</v>
      </c>
    </row>
    <row r="101" spans="1:23" x14ac:dyDescent="0.25">
      <c r="A101">
        <f t="shared" si="34"/>
        <v>8</v>
      </c>
      <c r="B101" s="33">
        <v>46539</v>
      </c>
      <c r="C101" s="36">
        <f t="shared" si="20"/>
        <v>-80750.783333333136</v>
      </c>
      <c r="D101" s="36">
        <f t="shared" si="21"/>
        <v>547.70000000000005</v>
      </c>
      <c r="E101" s="36">
        <f t="shared" si="22"/>
        <v>830.33</v>
      </c>
      <c r="F101" s="36">
        <f t="shared" si="23"/>
        <v>-282.63</v>
      </c>
      <c r="G101" s="36">
        <f t="shared" si="18"/>
        <v>1693.9666666666665</v>
      </c>
      <c r="H101" s="36">
        <f t="shared" si="24"/>
        <v>195275.08</v>
      </c>
      <c r="I101" s="36">
        <f t="shared" si="25"/>
        <v>6474.9199999999973</v>
      </c>
      <c r="J101" s="36">
        <f t="shared" si="19"/>
        <v>-83275.079999999798</v>
      </c>
      <c r="N101">
        <f t="shared" si="35"/>
        <v>8</v>
      </c>
      <c r="O101" s="33">
        <v>46539</v>
      </c>
      <c r="P101" s="36">
        <f t="shared" si="26"/>
        <v>67513.079999999973</v>
      </c>
      <c r="Q101" s="36">
        <f t="shared" si="27"/>
        <v>840.23</v>
      </c>
      <c r="R101" s="36">
        <f t="shared" si="28"/>
        <v>653.44000000000005</v>
      </c>
      <c r="S101" s="36">
        <f t="shared" si="29"/>
        <v>186.79</v>
      </c>
      <c r="T101" s="36">
        <f t="shared" si="30"/>
        <v>0</v>
      </c>
      <c r="U101" s="36">
        <f t="shared" si="31"/>
        <v>52140.360000000015</v>
      </c>
      <c r="V101" s="36">
        <f t="shared" si="32"/>
        <v>23480.340000000007</v>
      </c>
      <c r="W101" s="36">
        <f t="shared" si="33"/>
        <v>66859.63999999997</v>
      </c>
    </row>
    <row r="102" spans="1:23" x14ac:dyDescent="0.25">
      <c r="A102">
        <f t="shared" si="34"/>
        <v>8</v>
      </c>
      <c r="B102" s="33">
        <v>46569</v>
      </c>
      <c r="C102" s="36">
        <f t="shared" si="20"/>
        <v>-83275.079999999798</v>
      </c>
      <c r="D102" s="36">
        <f t="shared" si="21"/>
        <v>547.70000000000005</v>
      </c>
      <c r="E102" s="36">
        <f t="shared" si="22"/>
        <v>839.16000000000008</v>
      </c>
      <c r="F102" s="36">
        <f t="shared" si="23"/>
        <v>-291.45999999999998</v>
      </c>
      <c r="G102" s="36">
        <f t="shared" si="18"/>
        <v>1693.9666666666665</v>
      </c>
      <c r="H102" s="36">
        <f t="shared" si="24"/>
        <v>197808.20666666667</v>
      </c>
      <c r="I102" s="36">
        <f t="shared" si="25"/>
        <v>6183.4599999999973</v>
      </c>
      <c r="J102" s="36">
        <f t="shared" si="19"/>
        <v>-85808.206666666461</v>
      </c>
      <c r="N102">
        <f t="shared" si="35"/>
        <v>8</v>
      </c>
      <c r="O102" s="33">
        <v>46569</v>
      </c>
      <c r="P102" s="36">
        <f t="shared" si="26"/>
        <v>66859.63999999997</v>
      </c>
      <c r="Q102" s="36">
        <f t="shared" si="27"/>
        <v>840.23</v>
      </c>
      <c r="R102" s="36">
        <f t="shared" si="28"/>
        <v>655.25</v>
      </c>
      <c r="S102" s="36">
        <f t="shared" si="29"/>
        <v>184.98</v>
      </c>
      <c r="T102" s="36">
        <f t="shared" si="30"/>
        <v>0</v>
      </c>
      <c r="U102" s="36">
        <f t="shared" si="31"/>
        <v>52795.610000000015</v>
      </c>
      <c r="V102" s="36">
        <f t="shared" si="32"/>
        <v>23665.320000000007</v>
      </c>
      <c r="W102" s="36">
        <f t="shared" si="33"/>
        <v>66204.38999999997</v>
      </c>
    </row>
    <row r="103" spans="1:23" x14ac:dyDescent="0.25">
      <c r="A103">
        <f t="shared" si="34"/>
        <v>8</v>
      </c>
      <c r="B103" s="33">
        <v>46600</v>
      </c>
      <c r="C103" s="36">
        <f t="shared" si="20"/>
        <v>-85808.206666666461</v>
      </c>
      <c r="D103" s="36">
        <f t="shared" si="21"/>
        <v>547.70000000000005</v>
      </c>
      <c r="E103" s="36">
        <f t="shared" si="22"/>
        <v>848.03</v>
      </c>
      <c r="F103" s="36">
        <f t="shared" si="23"/>
        <v>-300.33</v>
      </c>
      <c r="G103" s="36">
        <f t="shared" si="18"/>
        <v>1693.9666666666665</v>
      </c>
      <c r="H103" s="36">
        <f t="shared" si="24"/>
        <v>200350.20333333334</v>
      </c>
      <c r="I103" s="36">
        <f t="shared" si="25"/>
        <v>5883.1299999999974</v>
      </c>
      <c r="J103" s="36">
        <f t="shared" si="19"/>
        <v>-88350.20333333312</v>
      </c>
      <c r="N103">
        <f t="shared" si="35"/>
        <v>8</v>
      </c>
      <c r="O103" s="33">
        <v>46600</v>
      </c>
      <c r="P103" s="36">
        <f t="shared" si="26"/>
        <v>66204.38999999997</v>
      </c>
      <c r="Q103" s="36">
        <f t="shared" si="27"/>
        <v>840.23</v>
      </c>
      <c r="R103" s="36">
        <f t="shared" si="28"/>
        <v>657.06000000000006</v>
      </c>
      <c r="S103" s="36">
        <f t="shared" si="29"/>
        <v>183.17</v>
      </c>
      <c r="T103" s="36">
        <f t="shared" si="30"/>
        <v>0</v>
      </c>
      <c r="U103" s="36">
        <f t="shared" si="31"/>
        <v>53452.670000000013</v>
      </c>
      <c r="V103" s="36">
        <f t="shared" si="32"/>
        <v>23848.490000000005</v>
      </c>
      <c r="W103" s="36">
        <f t="shared" si="33"/>
        <v>65547.329999999973</v>
      </c>
    </row>
    <row r="104" spans="1:23" x14ac:dyDescent="0.25">
      <c r="A104">
        <f t="shared" si="34"/>
        <v>8</v>
      </c>
      <c r="B104" s="33">
        <v>46631</v>
      </c>
      <c r="C104" s="36">
        <f t="shared" si="20"/>
        <v>-88350.20333333312</v>
      </c>
      <c r="D104" s="36">
        <f t="shared" si="21"/>
        <v>547.70000000000005</v>
      </c>
      <c r="E104" s="36">
        <f t="shared" si="22"/>
        <v>856.93000000000006</v>
      </c>
      <c r="F104" s="36">
        <f t="shared" si="23"/>
        <v>-309.23</v>
      </c>
      <c r="G104" s="36">
        <f t="shared" si="18"/>
        <v>1693.9666666666665</v>
      </c>
      <c r="H104" s="36">
        <f t="shared" si="24"/>
        <v>202901.1</v>
      </c>
      <c r="I104" s="36">
        <f t="shared" si="25"/>
        <v>5573.8999999999978</v>
      </c>
      <c r="J104" s="36">
        <f t="shared" si="19"/>
        <v>-90901.099999999773</v>
      </c>
      <c r="N104">
        <f t="shared" si="35"/>
        <v>8</v>
      </c>
      <c r="O104" s="33">
        <v>46631</v>
      </c>
      <c r="P104" s="36">
        <f t="shared" si="26"/>
        <v>65547.329999999973</v>
      </c>
      <c r="Q104" s="36">
        <f t="shared" si="27"/>
        <v>840.23</v>
      </c>
      <c r="R104" s="36">
        <f t="shared" si="28"/>
        <v>658.88</v>
      </c>
      <c r="S104" s="36">
        <f t="shared" si="29"/>
        <v>181.35</v>
      </c>
      <c r="T104" s="36">
        <f t="shared" si="30"/>
        <v>0</v>
      </c>
      <c r="U104" s="36">
        <f t="shared" si="31"/>
        <v>54111.55000000001</v>
      </c>
      <c r="V104" s="36">
        <f t="shared" si="32"/>
        <v>24029.840000000004</v>
      </c>
      <c r="W104" s="36">
        <f t="shared" si="33"/>
        <v>64888.449999999975</v>
      </c>
    </row>
    <row r="105" spans="1:23" x14ac:dyDescent="0.25">
      <c r="A105">
        <f t="shared" si="34"/>
        <v>8</v>
      </c>
      <c r="B105" s="33">
        <v>46661</v>
      </c>
      <c r="C105" s="36">
        <f t="shared" si="20"/>
        <v>-90901.099999999773</v>
      </c>
      <c r="D105" s="36">
        <f t="shared" si="21"/>
        <v>547.70000000000005</v>
      </c>
      <c r="E105" s="36">
        <f t="shared" si="22"/>
        <v>865.85</v>
      </c>
      <c r="F105" s="36">
        <f t="shared" si="23"/>
        <v>-318.14999999999998</v>
      </c>
      <c r="G105" s="36">
        <f t="shared" si="18"/>
        <v>1693.9666666666665</v>
      </c>
      <c r="H105" s="36">
        <f t="shared" si="24"/>
        <v>205460.91666666669</v>
      </c>
      <c r="I105" s="36">
        <f t="shared" si="25"/>
        <v>5255.7499999999982</v>
      </c>
      <c r="J105" s="36">
        <f t="shared" si="19"/>
        <v>-93460.916666666439</v>
      </c>
      <c r="N105">
        <f t="shared" si="35"/>
        <v>8</v>
      </c>
      <c r="O105" s="33">
        <v>46661</v>
      </c>
      <c r="P105" s="36">
        <f t="shared" si="26"/>
        <v>64888.449999999975</v>
      </c>
      <c r="Q105" s="36">
        <f t="shared" si="27"/>
        <v>840.23</v>
      </c>
      <c r="R105" s="36">
        <f t="shared" si="28"/>
        <v>660.71</v>
      </c>
      <c r="S105" s="36">
        <f t="shared" si="29"/>
        <v>179.52</v>
      </c>
      <c r="T105" s="36">
        <f t="shared" si="30"/>
        <v>0</v>
      </c>
      <c r="U105" s="36">
        <f t="shared" si="31"/>
        <v>54772.260000000009</v>
      </c>
      <c r="V105" s="36">
        <f t="shared" si="32"/>
        <v>24209.360000000004</v>
      </c>
      <c r="W105" s="36">
        <f t="shared" si="33"/>
        <v>64227.739999999976</v>
      </c>
    </row>
    <row r="106" spans="1:23" x14ac:dyDescent="0.25">
      <c r="A106">
        <f t="shared" si="34"/>
        <v>8</v>
      </c>
      <c r="B106" s="33">
        <v>46692</v>
      </c>
      <c r="C106" s="36">
        <f t="shared" si="20"/>
        <v>-93460.916666666439</v>
      </c>
      <c r="D106" s="36">
        <f t="shared" si="21"/>
        <v>547.70000000000005</v>
      </c>
      <c r="E106" s="36">
        <f t="shared" si="22"/>
        <v>874.81000000000006</v>
      </c>
      <c r="F106" s="36">
        <f t="shared" si="23"/>
        <v>-327.11</v>
      </c>
      <c r="G106" s="36">
        <f t="shared" si="18"/>
        <v>1693.9666666666665</v>
      </c>
      <c r="H106" s="36">
        <f t="shared" si="24"/>
        <v>208029.69333333336</v>
      </c>
      <c r="I106" s="36">
        <f t="shared" si="25"/>
        <v>4928.6399999999985</v>
      </c>
      <c r="J106" s="36">
        <f t="shared" si="19"/>
        <v>-96029.693333333096</v>
      </c>
      <c r="N106">
        <f t="shared" si="35"/>
        <v>8</v>
      </c>
      <c r="O106" s="33">
        <v>46692</v>
      </c>
      <c r="P106" s="36">
        <f t="shared" si="26"/>
        <v>64227.739999999976</v>
      </c>
      <c r="Q106" s="36">
        <f t="shared" si="27"/>
        <v>840.23</v>
      </c>
      <c r="R106" s="36">
        <f t="shared" si="28"/>
        <v>662.53</v>
      </c>
      <c r="S106" s="36">
        <f t="shared" si="29"/>
        <v>177.7</v>
      </c>
      <c r="T106" s="36">
        <f t="shared" si="30"/>
        <v>0</v>
      </c>
      <c r="U106" s="36">
        <f t="shared" si="31"/>
        <v>55434.790000000008</v>
      </c>
      <c r="V106" s="36">
        <f t="shared" si="32"/>
        <v>24387.060000000005</v>
      </c>
      <c r="W106" s="36">
        <f t="shared" si="33"/>
        <v>63565.209999999977</v>
      </c>
    </row>
    <row r="107" spans="1:23" x14ac:dyDescent="0.25">
      <c r="A107">
        <f t="shared" si="34"/>
        <v>8</v>
      </c>
      <c r="B107" s="33">
        <v>46722</v>
      </c>
      <c r="C107" s="36">
        <f t="shared" si="20"/>
        <v>-96029.693333333096</v>
      </c>
      <c r="D107" s="36">
        <f t="shared" si="21"/>
        <v>547.70000000000005</v>
      </c>
      <c r="E107" s="36">
        <f t="shared" si="22"/>
        <v>883.80000000000007</v>
      </c>
      <c r="F107" s="36">
        <f t="shared" si="23"/>
        <v>-336.1</v>
      </c>
      <c r="G107" s="36">
        <f t="shared" si="18"/>
        <v>1693.9666666666665</v>
      </c>
      <c r="H107" s="36">
        <f t="shared" si="24"/>
        <v>210607.46000000002</v>
      </c>
      <c r="I107" s="36">
        <f t="shared" si="25"/>
        <v>4592.5399999999981</v>
      </c>
      <c r="J107" s="36">
        <f t="shared" si="19"/>
        <v>-98607.459999999759</v>
      </c>
      <c r="N107">
        <f t="shared" si="35"/>
        <v>8</v>
      </c>
      <c r="O107" s="33">
        <v>46722</v>
      </c>
      <c r="P107" s="36">
        <f t="shared" si="26"/>
        <v>63565.209999999977</v>
      </c>
      <c r="Q107" s="36">
        <f t="shared" si="27"/>
        <v>840.23</v>
      </c>
      <c r="R107" s="36">
        <f t="shared" si="28"/>
        <v>664.37</v>
      </c>
      <c r="S107" s="36">
        <f t="shared" si="29"/>
        <v>175.86</v>
      </c>
      <c r="T107" s="36">
        <f t="shared" si="30"/>
        <v>0</v>
      </c>
      <c r="U107" s="36">
        <f t="shared" si="31"/>
        <v>56099.160000000011</v>
      </c>
      <c r="V107" s="36">
        <f t="shared" si="32"/>
        <v>24562.920000000006</v>
      </c>
      <c r="W107" s="36">
        <f t="shared" si="33"/>
        <v>62900.839999999975</v>
      </c>
    </row>
    <row r="108" spans="1:23" x14ac:dyDescent="0.25">
      <c r="A108">
        <f t="shared" si="34"/>
        <v>9</v>
      </c>
      <c r="B108" s="33">
        <v>46753</v>
      </c>
      <c r="C108" s="36">
        <f t="shared" si="20"/>
        <v>-98607.459999999759</v>
      </c>
      <c r="D108" s="36">
        <f t="shared" si="21"/>
        <v>547.70000000000005</v>
      </c>
      <c r="E108" s="36">
        <f t="shared" si="22"/>
        <v>892.83</v>
      </c>
      <c r="F108" s="36">
        <f t="shared" si="23"/>
        <v>-345.13</v>
      </c>
      <c r="G108" s="36">
        <f t="shared" si="18"/>
        <v>1693.9666666666665</v>
      </c>
      <c r="H108" s="36">
        <f t="shared" si="24"/>
        <v>213194.25666666668</v>
      </c>
      <c r="I108" s="36">
        <f t="shared" si="25"/>
        <v>4247.409999999998</v>
      </c>
      <c r="J108" s="36">
        <f t="shared" si="19"/>
        <v>-101194.25666666642</v>
      </c>
      <c r="N108">
        <f t="shared" si="35"/>
        <v>9</v>
      </c>
      <c r="O108" s="33">
        <v>46753</v>
      </c>
      <c r="P108" s="36">
        <f t="shared" si="26"/>
        <v>62900.839999999975</v>
      </c>
      <c r="Q108" s="36">
        <f t="shared" si="27"/>
        <v>840.23</v>
      </c>
      <c r="R108" s="36">
        <f t="shared" si="28"/>
        <v>666.2</v>
      </c>
      <c r="S108" s="36">
        <f t="shared" si="29"/>
        <v>174.03</v>
      </c>
      <c r="T108" s="36">
        <f t="shared" si="30"/>
        <v>0</v>
      </c>
      <c r="U108" s="36">
        <f t="shared" si="31"/>
        <v>56765.360000000008</v>
      </c>
      <c r="V108" s="36">
        <f t="shared" si="32"/>
        <v>24736.950000000004</v>
      </c>
      <c r="W108" s="36">
        <f t="shared" si="33"/>
        <v>62234.639999999978</v>
      </c>
    </row>
    <row r="109" spans="1:23" x14ac:dyDescent="0.25">
      <c r="A109">
        <f t="shared" si="34"/>
        <v>9</v>
      </c>
      <c r="B109" s="33">
        <v>46784</v>
      </c>
      <c r="C109" s="36">
        <f t="shared" si="20"/>
        <v>-101194.25666666642</v>
      </c>
      <c r="D109" s="36">
        <f t="shared" si="21"/>
        <v>547.70000000000005</v>
      </c>
      <c r="E109" s="36">
        <f t="shared" si="22"/>
        <v>901.88000000000011</v>
      </c>
      <c r="F109" s="36">
        <f t="shared" si="23"/>
        <v>-354.18</v>
      </c>
      <c r="G109" s="36">
        <f t="shared" si="18"/>
        <v>1693.9666666666665</v>
      </c>
      <c r="H109" s="36">
        <f t="shared" si="24"/>
        <v>215790.10333333336</v>
      </c>
      <c r="I109" s="36">
        <f t="shared" si="25"/>
        <v>3893.2299999999982</v>
      </c>
      <c r="J109" s="36">
        <f t="shared" si="19"/>
        <v>-103790.10333333309</v>
      </c>
      <c r="N109">
        <f t="shared" si="35"/>
        <v>9</v>
      </c>
      <c r="O109" s="33">
        <v>46784</v>
      </c>
      <c r="P109" s="36">
        <f t="shared" si="26"/>
        <v>62234.639999999978</v>
      </c>
      <c r="Q109" s="36">
        <f t="shared" si="27"/>
        <v>840.23</v>
      </c>
      <c r="R109" s="36">
        <f t="shared" si="28"/>
        <v>668.05</v>
      </c>
      <c r="S109" s="36">
        <f t="shared" si="29"/>
        <v>172.18</v>
      </c>
      <c r="T109" s="36">
        <f t="shared" si="30"/>
        <v>0</v>
      </c>
      <c r="U109" s="36">
        <f t="shared" si="31"/>
        <v>57433.410000000011</v>
      </c>
      <c r="V109" s="36">
        <f t="shared" si="32"/>
        <v>24909.130000000005</v>
      </c>
      <c r="W109" s="36">
        <f t="shared" si="33"/>
        <v>61566.589999999975</v>
      </c>
    </row>
    <row r="110" spans="1:23" x14ac:dyDescent="0.25">
      <c r="A110">
        <f t="shared" si="34"/>
        <v>9</v>
      </c>
      <c r="B110" s="33">
        <v>46813</v>
      </c>
      <c r="C110" s="36">
        <f t="shared" si="20"/>
        <v>-103790.10333333309</v>
      </c>
      <c r="D110" s="36">
        <f t="shared" si="21"/>
        <v>547.70000000000005</v>
      </c>
      <c r="E110" s="36">
        <f t="shared" si="22"/>
        <v>910.97</v>
      </c>
      <c r="F110" s="36">
        <f t="shared" si="23"/>
        <v>-363.27</v>
      </c>
      <c r="G110" s="36">
        <f t="shared" si="18"/>
        <v>1693.9666666666665</v>
      </c>
      <c r="H110" s="36">
        <f t="shared" si="24"/>
        <v>218395.04000000004</v>
      </c>
      <c r="I110" s="36">
        <f t="shared" si="25"/>
        <v>3529.9599999999982</v>
      </c>
      <c r="J110" s="36">
        <f t="shared" si="19"/>
        <v>-106395.03999999975</v>
      </c>
      <c r="N110">
        <f t="shared" si="35"/>
        <v>9</v>
      </c>
      <c r="O110" s="33">
        <v>46813</v>
      </c>
      <c r="P110" s="36">
        <f t="shared" si="26"/>
        <v>61566.589999999975</v>
      </c>
      <c r="Q110" s="36">
        <f t="shared" si="27"/>
        <v>840.23</v>
      </c>
      <c r="R110" s="36">
        <f t="shared" si="28"/>
        <v>669.9</v>
      </c>
      <c r="S110" s="36">
        <f t="shared" si="29"/>
        <v>170.33</v>
      </c>
      <c r="T110" s="36">
        <f t="shared" si="30"/>
        <v>0</v>
      </c>
      <c r="U110" s="36">
        <f t="shared" si="31"/>
        <v>58103.310000000012</v>
      </c>
      <c r="V110" s="36">
        <f t="shared" si="32"/>
        <v>25079.460000000006</v>
      </c>
      <c r="W110" s="36">
        <f t="shared" si="33"/>
        <v>60896.689999999973</v>
      </c>
    </row>
    <row r="111" spans="1:23" x14ac:dyDescent="0.25">
      <c r="A111">
        <f t="shared" si="34"/>
        <v>9</v>
      </c>
      <c r="B111" s="33">
        <v>46844</v>
      </c>
      <c r="C111" s="36">
        <f t="shared" si="20"/>
        <v>-106395.03999999975</v>
      </c>
      <c r="D111" s="36">
        <f t="shared" si="21"/>
        <v>547.70000000000005</v>
      </c>
      <c r="E111" s="36">
        <f t="shared" si="22"/>
        <v>920.08</v>
      </c>
      <c r="F111" s="36">
        <f t="shared" si="23"/>
        <v>-372.38</v>
      </c>
      <c r="G111" s="36">
        <f t="shared" si="18"/>
        <v>1693.9666666666665</v>
      </c>
      <c r="H111" s="36">
        <f t="shared" si="24"/>
        <v>221009.0866666667</v>
      </c>
      <c r="I111" s="36">
        <f t="shared" si="25"/>
        <v>3157.5799999999981</v>
      </c>
      <c r="J111" s="36">
        <f t="shared" si="19"/>
        <v>-109009.08666666641</v>
      </c>
      <c r="N111">
        <f t="shared" si="35"/>
        <v>9</v>
      </c>
      <c r="O111" s="33">
        <v>46844</v>
      </c>
      <c r="P111" s="36">
        <f t="shared" si="26"/>
        <v>60896.689999999973</v>
      </c>
      <c r="Q111" s="36">
        <f t="shared" si="27"/>
        <v>840.23</v>
      </c>
      <c r="R111" s="36">
        <f t="shared" si="28"/>
        <v>671.75</v>
      </c>
      <c r="S111" s="36">
        <f t="shared" si="29"/>
        <v>168.48</v>
      </c>
      <c r="T111" s="36">
        <f t="shared" si="30"/>
        <v>0</v>
      </c>
      <c r="U111" s="36">
        <f t="shared" si="31"/>
        <v>58775.060000000012</v>
      </c>
      <c r="V111" s="36">
        <f t="shared" si="32"/>
        <v>25247.940000000006</v>
      </c>
      <c r="W111" s="36">
        <f t="shared" si="33"/>
        <v>60224.939999999973</v>
      </c>
    </row>
    <row r="112" spans="1:23" x14ac:dyDescent="0.25">
      <c r="A112">
        <f t="shared" si="34"/>
        <v>9</v>
      </c>
      <c r="B112" s="33">
        <v>46874</v>
      </c>
      <c r="C112" s="36">
        <f t="shared" si="20"/>
        <v>-109009.08666666641</v>
      </c>
      <c r="D112" s="36">
        <f t="shared" si="21"/>
        <v>547.70000000000005</v>
      </c>
      <c r="E112" s="36">
        <f t="shared" si="22"/>
        <v>929.23</v>
      </c>
      <c r="F112" s="36">
        <f t="shared" si="23"/>
        <v>-381.53</v>
      </c>
      <c r="G112" s="36">
        <f t="shared" si="18"/>
        <v>1693.9666666666665</v>
      </c>
      <c r="H112" s="36">
        <f t="shared" si="24"/>
        <v>223632.28333333335</v>
      </c>
      <c r="I112" s="36">
        <f t="shared" si="25"/>
        <v>2776.0499999999984</v>
      </c>
      <c r="J112" s="36">
        <f t="shared" si="19"/>
        <v>-111632.28333333306</v>
      </c>
      <c r="N112">
        <f t="shared" si="35"/>
        <v>9</v>
      </c>
      <c r="O112" s="33">
        <v>46874</v>
      </c>
      <c r="P112" s="36">
        <f t="shared" si="26"/>
        <v>60224.939999999973</v>
      </c>
      <c r="Q112" s="36">
        <f t="shared" si="27"/>
        <v>840.23</v>
      </c>
      <c r="R112" s="36">
        <f t="shared" si="28"/>
        <v>673.61</v>
      </c>
      <c r="S112" s="36">
        <f t="shared" si="29"/>
        <v>166.62</v>
      </c>
      <c r="T112" s="36">
        <f t="shared" si="30"/>
        <v>0</v>
      </c>
      <c r="U112" s="36">
        <f t="shared" si="31"/>
        <v>59448.670000000013</v>
      </c>
      <c r="V112" s="36">
        <f t="shared" si="32"/>
        <v>25414.560000000005</v>
      </c>
      <c r="W112" s="36">
        <f t="shared" si="33"/>
        <v>59551.329999999973</v>
      </c>
    </row>
    <row r="113" spans="1:23" x14ac:dyDescent="0.25">
      <c r="A113">
        <f t="shared" si="34"/>
        <v>9</v>
      </c>
      <c r="B113" s="33">
        <v>46905</v>
      </c>
      <c r="C113" s="36">
        <f t="shared" si="20"/>
        <v>-111632.28333333306</v>
      </c>
      <c r="D113" s="36">
        <f t="shared" si="21"/>
        <v>547.70000000000005</v>
      </c>
      <c r="E113" s="36">
        <f t="shared" si="22"/>
        <v>938.41000000000008</v>
      </c>
      <c r="F113" s="36">
        <f t="shared" si="23"/>
        <v>-390.71</v>
      </c>
      <c r="G113" s="36">
        <f t="shared" si="18"/>
        <v>1693.9666666666665</v>
      </c>
      <c r="H113" s="36">
        <f t="shared" si="24"/>
        <v>226264.66000000003</v>
      </c>
      <c r="I113" s="36">
        <f t="shared" si="25"/>
        <v>2385.3399999999983</v>
      </c>
      <c r="J113" s="36">
        <f t="shared" si="19"/>
        <v>-114264.65999999973</v>
      </c>
      <c r="N113">
        <f t="shared" si="35"/>
        <v>9</v>
      </c>
      <c r="O113" s="33">
        <v>46905</v>
      </c>
      <c r="P113" s="36">
        <f t="shared" si="26"/>
        <v>59551.329999999973</v>
      </c>
      <c r="Q113" s="36">
        <f t="shared" si="27"/>
        <v>840.23</v>
      </c>
      <c r="R113" s="36">
        <f t="shared" si="28"/>
        <v>675.47</v>
      </c>
      <c r="S113" s="36">
        <f t="shared" si="29"/>
        <v>164.76</v>
      </c>
      <c r="T113" s="36">
        <f t="shared" si="30"/>
        <v>0</v>
      </c>
      <c r="U113" s="36">
        <f t="shared" si="31"/>
        <v>60124.140000000014</v>
      </c>
      <c r="V113" s="36">
        <f t="shared" si="32"/>
        <v>25579.320000000003</v>
      </c>
      <c r="W113" s="36">
        <f t="shared" si="33"/>
        <v>58875.859999999971</v>
      </c>
    </row>
    <row r="114" spans="1:23" x14ac:dyDescent="0.25">
      <c r="A114">
        <f t="shared" si="34"/>
        <v>9</v>
      </c>
      <c r="B114" s="33">
        <v>46935</v>
      </c>
      <c r="C114" s="36">
        <f t="shared" si="20"/>
        <v>-114264.65999999973</v>
      </c>
      <c r="D114" s="36">
        <f t="shared" si="21"/>
        <v>547.70000000000005</v>
      </c>
      <c r="E114" s="36">
        <f t="shared" si="22"/>
        <v>947.63000000000011</v>
      </c>
      <c r="F114" s="36">
        <f t="shared" si="23"/>
        <v>-399.93</v>
      </c>
      <c r="G114" s="36">
        <f t="shared" si="18"/>
        <v>1693.9666666666665</v>
      </c>
      <c r="H114" s="36">
        <f t="shared" si="24"/>
        <v>228906.25666666671</v>
      </c>
      <c r="I114" s="36">
        <f t="shared" si="25"/>
        <v>1985.4099999999983</v>
      </c>
      <c r="J114" s="36">
        <f t="shared" si="19"/>
        <v>-116906.25666666639</v>
      </c>
      <c r="N114">
        <f t="shared" si="35"/>
        <v>9</v>
      </c>
      <c r="O114" s="33">
        <v>46935</v>
      </c>
      <c r="P114" s="36">
        <f t="shared" si="26"/>
        <v>58875.859999999971</v>
      </c>
      <c r="Q114" s="36">
        <f t="shared" si="27"/>
        <v>840.23</v>
      </c>
      <c r="R114" s="36">
        <f t="shared" si="28"/>
        <v>677.34</v>
      </c>
      <c r="S114" s="36">
        <f t="shared" si="29"/>
        <v>162.88999999999999</v>
      </c>
      <c r="T114" s="36">
        <f t="shared" si="30"/>
        <v>0</v>
      </c>
      <c r="U114" s="36">
        <f t="shared" si="31"/>
        <v>60801.48000000001</v>
      </c>
      <c r="V114" s="36">
        <f t="shared" si="32"/>
        <v>25742.210000000003</v>
      </c>
      <c r="W114" s="36">
        <f t="shared" si="33"/>
        <v>58198.519999999975</v>
      </c>
    </row>
    <row r="115" spans="1:23" x14ac:dyDescent="0.25">
      <c r="A115">
        <f t="shared" si="34"/>
        <v>9</v>
      </c>
      <c r="B115" s="33">
        <v>46966</v>
      </c>
      <c r="C115" s="36">
        <f t="shared" si="20"/>
        <v>-116906.25666666639</v>
      </c>
      <c r="D115" s="36">
        <f t="shared" si="21"/>
        <v>547.70000000000005</v>
      </c>
      <c r="E115" s="36">
        <f t="shared" si="22"/>
        <v>956.87000000000012</v>
      </c>
      <c r="F115" s="36">
        <f t="shared" si="23"/>
        <v>-409.17</v>
      </c>
      <c r="G115" s="36">
        <f t="shared" si="18"/>
        <v>1693.9666666666665</v>
      </c>
      <c r="H115" s="36">
        <f t="shared" si="24"/>
        <v>231557.09333333338</v>
      </c>
      <c r="I115" s="36">
        <f t="shared" si="25"/>
        <v>1576.2399999999982</v>
      </c>
      <c r="J115" s="36">
        <f t="shared" si="19"/>
        <v>-119557.09333333305</v>
      </c>
      <c r="N115">
        <f t="shared" si="35"/>
        <v>9</v>
      </c>
      <c r="O115" s="33">
        <v>46966</v>
      </c>
      <c r="P115" s="36">
        <f t="shared" si="26"/>
        <v>58198.519999999975</v>
      </c>
      <c r="Q115" s="36">
        <f t="shared" si="27"/>
        <v>840.23</v>
      </c>
      <c r="R115" s="36">
        <f t="shared" si="28"/>
        <v>679.21</v>
      </c>
      <c r="S115" s="36">
        <f t="shared" si="29"/>
        <v>161.02000000000001</v>
      </c>
      <c r="T115" s="36">
        <f t="shared" si="30"/>
        <v>0</v>
      </c>
      <c r="U115" s="36">
        <f t="shared" si="31"/>
        <v>61480.69000000001</v>
      </c>
      <c r="V115" s="36">
        <f t="shared" si="32"/>
        <v>25903.230000000003</v>
      </c>
      <c r="W115" s="36">
        <f t="shared" si="33"/>
        <v>57519.309999999976</v>
      </c>
    </row>
    <row r="116" spans="1:23" x14ac:dyDescent="0.25">
      <c r="A116">
        <f t="shared" si="34"/>
        <v>9</v>
      </c>
      <c r="B116" s="33">
        <v>46997</v>
      </c>
      <c r="C116" s="36">
        <f t="shared" si="20"/>
        <v>-119557.09333333305</v>
      </c>
      <c r="D116" s="36">
        <f t="shared" si="21"/>
        <v>547.70000000000005</v>
      </c>
      <c r="E116" s="36">
        <f t="shared" si="22"/>
        <v>966.15000000000009</v>
      </c>
      <c r="F116" s="36">
        <f t="shared" si="23"/>
        <v>-418.45</v>
      </c>
      <c r="G116" s="36">
        <f t="shared" si="18"/>
        <v>1693.9666666666665</v>
      </c>
      <c r="H116" s="36">
        <f t="shared" si="24"/>
        <v>234217.21000000005</v>
      </c>
      <c r="I116" s="36">
        <f t="shared" si="25"/>
        <v>1157.7899999999981</v>
      </c>
      <c r="J116" s="36">
        <f t="shared" si="19"/>
        <v>-122217.2099999997</v>
      </c>
      <c r="N116">
        <f t="shared" si="35"/>
        <v>9</v>
      </c>
      <c r="O116" s="33">
        <v>46997</v>
      </c>
      <c r="P116" s="36">
        <f t="shared" si="26"/>
        <v>57519.309999999976</v>
      </c>
      <c r="Q116" s="36">
        <f t="shared" si="27"/>
        <v>840.23</v>
      </c>
      <c r="R116" s="36">
        <f t="shared" si="28"/>
        <v>681.09</v>
      </c>
      <c r="S116" s="36">
        <f t="shared" si="29"/>
        <v>159.13999999999999</v>
      </c>
      <c r="T116" s="36">
        <f t="shared" si="30"/>
        <v>0</v>
      </c>
      <c r="U116" s="36">
        <f t="shared" si="31"/>
        <v>62161.780000000006</v>
      </c>
      <c r="V116" s="36">
        <f t="shared" si="32"/>
        <v>26062.370000000003</v>
      </c>
      <c r="W116" s="36">
        <f t="shared" si="33"/>
        <v>56838.219999999979</v>
      </c>
    </row>
    <row r="117" spans="1:23" x14ac:dyDescent="0.25">
      <c r="A117">
        <f t="shared" si="34"/>
        <v>9</v>
      </c>
      <c r="B117" s="33">
        <v>47027</v>
      </c>
      <c r="C117" s="36">
        <f t="shared" si="20"/>
        <v>-122217.2099999997</v>
      </c>
      <c r="D117" s="36">
        <f t="shared" si="21"/>
        <v>547.70000000000005</v>
      </c>
      <c r="E117" s="36">
        <f t="shared" si="22"/>
        <v>975.46</v>
      </c>
      <c r="F117" s="36">
        <f t="shared" si="23"/>
        <v>-427.76</v>
      </c>
      <c r="G117" s="36">
        <f t="shared" si="18"/>
        <v>1693.9666666666665</v>
      </c>
      <c r="H117" s="36">
        <f t="shared" si="24"/>
        <v>236886.63666666672</v>
      </c>
      <c r="I117" s="36">
        <f t="shared" si="25"/>
        <v>730.02999999999815</v>
      </c>
      <c r="J117" s="36">
        <f t="shared" si="19"/>
        <v>-124886.63666666637</v>
      </c>
      <c r="N117">
        <f t="shared" si="35"/>
        <v>9</v>
      </c>
      <c r="O117" s="33">
        <v>47027</v>
      </c>
      <c r="P117" s="36">
        <f t="shared" si="26"/>
        <v>56838.219999999979</v>
      </c>
      <c r="Q117" s="36">
        <f t="shared" si="27"/>
        <v>840.23</v>
      </c>
      <c r="R117" s="36">
        <f t="shared" si="28"/>
        <v>682.98</v>
      </c>
      <c r="S117" s="36">
        <f t="shared" si="29"/>
        <v>157.25</v>
      </c>
      <c r="T117" s="36">
        <f t="shared" si="30"/>
        <v>0</v>
      </c>
      <c r="U117" s="36">
        <f t="shared" si="31"/>
        <v>62844.760000000009</v>
      </c>
      <c r="V117" s="36">
        <f t="shared" si="32"/>
        <v>26219.620000000003</v>
      </c>
      <c r="W117" s="36">
        <f t="shared" si="33"/>
        <v>56155.239999999976</v>
      </c>
    </row>
    <row r="118" spans="1:23" x14ac:dyDescent="0.25">
      <c r="A118">
        <f t="shared" si="34"/>
        <v>9</v>
      </c>
      <c r="B118" s="33">
        <v>47058</v>
      </c>
      <c r="C118" s="36">
        <f t="shared" si="20"/>
        <v>-124886.63666666637</v>
      </c>
      <c r="D118" s="36">
        <f t="shared" si="21"/>
        <v>547.70000000000005</v>
      </c>
      <c r="E118" s="36">
        <f t="shared" si="22"/>
        <v>984.80000000000007</v>
      </c>
      <c r="F118" s="36">
        <f t="shared" si="23"/>
        <v>-437.1</v>
      </c>
      <c r="G118" s="36">
        <f t="shared" si="18"/>
        <v>1693.9666666666665</v>
      </c>
      <c r="H118" s="36">
        <f t="shared" si="24"/>
        <v>239565.40333333338</v>
      </c>
      <c r="I118" s="36">
        <f t="shared" si="25"/>
        <v>292.92999999999813</v>
      </c>
      <c r="J118" s="36">
        <f t="shared" si="19"/>
        <v>-127565.40333333303</v>
      </c>
      <c r="N118">
        <f t="shared" si="35"/>
        <v>9</v>
      </c>
      <c r="O118" s="33">
        <v>47058</v>
      </c>
      <c r="P118" s="36">
        <f t="shared" si="26"/>
        <v>56155.239999999976</v>
      </c>
      <c r="Q118" s="36">
        <f t="shared" si="27"/>
        <v>840.23</v>
      </c>
      <c r="R118" s="36">
        <f t="shared" si="28"/>
        <v>684.87</v>
      </c>
      <c r="S118" s="36">
        <f t="shared" si="29"/>
        <v>155.36000000000001</v>
      </c>
      <c r="T118" s="36">
        <f t="shared" si="30"/>
        <v>0</v>
      </c>
      <c r="U118" s="36">
        <f t="shared" si="31"/>
        <v>63529.630000000012</v>
      </c>
      <c r="V118" s="36">
        <f t="shared" si="32"/>
        <v>26374.980000000003</v>
      </c>
      <c r="W118" s="36">
        <f t="shared" si="33"/>
        <v>55470.369999999974</v>
      </c>
    </row>
    <row r="119" spans="1:23" x14ac:dyDescent="0.25">
      <c r="A119">
        <f t="shared" si="34"/>
        <v>9</v>
      </c>
      <c r="B119" s="33">
        <v>47088</v>
      </c>
      <c r="C119" s="36">
        <f t="shared" si="20"/>
        <v>-127565.40333333303</v>
      </c>
      <c r="D119" s="36">
        <f t="shared" si="21"/>
        <v>547.70000000000005</v>
      </c>
      <c r="E119" s="36">
        <f t="shared" si="22"/>
        <v>994.18000000000006</v>
      </c>
      <c r="F119" s="36">
        <f t="shared" si="23"/>
        <v>-446.48</v>
      </c>
      <c r="G119" s="36">
        <f t="shared" si="18"/>
        <v>1693.9666666666665</v>
      </c>
      <c r="H119" s="36">
        <f t="shared" si="24"/>
        <v>242253.55000000005</v>
      </c>
      <c r="I119" s="36">
        <f t="shared" si="25"/>
        <v>-153.55000000000189</v>
      </c>
      <c r="J119" s="36">
        <f t="shared" si="19"/>
        <v>-130253.54999999968</v>
      </c>
      <c r="N119">
        <f t="shared" si="35"/>
        <v>9</v>
      </c>
      <c r="O119" s="33">
        <v>47088</v>
      </c>
      <c r="P119" s="36">
        <f t="shared" si="26"/>
        <v>55470.369999999974</v>
      </c>
      <c r="Q119" s="36">
        <f t="shared" si="27"/>
        <v>840.23</v>
      </c>
      <c r="R119" s="36">
        <f t="shared" si="28"/>
        <v>686.76</v>
      </c>
      <c r="S119" s="36">
        <f t="shared" si="29"/>
        <v>153.47</v>
      </c>
      <c r="T119" s="36">
        <f t="shared" si="30"/>
        <v>0</v>
      </c>
      <c r="U119" s="36">
        <f t="shared" si="31"/>
        <v>64216.390000000014</v>
      </c>
      <c r="V119" s="36">
        <f t="shared" si="32"/>
        <v>26528.450000000004</v>
      </c>
      <c r="W119" s="36">
        <f t="shared" si="33"/>
        <v>54783.609999999971</v>
      </c>
    </row>
    <row r="120" spans="1:23" x14ac:dyDescent="0.25">
      <c r="A120">
        <f t="shared" si="34"/>
        <v>10</v>
      </c>
      <c r="B120" s="33">
        <v>47119</v>
      </c>
      <c r="C120" s="36">
        <f t="shared" si="20"/>
        <v>-130253.54999999968</v>
      </c>
      <c r="D120" s="36">
        <f t="shared" si="21"/>
        <v>547.70000000000005</v>
      </c>
      <c r="E120" s="36">
        <f t="shared" si="22"/>
        <v>1003.59</v>
      </c>
      <c r="F120" s="36">
        <f t="shared" si="23"/>
        <v>-455.89</v>
      </c>
      <c r="G120" s="36">
        <f t="shared" si="18"/>
        <v>1693.9666666666665</v>
      </c>
      <c r="H120" s="36">
        <f t="shared" si="24"/>
        <v>244951.10666666672</v>
      </c>
      <c r="I120" s="36">
        <f t="shared" si="25"/>
        <v>-609.44000000000187</v>
      </c>
      <c r="J120" s="36">
        <f t="shared" si="19"/>
        <v>-132951.10666666637</v>
      </c>
      <c r="N120">
        <f t="shared" si="35"/>
        <v>10</v>
      </c>
      <c r="O120" s="33">
        <v>47119</v>
      </c>
      <c r="P120" s="36">
        <f t="shared" si="26"/>
        <v>54783.609999999971</v>
      </c>
      <c r="Q120" s="36">
        <f t="shared" si="27"/>
        <v>840.23</v>
      </c>
      <c r="R120" s="36">
        <f t="shared" si="28"/>
        <v>688.66000000000008</v>
      </c>
      <c r="S120" s="36">
        <f t="shared" si="29"/>
        <v>151.57</v>
      </c>
      <c r="T120" s="36">
        <f t="shared" si="30"/>
        <v>0</v>
      </c>
      <c r="U120" s="36">
        <f t="shared" si="31"/>
        <v>64905.050000000017</v>
      </c>
      <c r="V120" s="36">
        <f t="shared" si="32"/>
        <v>26680.020000000004</v>
      </c>
      <c r="W120" s="36">
        <f t="shared" si="33"/>
        <v>54094.949999999968</v>
      </c>
    </row>
    <row r="121" spans="1:23" x14ac:dyDescent="0.25">
      <c r="A121">
        <f t="shared" si="34"/>
        <v>10</v>
      </c>
      <c r="B121" s="33">
        <v>47150</v>
      </c>
      <c r="C121" s="36">
        <f t="shared" si="20"/>
        <v>-132951.10666666637</v>
      </c>
      <c r="D121" s="36">
        <f t="shared" si="21"/>
        <v>547.70000000000005</v>
      </c>
      <c r="E121" s="36">
        <f t="shared" si="22"/>
        <v>1013.03</v>
      </c>
      <c r="F121" s="36">
        <f t="shared" si="23"/>
        <v>-465.33</v>
      </c>
      <c r="G121" s="36">
        <f t="shared" si="18"/>
        <v>1693.9666666666665</v>
      </c>
      <c r="H121" s="36">
        <f t="shared" si="24"/>
        <v>247658.10333333339</v>
      </c>
      <c r="I121" s="36">
        <f t="shared" si="25"/>
        <v>-1074.7700000000018</v>
      </c>
      <c r="J121" s="36">
        <f t="shared" si="19"/>
        <v>-135658.10333333304</v>
      </c>
      <c r="N121">
        <f t="shared" si="35"/>
        <v>10</v>
      </c>
      <c r="O121" s="33">
        <v>47150</v>
      </c>
      <c r="P121" s="36">
        <f t="shared" si="26"/>
        <v>54094.949999999968</v>
      </c>
      <c r="Q121" s="36">
        <f t="shared" si="27"/>
        <v>840.23</v>
      </c>
      <c r="R121" s="36">
        <f t="shared" si="28"/>
        <v>690.57</v>
      </c>
      <c r="S121" s="36">
        <f t="shared" si="29"/>
        <v>149.66</v>
      </c>
      <c r="T121" s="36">
        <f t="shared" si="30"/>
        <v>0</v>
      </c>
      <c r="U121" s="36">
        <f t="shared" si="31"/>
        <v>65595.620000000024</v>
      </c>
      <c r="V121" s="36">
        <f t="shared" si="32"/>
        <v>26829.680000000004</v>
      </c>
      <c r="W121" s="36">
        <f t="shared" si="33"/>
        <v>53404.379999999968</v>
      </c>
    </row>
    <row r="122" spans="1:23" x14ac:dyDescent="0.25">
      <c r="A122">
        <f t="shared" si="34"/>
        <v>10</v>
      </c>
      <c r="B122" s="33">
        <v>47178</v>
      </c>
      <c r="C122" s="36">
        <f t="shared" si="20"/>
        <v>-135658.10333333304</v>
      </c>
      <c r="D122" s="36">
        <f t="shared" si="21"/>
        <v>547.70000000000005</v>
      </c>
      <c r="E122" s="36">
        <f t="shared" si="22"/>
        <v>1022.5</v>
      </c>
      <c r="F122" s="36">
        <f t="shared" si="23"/>
        <v>-474.8</v>
      </c>
      <c r="G122" s="36">
        <f t="shared" si="18"/>
        <v>1693.9666666666665</v>
      </c>
      <c r="H122" s="36">
        <f t="shared" si="24"/>
        <v>250374.57000000007</v>
      </c>
      <c r="I122" s="36">
        <f t="shared" si="25"/>
        <v>-1549.5700000000018</v>
      </c>
      <c r="J122" s="36">
        <f t="shared" si="19"/>
        <v>-138374.56999999972</v>
      </c>
      <c r="N122">
        <f t="shared" si="35"/>
        <v>10</v>
      </c>
      <c r="O122" s="33">
        <v>47178</v>
      </c>
      <c r="P122" s="36">
        <f t="shared" si="26"/>
        <v>53404.379999999968</v>
      </c>
      <c r="Q122" s="36">
        <f t="shared" si="27"/>
        <v>840.23</v>
      </c>
      <c r="R122" s="36">
        <f t="shared" si="28"/>
        <v>692.48</v>
      </c>
      <c r="S122" s="36">
        <f t="shared" si="29"/>
        <v>147.75</v>
      </c>
      <c r="T122" s="36">
        <f t="shared" si="30"/>
        <v>0</v>
      </c>
      <c r="U122" s="36">
        <f t="shared" si="31"/>
        <v>66288.10000000002</v>
      </c>
      <c r="V122" s="36">
        <f t="shared" si="32"/>
        <v>26977.430000000004</v>
      </c>
      <c r="W122" s="36">
        <f t="shared" si="33"/>
        <v>52711.899999999965</v>
      </c>
    </row>
    <row r="123" spans="1:23" x14ac:dyDescent="0.25">
      <c r="A123">
        <f t="shared" si="34"/>
        <v>10</v>
      </c>
      <c r="B123" s="33">
        <v>47209</v>
      </c>
      <c r="C123" s="36">
        <f t="shared" si="20"/>
        <v>-138374.56999999972</v>
      </c>
      <c r="D123" s="36">
        <f t="shared" si="21"/>
        <v>547.70000000000005</v>
      </c>
      <c r="E123" s="36">
        <f t="shared" si="22"/>
        <v>1032.01</v>
      </c>
      <c r="F123" s="36">
        <f t="shared" si="23"/>
        <v>-484.31</v>
      </c>
      <c r="G123" s="36">
        <f t="shared" si="18"/>
        <v>1693.9666666666665</v>
      </c>
      <c r="H123" s="36">
        <f t="shared" si="24"/>
        <v>253100.54666666672</v>
      </c>
      <c r="I123" s="36">
        <f t="shared" si="25"/>
        <v>-2033.8800000000017</v>
      </c>
      <c r="J123" s="36">
        <f t="shared" si="19"/>
        <v>-141100.5466666664</v>
      </c>
      <c r="N123">
        <f t="shared" si="35"/>
        <v>10</v>
      </c>
      <c r="O123" s="33">
        <v>47209</v>
      </c>
      <c r="P123" s="36">
        <f t="shared" si="26"/>
        <v>52711.899999999965</v>
      </c>
      <c r="Q123" s="36">
        <f t="shared" si="27"/>
        <v>840.23</v>
      </c>
      <c r="R123" s="36">
        <f t="shared" si="28"/>
        <v>694.39</v>
      </c>
      <c r="S123" s="36">
        <f t="shared" si="29"/>
        <v>145.84</v>
      </c>
      <c r="T123" s="36">
        <f t="shared" si="30"/>
        <v>0</v>
      </c>
      <c r="U123" s="36">
        <f t="shared" si="31"/>
        <v>66982.49000000002</v>
      </c>
      <c r="V123" s="36">
        <f t="shared" si="32"/>
        <v>27123.270000000004</v>
      </c>
      <c r="W123" s="36">
        <f t="shared" si="33"/>
        <v>52017.509999999966</v>
      </c>
    </row>
    <row r="124" spans="1:23" x14ac:dyDescent="0.25">
      <c r="A124">
        <f t="shared" si="34"/>
        <v>10</v>
      </c>
      <c r="B124" s="33">
        <v>47239</v>
      </c>
      <c r="C124" s="36">
        <f t="shared" si="20"/>
        <v>-141100.5466666664</v>
      </c>
      <c r="D124" s="36">
        <f t="shared" si="21"/>
        <v>547.70000000000005</v>
      </c>
      <c r="E124" s="36">
        <f t="shared" si="22"/>
        <v>1041.5500000000002</v>
      </c>
      <c r="F124" s="36">
        <f t="shared" si="23"/>
        <v>-493.85</v>
      </c>
      <c r="G124" s="36">
        <f t="shared" si="18"/>
        <v>1693.9666666666665</v>
      </c>
      <c r="H124" s="36">
        <f t="shared" si="24"/>
        <v>255836.06333333338</v>
      </c>
      <c r="I124" s="36">
        <f t="shared" si="25"/>
        <v>-2527.7300000000018</v>
      </c>
      <c r="J124" s="36">
        <f t="shared" si="19"/>
        <v>-143836.06333333306</v>
      </c>
      <c r="N124">
        <f t="shared" si="35"/>
        <v>10</v>
      </c>
      <c r="O124" s="33">
        <v>47239</v>
      </c>
      <c r="P124" s="36">
        <f t="shared" si="26"/>
        <v>52017.509999999966</v>
      </c>
      <c r="Q124" s="36">
        <f t="shared" si="27"/>
        <v>840.23</v>
      </c>
      <c r="R124" s="36">
        <f t="shared" si="28"/>
        <v>696.31000000000006</v>
      </c>
      <c r="S124" s="36">
        <f t="shared" si="29"/>
        <v>143.91999999999999</v>
      </c>
      <c r="T124" s="36">
        <f t="shared" si="30"/>
        <v>0</v>
      </c>
      <c r="U124" s="36">
        <f t="shared" si="31"/>
        <v>67678.800000000017</v>
      </c>
      <c r="V124" s="36">
        <f t="shared" si="32"/>
        <v>27267.190000000002</v>
      </c>
      <c r="W124" s="36">
        <f t="shared" si="33"/>
        <v>51321.199999999968</v>
      </c>
    </row>
    <row r="125" spans="1:23" x14ac:dyDescent="0.25">
      <c r="A125">
        <f t="shared" si="34"/>
        <v>10</v>
      </c>
      <c r="B125" s="33">
        <v>47270</v>
      </c>
      <c r="C125" s="36">
        <f t="shared" si="20"/>
        <v>-143836.06333333306</v>
      </c>
      <c r="D125" s="36">
        <f t="shared" si="21"/>
        <v>547.70000000000005</v>
      </c>
      <c r="E125" s="36">
        <f t="shared" si="22"/>
        <v>1051.1300000000001</v>
      </c>
      <c r="F125" s="36">
        <f t="shared" si="23"/>
        <v>-503.43</v>
      </c>
      <c r="G125" s="36">
        <f t="shared" si="18"/>
        <v>1693.9666666666665</v>
      </c>
      <c r="H125" s="36">
        <f t="shared" si="24"/>
        <v>258581.16000000006</v>
      </c>
      <c r="I125" s="36">
        <f t="shared" si="25"/>
        <v>-3031.1600000000017</v>
      </c>
      <c r="J125" s="36">
        <f t="shared" si="19"/>
        <v>-146581.15999999974</v>
      </c>
      <c r="N125">
        <f t="shared" si="35"/>
        <v>10</v>
      </c>
      <c r="O125" s="33">
        <v>47270</v>
      </c>
      <c r="P125" s="36">
        <f t="shared" si="26"/>
        <v>51321.199999999968</v>
      </c>
      <c r="Q125" s="36">
        <f t="shared" si="27"/>
        <v>840.23</v>
      </c>
      <c r="R125" s="36">
        <f t="shared" si="28"/>
        <v>698.24</v>
      </c>
      <c r="S125" s="36">
        <f t="shared" si="29"/>
        <v>141.99</v>
      </c>
      <c r="T125" s="36">
        <f t="shared" si="30"/>
        <v>0</v>
      </c>
      <c r="U125" s="36">
        <f t="shared" si="31"/>
        <v>68377.040000000023</v>
      </c>
      <c r="V125" s="36">
        <f t="shared" si="32"/>
        <v>27409.180000000004</v>
      </c>
      <c r="W125" s="36">
        <f t="shared" si="33"/>
        <v>50622.95999999997</v>
      </c>
    </row>
    <row r="126" spans="1:23" x14ac:dyDescent="0.25">
      <c r="A126">
        <f t="shared" si="34"/>
        <v>10</v>
      </c>
      <c r="B126" s="33">
        <v>47300</v>
      </c>
      <c r="C126" s="36">
        <f t="shared" si="20"/>
        <v>-146581.15999999974</v>
      </c>
      <c r="D126" s="36">
        <f t="shared" si="21"/>
        <v>547.70000000000005</v>
      </c>
      <c r="E126" s="36">
        <f t="shared" si="22"/>
        <v>1060.73</v>
      </c>
      <c r="F126" s="36">
        <f t="shared" si="23"/>
        <v>-513.03</v>
      </c>
      <c r="G126" s="36">
        <f t="shared" si="18"/>
        <v>1693.9666666666665</v>
      </c>
      <c r="H126" s="36">
        <f t="shared" si="24"/>
        <v>261335.85666666672</v>
      </c>
      <c r="I126" s="36">
        <f t="shared" si="25"/>
        <v>-3544.1900000000014</v>
      </c>
      <c r="J126" s="36">
        <f t="shared" si="19"/>
        <v>-149335.85666666643</v>
      </c>
      <c r="N126">
        <f t="shared" si="35"/>
        <v>10</v>
      </c>
      <c r="O126" s="33">
        <v>47300</v>
      </c>
      <c r="P126" s="36">
        <f t="shared" si="26"/>
        <v>50622.95999999997</v>
      </c>
      <c r="Q126" s="36">
        <f t="shared" si="27"/>
        <v>840.23</v>
      </c>
      <c r="R126" s="36">
        <f t="shared" si="28"/>
        <v>700.17000000000007</v>
      </c>
      <c r="S126" s="36">
        <f t="shared" si="29"/>
        <v>140.06</v>
      </c>
      <c r="T126" s="36">
        <f t="shared" si="30"/>
        <v>0</v>
      </c>
      <c r="U126" s="36">
        <f t="shared" si="31"/>
        <v>69077.210000000021</v>
      </c>
      <c r="V126" s="36">
        <f t="shared" si="32"/>
        <v>27549.240000000005</v>
      </c>
      <c r="W126" s="36">
        <f t="shared" si="33"/>
        <v>49922.789999999972</v>
      </c>
    </row>
    <row r="127" spans="1:23" x14ac:dyDescent="0.25">
      <c r="A127">
        <f t="shared" si="34"/>
        <v>10</v>
      </c>
      <c r="B127" s="33">
        <v>47331</v>
      </c>
      <c r="C127" s="36">
        <f t="shared" si="20"/>
        <v>-149335.85666666643</v>
      </c>
      <c r="D127" s="36">
        <f t="shared" si="21"/>
        <v>547.70000000000005</v>
      </c>
      <c r="E127" s="36">
        <f t="shared" si="22"/>
        <v>1070.3800000000001</v>
      </c>
      <c r="F127" s="36">
        <f t="shared" si="23"/>
        <v>-522.67999999999995</v>
      </c>
      <c r="G127" s="36">
        <f t="shared" si="18"/>
        <v>1693.9666666666665</v>
      </c>
      <c r="H127" s="36">
        <f t="shared" si="24"/>
        <v>264100.20333333337</v>
      </c>
      <c r="I127" s="36">
        <f t="shared" si="25"/>
        <v>-4066.8700000000013</v>
      </c>
      <c r="J127" s="36">
        <f t="shared" si="19"/>
        <v>-152100.20333333311</v>
      </c>
      <c r="N127">
        <f t="shared" si="35"/>
        <v>10</v>
      </c>
      <c r="O127" s="33">
        <v>47331</v>
      </c>
      <c r="P127" s="36">
        <f t="shared" si="26"/>
        <v>49922.789999999972</v>
      </c>
      <c r="Q127" s="36">
        <f t="shared" si="27"/>
        <v>840.23</v>
      </c>
      <c r="R127" s="36">
        <f t="shared" si="28"/>
        <v>702.11</v>
      </c>
      <c r="S127" s="36">
        <f t="shared" si="29"/>
        <v>138.12</v>
      </c>
      <c r="T127" s="36">
        <f t="shared" si="30"/>
        <v>0</v>
      </c>
      <c r="U127" s="36">
        <f t="shared" si="31"/>
        <v>69779.320000000022</v>
      </c>
      <c r="V127" s="36">
        <f t="shared" si="32"/>
        <v>27687.360000000004</v>
      </c>
      <c r="W127" s="36">
        <f t="shared" si="33"/>
        <v>49220.679999999971</v>
      </c>
    </row>
    <row r="128" spans="1:23" x14ac:dyDescent="0.25">
      <c r="A128">
        <f t="shared" si="34"/>
        <v>10</v>
      </c>
      <c r="B128" s="33">
        <v>47362</v>
      </c>
      <c r="C128" s="36">
        <f t="shared" si="20"/>
        <v>-152100.20333333311</v>
      </c>
      <c r="D128" s="36">
        <f t="shared" si="21"/>
        <v>547.70000000000005</v>
      </c>
      <c r="E128" s="36">
        <f t="shared" si="22"/>
        <v>1080.0500000000002</v>
      </c>
      <c r="F128" s="36">
        <f t="shared" si="23"/>
        <v>-532.35</v>
      </c>
      <c r="G128" s="36">
        <f t="shared" si="18"/>
        <v>1693.9666666666665</v>
      </c>
      <c r="H128" s="36">
        <f t="shared" si="24"/>
        <v>266874.22000000003</v>
      </c>
      <c r="I128" s="36">
        <f t="shared" si="25"/>
        <v>-4599.2200000000012</v>
      </c>
      <c r="J128" s="36">
        <f t="shared" si="19"/>
        <v>-154874.21999999977</v>
      </c>
      <c r="N128">
        <f t="shared" si="35"/>
        <v>10</v>
      </c>
      <c r="O128" s="33">
        <v>47362</v>
      </c>
      <c r="P128" s="36">
        <f t="shared" si="26"/>
        <v>49220.679999999971</v>
      </c>
      <c r="Q128" s="36">
        <f t="shared" si="27"/>
        <v>840.23</v>
      </c>
      <c r="R128" s="36">
        <f t="shared" si="28"/>
        <v>704.05</v>
      </c>
      <c r="S128" s="36">
        <f t="shared" si="29"/>
        <v>136.18</v>
      </c>
      <c r="T128" s="36">
        <f t="shared" si="30"/>
        <v>0</v>
      </c>
      <c r="U128" s="36">
        <f t="shared" si="31"/>
        <v>70483.370000000024</v>
      </c>
      <c r="V128" s="36">
        <f t="shared" si="32"/>
        <v>27823.540000000005</v>
      </c>
      <c r="W128" s="36">
        <f t="shared" si="33"/>
        <v>48516.629999999968</v>
      </c>
    </row>
    <row r="129" spans="1:23" x14ac:dyDescent="0.25">
      <c r="A129">
        <f t="shared" si="34"/>
        <v>10</v>
      </c>
      <c r="B129" s="33">
        <v>47392</v>
      </c>
      <c r="C129" s="36">
        <f t="shared" si="20"/>
        <v>-154874.21999999977</v>
      </c>
      <c r="D129" s="36">
        <f t="shared" si="21"/>
        <v>547.70000000000005</v>
      </c>
      <c r="E129" s="36">
        <f t="shared" si="22"/>
        <v>1089.76</v>
      </c>
      <c r="F129" s="36">
        <f t="shared" si="23"/>
        <v>-542.05999999999995</v>
      </c>
      <c r="G129" s="36">
        <f t="shared" si="18"/>
        <v>1693.9666666666665</v>
      </c>
      <c r="H129" s="36">
        <f t="shared" si="24"/>
        <v>269657.94666666671</v>
      </c>
      <c r="I129" s="36">
        <f t="shared" si="25"/>
        <v>-5141.2800000000007</v>
      </c>
      <c r="J129" s="36">
        <f t="shared" si="19"/>
        <v>-157657.94666666645</v>
      </c>
      <c r="N129">
        <f t="shared" si="35"/>
        <v>10</v>
      </c>
      <c r="O129" s="33">
        <v>47392</v>
      </c>
      <c r="P129" s="36">
        <f t="shared" si="26"/>
        <v>48516.629999999968</v>
      </c>
      <c r="Q129" s="36">
        <f t="shared" si="27"/>
        <v>840.23</v>
      </c>
      <c r="R129" s="36">
        <f t="shared" si="28"/>
        <v>706</v>
      </c>
      <c r="S129" s="36">
        <f t="shared" si="29"/>
        <v>134.22999999999999</v>
      </c>
      <c r="T129" s="36">
        <f t="shared" si="30"/>
        <v>0</v>
      </c>
      <c r="U129" s="36">
        <f t="shared" si="31"/>
        <v>71189.370000000024</v>
      </c>
      <c r="V129" s="36">
        <f t="shared" si="32"/>
        <v>27957.770000000004</v>
      </c>
      <c r="W129" s="36">
        <f t="shared" si="33"/>
        <v>47810.629999999968</v>
      </c>
    </row>
    <row r="130" spans="1:23" x14ac:dyDescent="0.25">
      <c r="A130">
        <f t="shared" si="34"/>
        <v>10</v>
      </c>
      <c r="B130" s="33">
        <v>47423</v>
      </c>
      <c r="C130" s="36">
        <f t="shared" si="20"/>
        <v>-157657.94666666645</v>
      </c>
      <c r="D130" s="36">
        <f t="shared" si="21"/>
        <v>547.70000000000005</v>
      </c>
      <c r="E130" s="36">
        <f t="shared" si="22"/>
        <v>1099.5</v>
      </c>
      <c r="F130" s="36">
        <f t="shared" si="23"/>
        <v>-551.79999999999995</v>
      </c>
      <c r="G130" s="36">
        <f t="shared" si="18"/>
        <v>1693.9666666666665</v>
      </c>
      <c r="H130" s="36">
        <f t="shared" si="24"/>
        <v>272451.41333333339</v>
      </c>
      <c r="I130" s="36">
        <f t="shared" si="25"/>
        <v>-5693.0800000000008</v>
      </c>
      <c r="J130" s="36">
        <f t="shared" si="19"/>
        <v>-160451.41333333313</v>
      </c>
      <c r="N130">
        <f t="shared" si="35"/>
        <v>10</v>
      </c>
      <c r="O130" s="33">
        <v>47423</v>
      </c>
      <c r="P130" s="36">
        <f t="shared" si="26"/>
        <v>47810.629999999968</v>
      </c>
      <c r="Q130" s="36">
        <f t="shared" si="27"/>
        <v>840.23</v>
      </c>
      <c r="R130" s="36">
        <f t="shared" si="28"/>
        <v>707.95</v>
      </c>
      <c r="S130" s="36">
        <f t="shared" si="29"/>
        <v>132.28</v>
      </c>
      <c r="T130" s="36">
        <f t="shared" si="30"/>
        <v>0</v>
      </c>
      <c r="U130" s="36">
        <f t="shared" si="31"/>
        <v>71897.320000000022</v>
      </c>
      <c r="V130" s="36">
        <f t="shared" si="32"/>
        <v>28090.050000000003</v>
      </c>
      <c r="W130" s="36">
        <f t="shared" si="33"/>
        <v>47102.679999999971</v>
      </c>
    </row>
    <row r="131" spans="1:23" x14ac:dyDescent="0.25">
      <c r="A131">
        <f t="shared" si="34"/>
        <v>10</v>
      </c>
      <c r="B131" s="33">
        <v>47453</v>
      </c>
      <c r="C131" s="36">
        <f t="shared" si="20"/>
        <v>-160451.41333333313</v>
      </c>
      <c r="D131" s="36">
        <f t="shared" si="21"/>
        <v>547.70000000000005</v>
      </c>
      <c r="E131" s="36">
        <f t="shared" si="22"/>
        <v>1109.2800000000002</v>
      </c>
      <c r="F131" s="36">
        <f t="shared" si="23"/>
        <v>-561.58000000000004</v>
      </c>
      <c r="G131" s="36">
        <f t="shared" si="18"/>
        <v>1693.9666666666665</v>
      </c>
      <c r="H131" s="36">
        <f t="shared" si="24"/>
        <v>275254.66000000003</v>
      </c>
      <c r="I131" s="36">
        <f t="shared" si="25"/>
        <v>-6254.6600000000008</v>
      </c>
      <c r="J131" s="36">
        <f t="shared" si="19"/>
        <v>-163254.6599999998</v>
      </c>
      <c r="N131">
        <f t="shared" si="35"/>
        <v>10</v>
      </c>
      <c r="O131" s="33">
        <v>47453</v>
      </c>
      <c r="P131" s="36">
        <f t="shared" si="26"/>
        <v>47102.679999999971</v>
      </c>
      <c r="Q131" s="36">
        <f t="shared" si="27"/>
        <v>840.23</v>
      </c>
      <c r="R131" s="36">
        <f t="shared" si="28"/>
        <v>709.91000000000008</v>
      </c>
      <c r="S131" s="36">
        <f t="shared" si="29"/>
        <v>130.32</v>
      </c>
      <c r="T131" s="36">
        <f t="shared" si="30"/>
        <v>0</v>
      </c>
      <c r="U131" s="36">
        <f t="shared" si="31"/>
        <v>72607.230000000025</v>
      </c>
      <c r="V131" s="36">
        <f t="shared" si="32"/>
        <v>28220.370000000003</v>
      </c>
      <c r="W131" s="36">
        <f t="shared" si="33"/>
        <v>46392.769999999968</v>
      </c>
    </row>
    <row r="132" spans="1:23" x14ac:dyDescent="0.25">
      <c r="A132">
        <f t="shared" si="34"/>
        <v>11</v>
      </c>
      <c r="B132" s="33">
        <v>47484</v>
      </c>
      <c r="C132" s="36">
        <f t="shared" si="20"/>
        <v>-163254.6599999998</v>
      </c>
      <c r="D132" s="36">
        <f t="shared" si="21"/>
        <v>547.70000000000005</v>
      </c>
      <c r="E132" s="36">
        <f t="shared" si="22"/>
        <v>1119.0900000000001</v>
      </c>
      <c r="F132" s="36">
        <f t="shared" si="23"/>
        <v>-571.39</v>
      </c>
      <c r="G132" s="36">
        <f t="shared" si="18"/>
        <v>1693.9666666666665</v>
      </c>
      <c r="H132" s="36">
        <f t="shared" si="24"/>
        <v>278067.71666666667</v>
      </c>
      <c r="I132" s="36">
        <f t="shared" si="25"/>
        <v>-6826.0500000000011</v>
      </c>
      <c r="J132" s="36">
        <f t="shared" si="19"/>
        <v>-166067.71666666647</v>
      </c>
      <c r="N132">
        <f t="shared" si="35"/>
        <v>11</v>
      </c>
      <c r="O132" s="33">
        <v>47484</v>
      </c>
      <c r="P132" s="36">
        <f t="shared" si="26"/>
        <v>46392.769999999968</v>
      </c>
      <c r="Q132" s="36">
        <f t="shared" si="27"/>
        <v>840.23</v>
      </c>
      <c r="R132" s="36">
        <f t="shared" si="28"/>
        <v>711.88</v>
      </c>
      <c r="S132" s="36">
        <f t="shared" si="29"/>
        <v>128.35</v>
      </c>
      <c r="T132" s="36">
        <f t="shared" si="30"/>
        <v>0</v>
      </c>
      <c r="U132" s="36">
        <f t="shared" si="31"/>
        <v>73319.11000000003</v>
      </c>
      <c r="V132" s="36">
        <f t="shared" si="32"/>
        <v>28348.720000000001</v>
      </c>
      <c r="W132" s="36">
        <f t="shared" si="33"/>
        <v>45680.88999999997</v>
      </c>
    </row>
    <row r="133" spans="1:23" x14ac:dyDescent="0.25">
      <c r="A133">
        <f t="shared" si="34"/>
        <v>11</v>
      </c>
      <c r="B133" s="33">
        <v>47515</v>
      </c>
      <c r="C133" s="36">
        <f t="shared" si="20"/>
        <v>-166067.71666666647</v>
      </c>
      <c r="D133" s="36">
        <f t="shared" si="21"/>
        <v>547.70000000000005</v>
      </c>
      <c r="E133" s="36">
        <f t="shared" si="22"/>
        <v>1128.94</v>
      </c>
      <c r="F133" s="36">
        <f t="shared" si="23"/>
        <v>-581.24</v>
      </c>
      <c r="G133" s="36">
        <f t="shared" si="18"/>
        <v>1693.9666666666665</v>
      </c>
      <c r="H133" s="36">
        <f t="shared" si="24"/>
        <v>280890.62333333335</v>
      </c>
      <c r="I133" s="36">
        <f t="shared" si="25"/>
        <v>-7407.2900000000009</v>
      </c>
      <c r="J133" s="36">
        <f t="shared" si="19"/>
        <v>-168890.62333333315</v>
      </c>
      <c r="N133">
        <f t="shared" si="35"/>
        <v>11</v>
      </c>
      <c r="O133" s="33">
        <v>47515</v>
      </c>
      <c r="P133" s="36">
        <f t="shared" si="26"/>
        <v>45680.88999999997</v>
      </c>
      <c r="Q133" s="36">
        <f t="shared" si="27"/>
        <v>840.23</v>
      </c>
      <c r="R133" s="36">
        <f t="shared" si="28"/>
        <v>713.85</v>
      </c>
      <c r="S133" s="36">
        <f t="shared" si="29"/>
        <v>126.38</v>
      </c>
      <c r="T133" s="36">
        <f t="shared" si="30"/>
        <v>0</v>
      </c>
      <c r="U133" s="36">
        <f t="shared" si="31"/>
        <v>74032.960000000036</v>
      </c>
      <c r="V133" s="36">
        <f t="shared" si="32"/>
        <v>28475.100000000002</v>
      </c>
      <c r="W133" s="36">
        <f t="shared" si="33"/>
        <v>44967.039999999972</v>
      </c>
    </row>
    <row r="134" spans="1:23" x14ac:dyDescent="0.25">
      <c r="A134">
        <f t="shared" si="34"/>
        <v>11</v>
      </c>
      <c r="B134" s="33">
        <v>47543</v>
      </c>
      <c r="C134" s="36">
        <f t="shared" si="20"/>
        <v>-168890.62333333315</v>
      </c>
      <c r="D134" s="36">
        <f t="shared" si="21"/>
        <v>547.70000000000005</v>
      </c>
      <c r="E134" s="36">
        <f t="shared" si="22"/>
        <v>1138.8200000000002</v>
      </c>
      <c r="F134" s="36">
        <f t="shared" si="23"/>
        <v>-591.12</v>
      </c>
      <c r="G134" s="36">
        <f t="shared" si="18"/>
        <v>1693.9666666666665</v>
      </c>
      <c r="H134" s="36">
        <f t="shared" si="24"/>
        <v>283723.41000000003</v>
      </c>
      <c r="I134" s="36">
        <f t="shared" si="25"/>
        <v>-7998.4100000000008</v>
      </c>
      <c r="J134" s="36">
        <f t="shared" si="19"/>
        <v>-171723.40999999983</v>
      </c>
      <c r="N134">
        <f t="shared" si="35"/>
        <v>11</v>
      </c>
      <c r="O134" s="33">
        <v>47543</v>
      </c>
      <c r="P134" s="36">
        <f t="shared" si="26"/>
        <v>44967.039999999972</v>
      </c>
      <c r="Q134" s="36">
        <f t="shared" si="27"/>
        <v>840.23</v>
      </c>
      <c r="R134" s="36">
        <f t="shared" si="28"/>
        <v>715.82</v>
      </c>
      <c r="S134" s="36">
        <f t="shared" si="29"/>
        <v>124.41</v>
      </c>
      <c r="T134" s="36">
        <f t="shared" si="30"/>
        <v>0</v>
      </c>
      <c r="U134" s="36">
        <f t="shared" si="31"/>
        <v>74748.780000000042</v>
      </c>
      <c r="V134" s="36">
        <f t="shared" si="32"/>
        <v>28599.510000000002</v>
      </c>
      <c r="W134" s="36">
        <f t="shared" si="33"/>
        <v>44251.219999999972</v>
      </c>
    </row>
    <row r="135" spans="1:23" x14ac:dyDescent="0.25">
      <c r="A135">
        <f t="shared" si="34"/>
        <v>11</v>
      </c>
      <c r="B135" s="33">
        <v>47574</v>
      </c>
      <c r="C135" s="36">
        <f t="shared" si="20"/>
        <v>-171723.40999999983</v>
      </c>
      <c r="D135" s="36">
        <f t="shared" si="21"/>
        <v>547.70000000000005</v>
      </c>
      <c r="E135" s="36">
        <f t="shared" si="22"/>
        <v>1148.73</v>
      </c>
      <c r="F135" s="36">
        <f t="shared" si="23"/>
        <v>-601.03</v>
      </c>
      <c r="G135" s="36">
        <f t="shared" si="18"/>
        <v>1693.9666666666665</v>
      </c>
      <c r="H135" s="36">
        <f t="shared" si="24"/>
        <v>286566.10666666669</v>
      </c>
      <c r="I135" s="36">
        <f t="shared" si="25"/>
        <v>-8599.44</v>
      </c>
      <c r="J135" s="36">
        <f t="shared" si="19"/>
        <v>-174566.10666666651</v>
      </c>
      <c r="N135">
        <f t="shared" si="35"/>
        <v>11</v>
      </c>
      <c r="O135" s="33">
        <v>47574</v>
      </c>
      <c r="P135" s="36">
        <f t="shared" si="26"/>
        <v>44251.219999999972</v>
      </c>
      <c r="Q135" s="36">
        <f t="shared" si="27"/>
        <v>840.23</v>
      </c>
      <c r="R135" s="36">
        <f t="shared" si="28"/>
        <v>717.8</v>
      </c>
      <c r="S135" s="36">
        <f t="shared" si="29"/>
        <v>122.43</v>
      </c>
      <c r="T135" s="36">
        <f t="shared" si="30"/>
        <v>0</v>
      </c>
      <c r="U135" s="36">
        <f t="shared" si="31"/>
        <v>75466.580000000045</v>
      </c>
      <c r="V135" s="36">
        <f t="shared" si="32"/>
        <v>28721.940000000002</v>
      </c>
      <c r="W135" s="36">
        <f t="shared" si="33"/>
        <v>43533.419999999969</v>
      </c>
    </row>
    <row r="136" spans="1:23" x14ac:dyDescent="0.25">
      <c r="A136">
        <f t="shared" si="34"/>
        <v>11</v>
      </c>
      <c r="B136" s="33">
        <v>47604</v>
      </c>
      <c r="C136" s="36">
        <f t="shared" si="20"/>
        <v>-174566.10666666651</v>
      </c>
      <c r="D136" s="36">
        <f t="shared" si="21"/>
        <v>547.70000000000005</v>
      </c>
      <c r="E136" s="36">
        <f t="shared" si="22"/>
        <v>1158.68</v>
      </c>
      <c r="F136" s="36">
        <f t="shared" si="23"/>
        <v>-610.98</v>
      </c>
      <c r="G136" s="36">
        <f t="shared" si="18"/>
        <v>1693.9666666666665</v>
      </c>
      <c r="H136" s="36">
        <f t="shared" si="24"/>
        <v>289418.75333333336</v>
      </c>
      <c r="I136" s="36">
        <f t="shared" si="25"/>
        <v>-9210.42</v>
      </c>
      <c r="J136" s="36">
        <f t="shared" si="19"/>
        <v>-177418.75333333318</v>
      </c>
      <c r="N136">
        <f t="shared" si="35"/>
        <v>11</v>
      </c>
      <c r="O136" s="33">
        <v>47604</v>
      </c>
      <c r="P136" s="36">
        <f t="shared" si="26"/>
        <v>43533.419999999969</v>
      </c>
      <c r="Q136" s="36">
        <f t="shared" si="27"/>
        <v>840.23</v>
      </c>
      <c r="R136" s="36">
        <f t="shared" si="28"/>
        <v>719.79</v>
      </c>
      <c r="S136" s="36">
        <f t="shared" si="29"/>
        <v>120.44</v>
      </c>
      <c r="T136" s="36">
        <f t="shared" si="30"/>
        <v>0</v>
      </c>
      <c r="U136" s="36">
        <f t="shared" si="31"/>
        <v>76186.370000000039</v>
      </c>
      <c r="V136" s="36">
        <f t="shared" si="32"/>
        <v>28842.38</v>
      </c>
      <c r="W136" s="36">
        <f t="shared" si="33"/>
        <v>42813.629999999968</v>
      </c>
    </row>
    <row r="137" spans="1:23" x14ac:dyDescent="0.25">
      <c r="A137">
        <f t="shared" si="34"/>
        <v>11</v>
      </c>
      <c r="B137" s="33">
        <v>47635</v>
      </c>
      <c r="C137" s="36">
        <f t="shared" si="20"/>
        <v>-177418.75333333318</v>
      </c>
      <c r="D137" s="36">
        <f t="shared" si="21"/>
        <v>547.70000000000005</v>
      </c>
      <c r="E137" s="36">
        <f t="shared" si="22"/>
        <v>1168.67</v>
      </c>
      <c r="F137" s="36">
        <f t="shared" si="23"/>
        <v>-620.97</v>
      </c>
      <c r="G137" s="36">
        <f t="shared" si="18"/>
        <v>1693.9666666666665</v>
      </c>
      <c r="H137" s="36">
        <f t="shared" si="24"/>
        <v>292281.39</v>
      </c>
      <c r="I137" s="36">
        <f t="shared" si="25"/>
        <v>-9831.39</v>
      </c>
      <c r="J137" s="36">
        <f t="shared" si="19"/>
        <v>-180281.38999999987</v>
      </c>
      <c r="N137">
        <f t="shared" si="35"/>
        <v>11</v>
      </c>
      <c r="O137" s="33">
        <v>47635</v>
      </c>
      <c r="P137" s="36">
        <f t="shared" si="26"/>
        <v>42813.629999999968</v>
      </c>
      <c r="Q137" s="36">
        <f t="shared" si="27"/>
        <v>840.23</v>
      </c>
      <c r="R137" s="36">
        <f t="shared" si="28"/>
        <v>721.78</v>
      </c>
      <c r="S137" s="36">
        <f t="shared" si="29"/>
        <v>118.45</v>
      </c>
      <c r="T137" s="36">
        <f t="shared" si="30"/>
        <v>0</v>
      </c>
      <c r="U137" s="36">
        <f t="shared" si="31"/>
        <v>76908.150000000038</v>
      </c>
      <c r="V137" s="36">
        <f t="shared" si="32"/>
        <v>28960.83</v>
      </c>
      <c r="W137" s="36">
        <f t="shared" si="33"/>
        <v>42091.849999999969</v>
      </c>
    </row>
    <row r="138" spans="1:23" x14ac:dyDescent="0.25">
      <c r="A138">
        <f t="shared" si="34"/>
        <v>11</v>
      </c>
      <c r="B138" s="33">
        <v>47665</v>
      </c>
      <c r="C138" s="36">
        <f t="shared" si="20"/>
        <v>-180281.38999999987</v>
      </c>
      <c r="D138" s="36">
        <f t="shared" si="21"/>
        <v>547.70000000000005</v>
      </c>
      <c r="E138" s="36">
        <f t="shared" si="22"/>
        <v>1178.68</v>
      </c>
      <c r="F138" s="36">
        <f t="shared" si="23"/>
        <v>-630.98</v>
      </c>
      <c r="G138" s="36">
        <f t="shared" si="18"/>
        <v>1693.9666666666665</v>
      </c>
      <c r="H138" s="36">
        <f t="shared" si="24"/>
        <v>295154.03666666668</v>
      </c>
      <c r="I138" s="36">
        <f t="shared" si="25"/>
        <v>-10462.369999999999</v>
      </c>
      <c r="J138" s="36">
        <f t="shared" si="19"/>
        <v>-183154.03666666654</v>
      </c>
      <c r="N138">
        <f t="shared" si="35"/>
        <v>11</v>
      </c>
      <c r="O138" s="33">
        <v>47665</v>
      </c>
      <c r="P138" s="36">
        <f t="shared" si="26"/>
        <v>42091.849999999969</v>
      </c>
      <c r="Q138" s="36">
        <f t="shared" si="27"/>
        <v>840.23</v>
      </c>
      <c r="R138" s="36">
        <f t="shared" si="28"/>
        <v>723.78</v>
      </c>
      <c r="S138" s="36">
        <f t="shared" si="29"/>
        <v>116.45</v>
      </c>
      <c r="T138" s="36">
        <f t="shared" si="30"/>
        <v>0</v>
      </c>
      <c r="U138" s="36">
        <f t="shared" si="31"/>
        <v>77631.930000000037</v>
      </c>
      <c r="V138" s="36">
        <f t="shared" si="32"/>
        <v>29077.280000000002</v>
      </c>
      <c r="W138" s="36">
        <f t="shared" si="33"/>
        <v>41368.069999999971</v>
      </c>
    </row>
    <row r="139" spans="1:23" x14ac:dyDescent="0.25">
      <c r="A139">
        <f t="shared" si="34"/>
        <v>11</v>
      </c>
      <c r="B139" s="33">
        <v>47696</v>
      </c>
      <c r="C139" s="36">
        <f t="shared" si="20"/>
        <v>-183154.03666666654</v>
      </c>
      <c r="D139" s="36">
        <f t="shared" si="21"/>
        <v>547.70000000000005</v>
      </c>
      <c r="E139" s="36">
        <f t="shared" si="22"/>
        <v>1188.74</v>
      </c>
      <c r="F139" s="36">
        <f t="shared" si="23"/>
        <v>-641.04</v>
      </c>
      <c r="G139" s="36">
        <f t="shared" si="18"/>
        <v>1693.9666666666665</v>
      </c>
      <c r="H139" s="36">
        <f t="shared" si="24"/>
        <v>298036.74333333335</v>
      </c>
      <c r="I139" s="36">
        <f t="shared" si="25"/>
        <v>-11103.41</v>
      </c>
      <c r="J139" s="36">
        <f t="shared" si="19"/>
        <v>-186036.7433333332</v>
      </c>
      <c r="N139">
        <f t="shared" si="35"/>
        <v>11</v>
      </c>
      <c r="O139" s="33">
        <v>47696</v>
      </c>
      <c r="P139" s="36">
        <f t="shared" si="26"/>
        <v>41368.069999999971</v>
      </c>
      <c r="Q139" s="36">
        <f t="shared" si="27"/>
        <v>840.23</v>
      </c>
      <c r="R139" s="36">
        <f t="shared" si="28"/>
        <v>725.78</v>
      </c>
      <c r="S139" s="36">
        <f t="shared" si="29"/>
        <v>114.45</v>
      </c>
      <c r="T139" s="36">
        <f t="shared" si="30"/>
        <v>0</v>
      </c>
      <c r="U139" s="36">
        <f t="shared" si="31"/>
        <v>78357.710000000036</v>
      </c>
      <c r="V139" s="36">
        <f t="shared" si="32"/>
        <v>29191.730000000003</v>
      </c>
      <c r="W139" s="36">
        <f t="shared" si="33"/>
        <v>40642.289999999972</v>
      </c>
    </row>
    <row r="140" spans="1:23" x14ac:dyDescent="0.25">
      <c r="A140">
        <f t="shared" si="34"/>
        <v>11</v>
      </c>
      <c r="B140" s="33">
        <v>47727</v>
      </c>
      <c r="C140" s="36">
        <f t="shared" si="20"/>
        <v>-186036.7433333332</v>
      </c>
      <c r="D140" s="36">
        <f t="shared" si="21"/>
        <v>547.70000000000005</v>
      </c>
      <c r="E140" s="36">
        <f t="shared" si="22"/>
        <v>1198.83</v>
      </c>
      <c r="F140" s="36">
        <f t="shared" si="23"/>
        <v>-651.13</v>
      </c>
      <c r="G140" s="36">
        <f t="shared" si="18"/>
        <v>1693.9666666666665</v>
      </c>
      <c r="H140" s="36">
        <f t="shared" si="24"/>
        <v>300929.54000000004</v>
      </c>
      <c r="I140" s="36">
        <f t="shared" si="25"/>
        <v>-11754.539999999999</v>
      </c>
      <c r="J140" s="36">
        <f t="shared" si="19"/>
        <v>-188929.53999999986</v>
      </c>
      <c r="N140">
        <f t="shared" si="35"/>
        <v>11</v>
      </c>
      <c r="O140" s="33">
        <v>47727</v>
      </c>
      <c r="P140" s="36">
        <f t="shared" si="26"/>
        <v>40642.289999999972</v>
      </c>
      <c r="Q140" s="36">
        <f t="shared" si="27"/>
        <v>840.23</v>
      </c>
      <c r="R140" s="36">
        <f t="shared" si="28"/>
        <v>727.79</v>
      </c>
      <c r="S140" s="36">
        <f t="shared" si="29"/>
        <v>112.44</v>
      </c>
      <c r="T140" s="36">
        <f t="shared" si="30"/>
        <v>0</v>
      </c>
      <c r="U140" s="36">
        <f t="shared" si="31"/>
        <v>79085.500000000029</v>
      </c>
      <c r="V140" s="36">
        <f t="shared" si="32"/>
        <v>29304.170000000002</v>
      </c>
      <c r="W140" s="36">
        <f t="shared" si="33"/>
        <v>39914.499999999971</v>
      </c>
    </row>
    <row r="141" spans="1:23" x14ac:dyDescent="0.25">
      <c r="A141">
        <f t="shared" si="34"/>
        <v>11</v>
      </c>
      <c r="B141" s="33">
        <v>47757</v>
      </c>
      <c r="C141" s="36">
        <f t="shared" si="20"/>
        <v>-188929.53999999986</v>
      </c>
      <c r="D141" s="36">
        <f t="shared" si="21"/>
        <v>547.70000000000005</v>
      </c>
      <c r="E141" s="36">
        <f t="shared" si="22"/>
        <v>1208.95</v>
      </c>
      <c r="F141" s="36">
        <f t="shared" si="23"/>
        <v>-661.25</v>
      </c>
      <c r="G141" s="36">
        <f t="shared" ref="G141:G204" si="36">$B$8</f>
        <v>1693.9666666666665</v>
      </c>
      <c r="H141" s="36">
        <f t="shared" si="24"/>
        <v>303832.45666666672</v>
      </c>
      <c r="I141" s="36">
        <f t="shared" si="25"/>
        <v>-12415.789999999999</v>
      </c>
      <c r="J141" s="36">
        <f t="shared" ref="J141:J204" si="37">C141-E141-G141</f>
        <v>-191832.45666666655</v>
      </c>
      <c r="N141">
        <f t="shared" si="35"/>
        <v>11</v>
      </c>
      <c r="O141" s="33">
        <v>47757</v>
      </c>
      <c r="P141" s="36">
        <f t="shared" si="26"/>
        <v>39914.499999999971</v>
      </c>
      <c r="Q141" s="36">
        <f t="shared" si="27"/>
        <v>840.23</v>
      </c>
      <c r="R141" s="36">
        <f t="shared" si="28"/>
        <v>729.8</v>
      </c>
      <c r="S141" s="36">
        <f t="shared" si="29"/>
        <v>110.43</v>
      </c>
      <c r="T141" s="36">
        <f t="shared" si="30"/>
        <v>0</v>
      </c>
      <c r="U141" s="36">
        <f t="shared" si="31"/>
        <v>79815.300000000032</v>
      </c>
      <c r="V141" s="36">
        <f t="shared" si="32"/>
        <v>29414.600000000002</v>
      </c>
      <c r="W141" s="36">
        <f t="shared" si="33"/>
        <v>39184.699999999968</v>
      </c>
    </row>
    <row r="142" spans="1:23" x14ac:dyDescent="0.25">
      <c r="A142">
        <f t="shared" si="34"/>
        <v>11</v>
      </c>
      <c r="B142" s="33">
        <v>47788</v>
      </c>
      <c r="C142" s="36">
        <f t="shared" ref="C142:C205" si="38">$J141</f>
        <v>-191832.45666666655</v>
      </c>
      <c r="D142" s="36">
        <f t="shared" ref="D142:D205" si="39">$B$7</f>
        <v>547.70000000000005</v>
      </c>
      <c r="E142" s="36">
        <f t="shared" ref="E142:E205" si="40">D142-F142</f>
        <v>1219.1100000000001</v>
      </c>
      <c r="F142" s="36">
        <f t="shared" ref="F142:F205" si="41">ROUND($C142*$B$4/12,2)</f>
        <v>-671.41</v>
      </c>
      <c r="G142" s="36">
        <f t="shared" si="36"/>
        <v>1693.9666666666665</v>
      </c>
      <c r="H142" s="36">
        <f t="shared" ref="H142:H205" si="42">E142+G142+H141</f>
        <v>306745.53333333338</v>
      </c>
      <c r="I142" s="36">
        <f t="shared" ref="I142:I205" si="43">F142+I141</f>
        <v>-13087.199999999999</v>
      </c>
      <c r="J142" s="36">
        <f t="shared" si="37"/>
        <v>-194745.53333333321</v>
      </c>
      <c r="N142">
        <f t="shared" si="35"/>
        <v>11</v>
      </c>
      <c r="O142" s="33">
        <v>47788</v>
      </c>
      <c r="P142" s="36">
        <f t="shared" ref="P142:P205" si="44">$W141</f>
        <v>39184.699999999968</v>
      </c>
      <c r="Q142" s="36">
        <f t="shared" ref="Q142:Q205" si="45">$O$7</f>
        <v>840.23</v>
      </c>
      <c r="R142" s="36">
        <f t="shared" ref="R142:R205" si="46">Q142-S142</f>
        <v>731.82</v>
      </c>
      <c r="S142" s="36">
        <f t="shared" ref="S142:S205" si="47">ROUND($P142*$O$4/12,2)</f>
        <v>108.41</v>
      </c>
      <c r="T142" s="36">
        <f t="shared" ref="T142:T205" si="48">$O$8</f>
        <v>0</v>
      </c>
      <c r="U142" s="36">
        <f t="shared" ref="U142:U205" si="49">R142+T142+U141</f>
        <v>80547.120000000039</v>
      </c>
      <c r="V142" s="36">
        <f t="shared" ref="V142:V205" si="50">S142+V141</f>
        <v>29523.010000000002</v>
      </c>
      <c r="W142" s="36">
        <f t="shared" ref="W142:W205" si="51">P142-R142-T142</f>
        <v>38452.879999999968</v>
      </c>
    </row>
    <row r="143" spans="1:23" x14ac:dyDescent="0.25">
      <c r="A143">
        <f t="shared" si="34"/>
        <v>11</v>
      </c>
      <c r="B143" s="33">
        <v>47818</v>
      </c>
      <c r="C143" s="36">
        <f t="shared" si="38"/>
        <v>-194745.53333333321</v>
      </c>
      <c r="D143" s="36">
        <f t="shared" si="39"/>
        <v>547.70000000000005</v>
      </c>
      <c r="E143" s="36">
        <f t="shared" si="40"/>
        <v>1229.31</v>
      </c>
      <c r="F143" s="36">
        <f t="shared" si="41"/>
        <v>-681.61</v>
      </c>
      <c r="G143" s="36">
        <f t="shared" si="36"/>
        <v>1693.9666666666665</v>
      </c>
      <c r="H143" s="36">
        <f t="shared" si="42"/>
        <v>309668.81000000006</v>
      </c>
      <c r="I143" s="36">
        <f t="shared" si="43"/>
        <v>-13768.81</v>
      </c>
      <c r="J143" s="36">
        <f t="shared" si="37"/>
        <v>-197668.80999999988</v>
      </c>
      <c r="N143">
        <f t="shared" si="35"/>
        <v>11</v>
      </c>
      <c r="O143" s="33">
        <v>47818</v>
      </c>
      <c r="P143" s="36">
        <f t="shared" si="44"/>
        <v>38452.879999999968</v>
      </c>
      <c r="Q143" s="36">
        <f t="shared" si="45"/>
        <v>840.23</v>
      </c>
      <c r="R143" s="36">
        <f t="shared" si="46"/>
        <v>733.84</v>
      </c>
      <c r="S143" s="36">
        <f t="shared" si="47"/>
        <v>106.39</v>
      </c>
      <c r="T143" s="36">
        <f t="shared" si="48"/>
        <v>0</v>
      </c>
      <c r="U143" s="36">
        <f t="shared" si="49"/>
        <v>81280.960000000036</v>
      </c>
      <c r="V143" s="36">
        <f t="shared" si="50"/>
        <v>29629.4</v>
      </c>
      <c r="W143" s="36">
        <f t="shared" si="51"/>
        <v>37719.039999999972</v>
      </c>
    </row>
    <row r="144" spans="1:23" x14ac:dyDescent="0.25">
      <c r="A144">
        <f t="shared" si="34"/>
        <v>12</v>
      </c>
      <c r="B144" s="33">
        <v>47849</v>
      </c>
      <c r="C144" s="36">
        <f t="shared" si="38"/>
        <v>-197668.80999999988</v>
      </c>
      <c r="D144" s="36">
        <f t="shared" si="39"/>
        <v>547.70000000000005</v>
      </c>
      <c r="E144" s="36">
        <f t="shared" si="40"/>
        <v>1239.54</v>
      </c>
      <c r="F144" s="36">
        <f t="shared" si="41"/>
        <v>-691.84</v>
      </c>
      <c r="G144" s="36">
        <f t="shared" si="36"/>
        <v>1693.9666666666665</v>
      </c>
      <c r="H144" s="36">
        <f t="shared" si="42"/>
        <v>312602.31666666671</v>
      </c>
      <c r="I144" s="36">
        <f t="shared" si="43"/>
        <v>-14460.65</v>
      </c>
      <c r="J144" s="36">
        <f t="shared" si="37"/>
        <v>-200602.31666666656</v>
      </c>
      <c r="N144">
        <f t="shared" si="35"/>
        <v>12</v>
      </c>
      <c r="O144" s="33">
        <v>47849</v>
      </c>
      <c r="P144" s="36">
        <f t="shared" si="44"/>
        <v>37719.039999999972</v>
      </c>
      <c r="Q144" s="36">
        <f t="shared" si="45"/>
        <v>840.23</v>
      </c>
      <c r="R144" s="36">
        <f t="shared" si="46"/>
        <v>735.87</v>
      </c>
      <c r="S144" s="36">
        <f t="shared" si="47"/>
        <v>104.36</v>
      </c>
      <c r="T144" s="36">
        <f t="shared" si="48"/>
        <v>0</v>
      </c>
      <c r="U144" s="36">
        <f t="shared" si="49"/>
        <v>82016.830000000031</v>
      </c>
      <c r="V144" s="36">
        <f t="shared" si="50"/>
        <v>29733.760000000002</v>
      </c>
      <c r="W144" s="36">
        <f t="shared" si="51"/>
        <v>36983.169999999969</v>
      </c>
    </row>
    <row r="145" spans="1:23" x14ac:dyDescent="0.25">
      <c r="A145">
        <f t="shared" si="34"/>
        <v>12</v>
      </c>
      <c r="B145" s="33">
        <v>47880</v>
      </c>
      <c r="C145" s="36">
        <f t="shared" si="38"/>
        <v>-200602.31666666656</v>
      </c>
      <c r="D145" s="36">
        <f t="shared" si="39"/>
        <v>547.70000000000005</v>
      </c>
      <c r="E145" s="36">
        <f t="shared" si="40"/>
        <v>1249.81</v>
      </c>
      <c r="F145" s="36">
        <f t="shared" si="41"/>
        <v>-702.11</v>
      </c>
      <c r="G145" s="36">
        <f t="shared" si="36"/>
        <v>1693.9666666666665</v>
      </c>
      <c r="H145" s="36">
        <f t="shared" si="42"/>
        <v>315546.09333333338</v>
      </c>
      <c r="I145" s="36">
        <f t="shared" si="43"/>
        <v>-15162.76</v>
      </c>
      <c r="J145" s="36">
        <f t="shared" si="37"/>
        <v>-203546.09333333324</v>
      </c>
      <c r="N145">
        <f t="shared" si="35"/>
        <v>12</v>
      </c>
      <c r="O145" s="33">
        <v>47880</v>
      </c>
      <c r="P145" s="36">
        <f t="shared" si="44"/>
        <v>36983.169999999969</v>
      </c>
      <c r="Q145" s="36">
        <f t="shared" si="45"/>
        <v>840.23</v>
      </c>
      <c r="R145" s="36">
        <f t="shared" si="46"/>
        <v>737.91000000000008</v>
      </c>
      <c r="S145" s="36">
        <f t="shared" si="47"/>
        <v>102.32</v>
      </c>
      <c r="T145" s="36">
        <f t="shared" si="48"/>
        <v>0</v>
      </c>
      <c r="U145" s="36">
        <f t="shared" si="49"/>
        <v>82754.740000000034</v>
      </c>
      <c r="V145" s="36">
        <f t="shared" si="50"/>
        <v>29836.080000000002</v>
      </c>
      <c r="W145" s="36">
        <f t="shared" si="51"/>
        <v>36245.259999999966</v>
      </c>
    </row>
    <row r="146" spans="1:23" x14ac:dyDescent="0.25">
      <c r="A146">
        <f t="shared" si="34"/>
        <v>12</v>
      </c>
      <c r="B146" s="33">
        <v>47908</v>
      </c>
      <c r="C146" s="36">
        <f t="shared" si="38"/>
        <v>-203546.09333333324</v>
      </c>
      <c r="D146" s="36">
        <f t="shared" si="39"/>
        <v>547.70000000000005</v>
      </c>
      <c r="E146" s="36">
        <f t="shared" si="40"/>
        <v>1260.1100000000001</v>
      </c>
      <c r="F146" s="36">
        <f t="shared" si="41"/>
        <v>-712.41</v>
      </c>
      <c r="G146" s="36">
        <f t="shared" si="36"/>
        <v>1693.9666666666665</v>
      </c>
      <c r="H146" s="36">
        <f t="shared" si="42"/>
        <v>318500.17000000004</v>
      </c>
      <c r="I146" s="36">
        <f t="shared" si="43"/>
        <v>-15875.17</v>
      </c>
      <c r="J146" s="36">
        <f t="shared" si="37"/>
        <v>-206500.1699999999</v>
      </c>
      <c r="N146">
        <f t="shared" si="35"/>
        <v>12</v>
      </c>
      <c r="O146" s="33">
        <v>47908</v>
      </c>
      <c r="P146" s="36">
        <f t="shared" si="44"/>
        <v>36245.259999999966</v>
      </c>
      <c r="Q146" s="36">
        <f t="shared" si="45"/>
        <v>840.23</v>
      </c>
      <c r="R146" s="36">
        <f t="shared" si="46"/>
        <v>739.95</v>
      </c>
      <c r="S146" s="36">
        <f t="shared" si="47"/>
        <v>100.28</v>
      </c>
      <c r="T146" s="36">
        <f t="shared" si="48"/>
        <v>0</v>
      </c>
      <c r="U146" s="36">
        <f t="shared" si="49"/>
        <v>83494.690000000031</v>
      </c>
      <c r="V146" s="36">
        <f t="shared" si="50"/>
        <v>29936.36</v>
      </c>
      <c r="W146" s="36">
        <f t="shared" si="51"/>
        <v>35505.309999999969</v>
      </c>
    </row>
    <row r="147" spans="1:23" x14ac:dyDescent="0.25">
      <c r="A147">
        <f t="shared" si="34"/>
        <v>12</v>
      </c>
      <c r="B147" s="33">
        <v>47939</v>
      </c>
      <c r="C147" s="36">
        <f t="shared" si="38"/>
        <v>-206500.1699999999</v>
      </c>
      <c r="D147" s="36">
        <f t="shared" si="39"/>
        <v>547.70000000000005</v>
      </c>
      <c r="E147" s="36">
        <f t="shared" si="40"/>
        <v>1270.45</v>
      </c>
      <c r="F147" s="36">
        <f t="shared" si="41"/>
        <v>-722.75</v>
      </c>
      <c r="G147" s="36">
        <f t="shared" si="36"/>
        <v>1693.9666666666665</v>
      </c>
      <c r="H147" s="36">
        <f t="shared" si="42"/>
        <v>321464.58666666673</v>
      </c>
      <c r="I147" s="36">
        <f t="shared" si="43"/>
        <v>-16597.919999999998</v>
      </c>
      <c r="J147" s="36">
        <f t="shared" si="37"/>
        <v>-209464.58666666658</v>
      </c>
      <c r="N147">
        <f t="shared" si="35"/>
        <v>12</v>
      </c>
      <c r="O147" s="33">
        <v>47939</v>
      </c>
      <c r="P147" s="36">
        <f t="shared" si="44"/>
        <v>35505.309999999969</v>
      </c>
      <c r="Q147" s="36">
        <f t="shared" si="45"/>
        <v>840.23</v>
      </c>
      <c r="R147" s="36">
        <f t="shared" si="46"/>
        <v>742</v>
      </c>
      <c r="S147" s="36">
        <f t="shared" si="47"/>
        <v>98.23</v>
      </c>
      <c r="T147" s="36">
        <f t="shared" si="48"/>
        <v>0</v>
      </c>
      <c r="U147" s="36">
        <f t="shared" si="49"/>
        <v>84236.690000000031</v>
      </c>
      <c r="V147" s="36">
        <f t="shared" si="50"/>
        <v>30034.59</v>
      </c>
      <c r="W147" s="36">
        <f t="shared" si="51"/>
        <v>34763.309999999969</v>
      </c>
    </row>
    <row r="148" spans="1:23" x14ac:dyDescent="0.25">
      <c r="A148">
        <f t="shared" si="34"/>
        <v>12</v>
      </c>
      <c r="B148" s="33">
        <v>47969</v>
      </c>
      <c r="C148" s="36">
        <f t="shared" si="38"/>
        <v>-209464.58666666658</v>
      </c>
      <c r="D148" s="36">
        <f t="shared" si="39"/>
        <v>547.70000000000005</v>
      </c>
      <c r="E148" s="36">
        <f t="shared" si="40"/>
        <v>1280.83</v>
      </c>
      <c r="F148" s="36">
        <f t="shared" si="41"/>
        <v>-733.13</v>
      </c>
      <c r="G148" s="36">
        <f t="shared" si="36"/>
        <v>1693.9666666666665</v>
      </c>
      <c r="H148" s="36">
        <f t="shared" si="42"/>
        <v>324439.38333333342</v>
      </c>
      <c r="I148" s="36">
        <f t="shared" si="43"/>
        <v>-17331.05</v>
      </c>
      <c r="J148" s="36">
        <f t="shared" si="37"/>
        <v>-212439.38333333324</v>
      </c>
      <c r="N148">
        <f t="shared" si="35"/>
        <v>12</v>
      </c>
      <c r="O148" s="33">
        <v>47969</v>
      </c>
      <c r="P148" s="36">
        <f t="shared" si="44"/>
        <v>34763.309999999969</v>
      </c>
      <c r="Q148" s="36">
        <f t="shared" si="45"/>
        <v>840.23</v>
      </c>
      <c r="R148" s="36">
        <f t="shared" si="46"/>
        <v>744.05</v>
      </c>
      <c r="S148" s="36">
        <f t="shared" si="47"/>
        <v>96.18</v>
      </c>
      <c r="T148" s="36">
        <f t="shared" si="48"/>
        <v>0</v>
      </c>
      <c r="U148" s="36">
        <f t="shared" si="49"/>
        <v>84980.740000000034</v>
      </c>
      <c r="V148" s="36">
        <f t="shared" si="50"/>
        <v>30130.77</v>
      </c>
      <c r="W148" s="36">
        <f t="shared" si="51"/>
        <v>34019.259999999966</v>
      </c>
    </row>
    <row r="149" spans="1:23" x14ac:dyDescent="0.25">
      <c r="A149">
        <f t="shared" si="34"/>
        <v>12</v>
      </c>
      <c r="B149" s="33">
        <v>48000</v>
      </c>
      <c r="C149" s="36">
        <f t="shared" si="38"/>
        <v>-212439.38333333324</v>
      </c>
      <c r="D149" s="36">
        <f t="shared" si="39"/>
        <v>547.70000000000005</v>
      </c>
      <c r="E149" s="36">
        <f t="shared" si="40"/>
        <v>1291.24</v>
      </c>
      <c r="F149" s="36">
        <f t="shared" si="41"/>
        <v>-743.54</v>
      </c>
      <c r="G149" s="36">
        <f t="shared" si="36"/>
        <v>1693.9666666666665</v>
      </c>
      <c r="H149" s="36">
        <f t="shared" si="42"/>
        <v>327424.59000000008</v>
      </c>
      <c r="I149" s="36">
        <f t="shared" si="43"/>
        <v>-18074.59</v>
      </c>
      <c r="J149" s="36">
        <f t="shared" si="37"/>
        <v>-215424.58999999991</v>
      </c>
      <c r="N149">
        <f t="shared" si="35"/>
        <v>12</v>
      </c>
      <c r="O149" s="33">
        <v>48000</v>
      </c>
      <c r="P149" s="36">
        <f t="shared" si="44"/>
        <v>34019.259999999966</v>
      </c>
      <c r="Q149" s="36">
        <f t="shared" si="45"/>
        <v>840.23</v>
      </c>
      <c r="R149" s="36">
        <f t="shared" si="46"/>
        <v>746.11</v>
      </c>
      <c r="S149" s="36">
        <f t="shared" si="47"/>
        <v>94.12</v>
      </c>
      <c r="T149" s="36">
        <f t="shared" si="48"/>
        <v>0</v>
      </c>
      <c r="U149" s="36">
        <f t="shared" si="49"/>
        <v>85726.850000000035</v>
      </c>
      <c r="V149" s="36">
        <f t="shared" si="50"/>
        <v>30224.89</v>
      </c>
      <c r="W149" s="36">
        <f t="shared" si="51"/>
        <v>33273.149999999965</v>
      </c>
    </row>
    <row r="150" spans="1:23" x14ac:dyDescent="0.25">
      <c r="A150">
        <f t="shared" si="34"/>
        <v>12</v>
      </c>
      <c r="B150" s="33">
        <v>48030</v>
      </c>
      <c r="C150" s="36">
        <f t="shared" si="38"/>
        <v>-215424.58999999991</v>
      </c>
      <c r="D150" s="36">
        <f t="shared" si="39"/>
        <v>547.70000000000005</v>
      </c>
      <c r="E150" s="36">
        <f t="shared" si="40"/>
        <v>1301.69</v>
      </c>
      <c r="F150" s="36">
        <f t="shared" si="41"/>
        <v>-753.99</v>
      </c>
      <c r="G150" s="36">
        <f t="shared" si="36"/>
        <v>1693.9666666666665</v>
      </c>
      <c r="H150" s="36">
        <f t="shared" si="42"/>
        <v>330420.24666666676</v>
      </c>
      <c r="I150" s="36">
        <f t="shared" si="43"/>
        <v>-18828.580000000002</v>
      </c>
      <c r="J150" s="36">
        <f t="shared" si="37"/>
        <v>-218420.24666666659</v>
      </c>
      <c r="N150">
        <f t="shared" si="35"/>
        <v>12</v>
      </c>
      <c r="O150" s="33">
        <v>48030</v>
      </c>
      <c r="P150" s="36">
        <f t="shared" si="44"/>
        <v>33273.149999999965</v>
      </c>
      <c r="Q150" s="36">
        <f t="shared" si="45"/>
        <v>840.23</v>
      </c>
      <c r="R150" s="36">
        <f t="shared" si="46"/>
        <v>748.17000000000007</v>
      </c>
      <c r="S150" s="36">
        <f t="shared" si="47"/>
        <v>92.06</v>
      </c>
      <c r="T150" s="36">
        <f t="shared" si="48"/>
        <v>0</v>
      </c>
      <c r="U150" s="36">
        <f t="shared" si="49"/>
        <v>86475.020000000033</v>
      </c>
      <c r="V150" s="36">
        <f t="shared" si="50"/>
        <v>30316.95</v>
      </c>
      <c r="W150" s="36">
        <f t="shared" si="51"/>
        <v>32524.979999999967</v>
      </c>
    </row>
    <row r="151" spans="1:23" x14ac:dyDescent="0.25">
      <c r="A151">
        <f t="shared" si="34"/>
        <v>12</v>
      </c>
      <c r="B151" s="33">
        <v>48061</v>
      </c>
      <c r="C151" s="36">
        <f t="shared" si="38"/>
        <v>-218420.24666666659</v>
      </c>
      <c r="D151" s="36">
        <f t="shared" si="39"/>
        <v>547.70000000000005</v>
      </c>
      <c r="E151" s="36">
        <f t="shared" si="40"/>
        <v>1312.17</v>
      </c>
      <c r="F151" s="36">
        <f t="shared" si="41"/>
        <v>-764.47</v>
      </c>
      <c r="G151" s="36">
        <f t="shared" si="36"/>
        <v>1693.9666666666665</v>
      </c>
      <c r="H151" s="36">
        <f t="shared" si="42"/>
        <v>333426.38333333342</v>
      </c>
      <c r="I151" s="36">
        <f t="shared" si="43"/>
        <v>-19593.050000000003</v>
      </c>
      <c r="J151" s="36">
        <f t="shared" si="37"/>
        <v>-221426.38333333327</v>
      </c>
      <c r="N151">
        <f t="shared" si="35"/>
        <v>12</v>
      </c>
      <c r="O151" s="33">
        <v>48061</v>
      </c>
      <c r="P151" s="36">
        <f t="shared" si="44"/>
        <v>32524.979999999967</v>
      </c>
      <c r="Q151" s="36">
        <f t="shared" si="45"/>
        <v>840.23</v>
      </c>
      <c r="R151" s="36">
        <f t="shared" si="46"/>
        <v>750.24</v>
      </c>
      <c r="S151" s="36">
        <f t="shared" si="47"/>
        <v>89.99</v>
      </c>
      <c r="T151" s="36">
        <f t="shared" si="48"/>
        <v>0</v>
      </c>
      <c r="U151" s="36">
        <f t="shared" si="49"/>
        <v>87225.260000000038</v>
      </c>
      <c r="V151" s="36">
        <f t="shared" si="50"/>
        <v>30406.940000000002</v>
      </c>
      <c r="W151" s="36">
        <f t="shared" si="51"/>
        <v>31774.739999999965</v>
      </c>
    </row>
    <row r="152" spans="1:23" x14ac:dyDescent="0.25">
      <c r="A152">
        <f t="shared" si="34"/>
        <v>12</v>
      </c>
      <c r="B152" s="33">
        <v>48092</v>
      </c>
      <c r="C152" s="36">
        <f t="shared" si="38"/>
        <v>-221426.38333333327</v>
      </c>
      <c r="D152" s="36">
        <f t="shared" si="39"/>
        <v>547.70000000000005</v>
      </c>
      <c r="E152" s="36">
        <f t="shared" si="40"/>
        <v>1322.69</v>
      </c>
      <c r="F152" s="36">
        <f t="shared" si="41"/>
        <v>-774.99</v>
      </c>
      <c r="G152" s="36">
        <f t="shared" si="36"/>
        <v>1693.9666666666665</v>
      </c>
      <c r="H152" s="36">
        <f t="shared" si="42"/>
        <v>336443.0400000001</v>
      </c>
      <c r="I152" s="36">
        <f t="shared" si="43"/>
        <v>-20368.040000000005</v>
      </c>
      <c r="J152" s="36">
        <f t="shared" si="37"/>
        <v>-224443.03999999995</v>
      </c>
      <c r="N152">
        <f t="shared" si="35"/>
        <v>12</v>
      </c>
      <c r="O152" s="33">
        <v>48092</v>
      </c>
      <c r="P152" s="36">
        <f t="shared" si="44"/>
        <v>31774.739999999965</v>
      </c>
      <c r="Q152" s="36">
        <f t="shared" si="45"/>
        <v>840.23</v>
      </c>
      <c r="R152" s="36">
        <f t="shared" si="46"/>
        <v>752.32</v>
      </c>
      <c r="S152" s="36">
        <f t="shared" si="47"/>
        <v>87.91</v>
      </c>
      <c r="T152" s="36">
        <f t="shared" si="48"/>
        <v>0</v>
      </c>
      <c r="U152" s="36">
        <f t="shared" si="49"/>
        <v>87977.580000000045</v>
      </c>
      <c r="V152" s="36">
        <f t="shared" si="50"/>
        <v>30494.850000000002</v>
      </c>
      <c r="W152" s="36">
        <f t="shared" si="51"/>
        <v>31022.419999999966</v>
      </c>
    </row>
    <row r="153" spans="1:23" x14ac:dyDescent="0.25">
      <c r="A153">
        <f t="shared" ref="A153:A216" si="52">A141+1</f>
        <v>12</v>
      </c>
      <c r="B153" s="33">
        <v>48122</v>
      </c>
      <c r="C153" s="36">
        <f t="shared" si="38"/>
        <v>-224443.03999999995</v>
      </c>
      <c r="D153" s="36">
        <f t="shared" si="39"/>
        <v>547.70000000000005</v>
      </c>
      <c r="E153" s="36">
        <f t="shared" si="40"/>
        <v>1333.25</v>
      </c>
      <c r="F153" s="36">
        <f t="shared" si="41"/>
        <v>-785.55</v>
      </c>
      <c r="G153" s="36">
        <f t="shared" si="36"/>
        <v>1693.9666666666665</v>
      </c>
      <c r="H153" s="36">
        <f t="shared" si="42"/>
        <v>339470.25666666677</v>
      </c>
      <c r="I153" s="36">
        <f t="shared" si="43"/>
        <v>-21153.590000000004</v>
      </c>
      <c r="J153" s="36">
        <f t="shared" si="37"/>
        <v>-227470.25666666662</v>
      </c>
      <c r="N153">
        <f t="shared" ref="N153:N216" si="53">N141+1</f>
        <v>12</v>
      </c>
      <c r="O153" s="33">
        <v>48122</v>
      </c>
      <c r="P153" s="36">
        <f t="shared" si="44"/>
        <v>31022.419999999966</v>
      </c>
      <c r="Q153" s="36">
        <f t="shared" si="45"/>
        <v>840.23</v>
      </c>
      <c r="R153" s="36">
        <f t="shared" si="46"/>
        <v>754.4</v>
      </c>
      <c r="S153" s="36">
        <f t="shared" si="47"/>
        <v>85.83</v>
      </c>
      <c r="T153" s="36">
        <f t="shared" si="48"/>
        <v>0</v>
      </c>
      <c r="U153" s="36">
        <f t="shared" si="49"/>
        <v>88731.98000000004</v>
      </c>
      <c r="V153" s="36">
        <f t="shared" si="50"/>
        <v>30580.680000000004</v>
      </c>
      <c r="W153" s="36">
        <f t="shared" si="51"/>
        <v>30268.019999999964</v>
      </c>
    </row>
    <row r="154" spans="1:23" x14ac:dyDescent="0.25">
      <c r="A154">
        <f t="shared" si="52"/>
        <v>12</v>
      </c>
      <c r="B154" s="33">
        <v>48153</v>
      </c>
      <c r="C154" s="36">
        <f t="shared" si="38"/>
        <v>-227470.25666666662</v>
      </c>
      <c r="D154" s="36">
        <f t="shared" si="39"/>
        <v>547.70000000000005</v>
      </c>
      <c r="E154" s="36">
        <f t="shared" si="40"/>
        <v>1343.85</v>
      </c>
      <c r="F154" s="36">
        <f t="shared" si="41"/>
        <v>-796.15</v>
      </c>
      <c r="G154" s="36">
        <f t="shared" si="36"/>
        <v>1693.9666666666665</v>
      </c>
      <c r="H154" s="36">
        <f t="shared" si="42"/>
        <v>342508.07333333342</v>
      </c>
      <c r="I154" s="36">
        <f t="shared" si="43"/>
        <v>-21949.740000000005</v>
      </c>
      <c r="J154" s="36">
        <f t="shared" si="37"/>
        <v>-230508.0733333333</v>
      </c>
      <c r="N154">
        <f t="shared" si="53"/>
        <v>12</v>
      </c>
      <c r="O154" s="33">
        <v>48153</v>
      </c>
      <c r="P154" s="36">
        <f t="shared" si="44"/>
        <v>30268.019999999964</v>
      </c>
      <c r="Q154" s="36">
        <f t="shared" si="45"/>
        <v>840.23</v>
      </c>
      <c r="R154" s="36">
        <f t="shared" si="46"/>
        <v>756.49</v>
      </c>
      <c r="S154" s="36">
        <f t="shared" si="47"/>
        <v>83.74</v>
      </c>
      <c r="T154" s="36">
        <f t="shared" si="48"/>
        <v>0</v>
      </c>
      <c r="U154" s="36">
        <f t="shared" si="49"/>
        <v>89488.470000000045</v>
      </c>
      <c r="V154" s="36">
        <f t="shared" si="50"/>
        <v>30664.420000000006</v>
      </c>
      <c r="W154" s="36">
        <f t="shared" si="51"/>
        <v>29511.529999999962</v>
      </c>
    </row>
    <row r="155" spans="1:23" x14ac:dyDescent="0.25">
      <c r="A155">
        <f t="shared" si="52"/>
        <v>12</v>
      </c>
      <c r="B155" s="33">
        <v>48183</v>
      </c>
      <c r="C155" s="36">
        <f t="shared" si="38"/>
        <v>-230508.0733333333</v>
      </c>
      <c r="D155" s="36">
        <f t="shared" si="39"/>
        <v>547.70000000000005</v>
      </c>
      <c r="E155" s="36">
        <f t="shared" si="40"/>
        <v>1354.48</v>
      </c>
      <c r="F155" s="36">
        <f t="shared" si="41"/>
        <v>-806.78</v>
      </c>
      <c r="G155" s="36">
        <f t="shared" si="36"/>
        <v>1693.9666666666665</v>
      </c>
      <c r="H155" s="36">
        <f t="shared" si="42"/>
        <v>345556.52000000008</v>
      </c>
      <c r="I155" s="36">
        <f t="shared" si="43"/>
        <v>-22756.520000000004</v>
      </c>
      <c r="J155" s="36">
        <f t="shared" si="37"/>
        <v>-233556.52</v>
      </c>
      <c r="N155">
        <f t="shared" si="53"/>
        <v>12</v>
      </c>
      <c r="O155" s="33">
        <v>48183</v>
      </c>
      <c r="P155" s="36">
        <f t="shared" si="44"/>
        <v>29511.529999999962</v>
      </c>
      <c r="Q155" s="36">
        <f t="shared" si="45"/>
        <v>840.23</v>
      </c>
      <c r="R155" s="36">
        <f t="shared" si="46"/>
        <v>758.58</v>
      </c>
      <c r="S155" s="36">
        <f t="shared" si="47"/>
        <v>81.650000000000006</v>
      </c>
      <c r="T155" s="36">
        <f t="shared" si="48"/>
        <v>0</v>
      </c>
      <c r="U155" s="36">
        <f t="shared" si="49"/>
        <v>90247.050000000047</v>
      </c>
      <c r="V155" s="36">
        <f t="shared" si="50"/>
        <v>30746.070000000007</v>
      </c>
      <c r="W155" s="36">
        <f t="shared" si="51"/>
        <v>28752.949999999961</v>
      </c>
    </row>
    <row r="156" spans="1:23" x14ac:dyDescent="0.25">
      <c r="A156">
        <f t="shared" si="52"/>
        <v>13</v>
      </c>
      <c r="B156" s="33">
        <v>48214</v>
      </c>
      <c r="C156" s="36">
        <f t="shared" si="38"/>
        <v>-233556.52</v>
      </c>
      <c r="D156" s="36">
        <f t="shared" si="39"/>
        <v>547.70000000000005</v>
      </c>
      <c r="E156" s="36">
        <f t="shared" si="40"/>
        <v>1365.15</v>
      </c>
      <c r="F156" s="36">
        <f t="shared" si="41"/>
        <v>-817.45</v>
      </c>
      <c r="G156" s="36">
        <f t="shared" si="36"/>
        <v>1693.9666666666665</v>
      </c>
      <c r="H156" s="36">
        <f t="shared" si="42"/>
        <v>348615.63666666672</v>
      </c>
      <c r="I156" s="36">
        <f t="shared" si="43"/>
        <v>-23573.970000000005</v>
      </c>
      <c r="J156" s="36">
        <f t="shared" si="37"/>
        <v>-236615.63666666666</v>
      </c>
      <c r="N156">
        <f t="shared" si="53"/>
        <v>13</v>
      </c>
      <c r="O156" s="33">
        <v>48214</v>
      </c>
      <c r="P156" s="36">
        <f t="shared" si="44"/>
        <v>28752.949999999961</v>
      </c>
      <c r="Q156" s="36">
        <f t="shared" si="45"/>
        <v>840.23</v>
      </c>
      <c r="R156" s="36">
        <f t="shared" si="46"/>
        <v>760.68000000000006</v>
      </c>
      <c r="S156" s="36">
        <f t="shared" si="47"/>
        <v>79.55</v>
      </c>
      <c r="T156" s="36">
        <f t="shared" si="48"/>
        <v>0</v>
      </c>
      <c r="U156" s="36">
        <f t="shared" si="49"/>
        <v>91007.73000000004</v>
      </c>
      <c r="V156" s="36">
        <f t="shared" si="50"/>
        <v>30825.620000000006</v>
      </c>
      <c r="W156" s="36">
        <f t="shared" si="51"/>
        <v>27992.26999999996</v>
      </c>
    </row>
    <row r="157" spans="1:23" x14ac:dyDescent="0.25">
      <c r="A157">
        <f t="shared" si="52"/>
        <v>13</v>
      </c>
      <c r="B157" s="33">
        <v>48245</v>
      </c>
      <c r="C157" s="36">
        <f t="shared" si="38"/>
        <v>-236615.63666666666</v>
      </c>
      <c r="D157" s="36">
        <f t="shared" si="39"/>
        <v>547.70000000000005</v>
      </c>
      <c r="E157" s="36">
        <f t="shared" si="40"/>
        <v>1375.85</v>
      </c>
      <c r="F157" s="36">
        <f t="shared" si="41"/>
        <v>-828.15</v>
      </c>
      <c r="G157" s="36">
        <f t="shared" si="36"/>
        <v>1693.9666666666665</v>
      </c>
      <c r="H157" s="36">
        <f t="shared" si="42"/>
        <v>351685.45333333337</v>
      </c>
      <c r="I157" s="36">
        <f t="shared" si="43"/>
        <v>-24402.120000000006</v>
      </c>
      <c r="J157" s="36">
        <f t="shared" si="37"/>
        <v>-239685.45333333334</v>
      </c>
      <c r="N157">
        <f t="shared" si="53"/>
        <v>13</v>
      </c>
      <c r="O157" s="33">
        <v>48245</v>
      </c>
      <c r="P157" s="36">
        <f t="shared" si="44"/>
        <v>27992.26999999996</v>
      </c>
      <c r="Q157" s="36">
        <f t="shared" si="45"/>
        <v>840.23</v>
      </c>
      <c r="R157" s="36">
        <f t="shared" si="46"/>
        <v>762.78</v>
      </c>
      <c r="S157" s="36">
        <f t="shared" si="47"/>
        <v>77.45</v>
      </c>
      <c r="T157" s="36">
        <f t="shared" si="48"/>
        <v>0</v>
      </c>
      <c r="U157" s="36">
        <f t="shared" si="49"/>
        <v>91770.510000000038</v>
      </c>
      <c r="V157" s="36">
        <f t="shared" si="50"/>
        <v>30903.070000000007</v>
      </c>
      <c r="W157" s="36">
        <f t="shared" si="51"/>
        <v>27229.489999999962</v>
      </c>
    </row>
    <row r="158" spans="1:23" x14ac:dyDescent="0.25">
      <c r="A158">
        <f t="shared" si="52"/>
        <v>13</v>
      </c>
      <c r="B158" s="33">
        <v>48274</v>
      </c>
      <c r="C158" s="36">
        <f t="shared" si="38"/>
        <v>-239685.45333333334</v>
      </c>
      <c r="D158" s="36">
        <f t="shared" si="39"/>
        <v>547.70000000000005</v>
      </c>
      <c r="E158" s="36">
        <f t="shared" si="40"/>
        <v>1386.6</v>
      </c>
      <c r="F158" s="36">
        <f t="shared" si="41"/>
        <v>-838.9</v>
      </c>
      <c r="G158" s="36">
        <f t="shared" si="36"/>
        <v>1693.9666666666665</v>
      </c>
      <c r="H158" s="36">
        <f t="shared" si="42"/>
        <v>354766.02</v>
      </c>
      <c r="I158" s="36">
        <f t="shared" si="43"/>
        <v>-25241.020000000008</v>
      </c>
      <c r="J158" s="36">
        <f t="shared" si="37"/>
        <v>-242766.02000000002</v>
      </c>
      <c r="N158">
        <f t="shared" si="53"/>
        <v>13</v>
      </c>
      <c r="O158" s="33">
        <v>48274</v>
      </c>
      <c r="P158" s="36">
        <f t="shared" si="44"/>
        <v>27229.489999999962</v>
      </c>
      <c r="Q158" s="36">
        <f t="shared" si="45"/>
        <v>840.23</v>
      </c>
      <c r="R158" s="36">
        <f t="shared" si="46"/>
        <v>764.9</v>
      </c>
      <c r="S158" s="36">
        <f t="shared" si="47"/>
        <v>75.33</v>
      </c>
      <c r="T158" s="36">
        <f t="shared" si="48"/>
        <v>0</v>
      </c>
      <c r="U158" s="36">
        <f t="shared" si="49"/>
        <v>92535.410000000033</v>
      </c>
      <c r="V158" s="36">
        <f t="shared" si="50"/>
        <v>30978.400000000009</v>
      </c>
      <c r="W158" s="36">
        <f t="shared" si="51"/>
        <v>26464.58999999996</v>
      </c>
    </row>
    <row r="159" spans="1:23" x14ac:dyDescent="0.25">
      <c r="A159">
        <f t="shared" si="52"/>
        <v>13</v>
      </c>
      <c r="B159" s="33">
        <v>48305</v>
      </c>
      <c r="C159" s="36">
        <f t="shared" si="38"/>
        <v>-242766.02000000002</v>
      </c>
      <c r="D159" s="36">
        <f t="shared" si="39"/>
        <v>547.70000000000005</v>
      </c>
      <c r="E159" s="36">
        <f t="shared" si="40"/>
        <v>1397.38</v>
      </c>
      <c r="F159" s="36">
        <f t="shared" si="41"/>
        <v>-849.68</v>
      </c>
      <c r="G159" s="36">
        <f t="shared" si="36"/>
        <v>1693.9666666666665</v>
      </c>
      <c r="H159" s="36">
        <f t="shared" si="42"/>
        <v>357857.3666666667</v>
      </c>
      <c r="I159" s="36">
        <f t="shared" si="43"/>
        <v>-26090.700000000008</v>
      </c>
      <c r="J159" s="36">
        <f t="shared" si="37"/>
        <v>-245857.3666666667</v>
      </c>
      <c r="N159">
        <f t="shared" si="53"/>
        <v>13</v>
      </c>
      <c r="O159" s="33">
        <v>48305</v>
      </c>
      <c r="P159" s="36">
        <f t="shared" si="44"/>
        <v>26464.58999999996</v>
      </c>
      <c r="Q159" s="36">
        <f t="shared" si="45"/>
        <v>840.23</v>
      </c>
      <c r="R159" s="36">
        <f t="shared" si="46"/>
        <v>767.01</v>
      </c>
      <c r="S159" s="36">
        <f t="shared" si="47"/>
        <v>73.22</v>
      </c>
      <c r="T159" s="36">
        <f t="shared" si="48"/>
        <v>0</v>
      </c>
      <c r="U159" s="36">
        <f t="shared" si="49"/>
        <v>93302.420000000027</v>
      </c>
      <c r="V159" s="36">
        <f t="shared" si="50"/>
        <v>31051.62000000001</v>
      </c>
      <c r="W159" s="36">
        <f t="shared" si="51"/>
        <v>25697.579999999962</v>
      </c>
    </row>
    <row r="160" spans="1:23" x14ac:dyDescent="0.25">
      <c r="A160">
        <f t="shared" si="52"/>
        <v>13</v>
      </c>
      <c r="B160" s="33">
        <v>48335</v>
      </c>
      <c r="C160" s="36">
        <f t="shared" si="38"/>
        <v>-245857.3666666667</v>
      </c>
      <c r="D160" s="36">
        <f t="shared" si="39"/>
        <v>547.70000000000005</v>
      </c>
      <c r="E160" s="36">
        <f t="shared" si="40"/>
        <v>1408.2</v>
      </c>
      <c r="F160" s="36">
        <f t="shared" si="41"/>
        <v>-860.5</v>
      </c>
      <c r="G160" s="36">
        <f t="shared" si="36"/>
        <v>1693.9666666666665</v>
      </c>
      <c r="H160" s="36">
        <f t="shared" si="42"/>
        <v>360959.53333333338</v>
      </c>
      <c r="I160" s="36">
        <f t="shared" si="43"/>
        <v>-26951.200000000008</v>
      </c>
      <c r="J160" s="36">
        <f t="shared" si="37"/>
        <v>-248959.53333333338</v>
      </c>
      <c r="N160">
        <f t="shared" si="53"/>
        <v>13</v>
      </c>
      <c r="O160" s="33">
        <v>48335</v>
      </c>
      <c r="P160" s="36">
        <f t="shared" si="44"/>
        <v>25697.579999999962</v>
      </c>
      <c r="Q160" s="36">
        <f t="shared" si="45"/>
        <v>840.23</v>
      </c>
      <c r="R160" s="36">
        <f t="shared" si="46"/>
        <v>769.13</v>
      </c>
      <c r="S160" s="36">
        <f t="shared" si="47"/>
        <v>71.099999999999994</v>
      </c>
      <c r="T160" s="36">
        <f t="shared" si="48"/>
        <v>0</v>
      </c>
      <c r="U160" s="36">
        <f t="shared" si="49"/>
        <v>94071.550000000032</v>
      </c>
      <c r="V160" s="36">
        <f t="shared" si="50"/>
        <v>31122.720000000008</v>
      </c>
      <c r="W160" s="36">
        <f t="shared" si="51"/>
        <v>24928.449999999961</v>
      </c>
    </row>
    <row r="161" spans="1:23" x14ac:dyDescent="0.25">
      <c r="A161">
        <f t="shared" si="52"/>
        <v>13</v>
      </c>
      <c r="B161" s="33">
        <v>48366</v>
      </c>
      <c r="C161" s="36">
        <f t="shared" si="38"/>
        <v>-248959.53333333338</v>
      </c>
      <c r="D161" s="36">
        <f t="shared" si="39"/>
        <v>547.70000000000005</v>
      </c>
      <c r="E161" s="36">
        <f t="shared" si="40"/>
        <v>1419.06</v>
      </c>
      <c r="F161" s="36">
        <f t="shared" si="41"/>
        <v>-871.36</v>
      </c>
      <c r="G161" s="36">
        <f t="shared" si="36"/>
        <v>1693.9666666666665</v>
      </c>
      <c r="H161" s="36">
        <f t="shared" si="42"/>
        <v>364072.56000000006</v>
      </c>
      <c r="I161" s="36">
        <f t="shared" si="43"/>
        <v>-27822.560000000009</v>
      </c>
      <c r="J161" s="36">
        <f t="shared" si="37"/>
        <v>-252072.56000000006</v>
      </c>
      <c r="N161">
        <f t="shared" si="53"/>
        <v>13</v>
      </c>
      <c r="O161" s="33">
        <v>48366</v>
      </c>
      <c r="P161" s="36">
        <f t="shared" si="44"/>
        <v>24928.449999999961</v>
      </c>
      <c r="Q161" s="36">
        <f t="shared" si="45"/>
        <v>840.23</v>
      </c>
      <c r="R161" s="36">
        <f t="shared" si="46"/>
        <v>771.26</v>
      </c>
      <c r="S161" s="36">
        <f t="shared" si="47"/>
        <v>68.97</v>
      </c>
      <c r="T161" s="36">
        <f t="shared" si="48"/>
        <v>0</v>
      </c>
      <c r="U161" s="36">
        <f t="shared" si="49"/>
        <v>94842.810000000027</v>
      </c>
      <c r="V161" s="36">
        <f t="shared" si="50"/>
        <v>31191.69000000001</v>
      </c>
      <c r="W161" s="36">
        <f t="shared" si="51"/>
        <v>24157.189999999962</v>
      </c>
    </row>
    <row r="162" spans="1:23" x14ac:dyDescent="0.25">
      <c r="A162">
        <f t="shared" si="52"/>
        <v>13</v>
      </c>
      <c r="B162" s="33">
        <v>48396</v>
      </c>
      <c r="C162" s="36">
        <f t="shared" si="38"/>
        <v>-252072.56000000006</v>
      </c>
      <c r="D162" s="36">
        <f t="shared" si="39"/>
        <v>547.70000000000005</v>
      </c>
      <c r="E162" s="36">
        <f t="shared" si="40"/>
        <v>1429.95</v>
      </c>
      <c r="F162" s="36">
        <f t="shared" si="41"/>
        <v>-882.25</v>
      </c>
      <c r="G162" s="36">
        <f t="shared" si="36"/>
        <v>1693.9666666666665</v>
      </c>
      <c r="H162" s="36">
        <f t="shared" si="42"/>
        <v>367196.47666666674</v>
      </c>
      <c r="I162" s="36">
        <f t="shared" si="43"/>
        <v>-28704.810000000009</v>
      </c>
      <c r="J162" s="36">
        <f t="shared" si="37"/>
        <v>-255196.47666666674</v>
      </c>
      <c r="N162">
        <f t="shared" si="53"/>
        <v>13</v>
      </c>
      <c r="O162" s="33">
        <v>48396</v>
      </c>
      <c r="P162" s="36">
        <f t="shared" si="44"/>
        <v>24157.189999999962</v>
      </c>
      <c r="Q162" s="36">
        <f t="shared" si="45"/>
        <v>840.23</v>
      </c>
      <c r="R162" s="36">
        <f t="shared" si="46"/>
        <v>773.4</v>
      </c>
      <c r="S162" s="36">
        <f t="shared" si="47"/>
        <v>66.83</v>
      </c>
      <c r="T162" s="36">
        <f t="shared" si="48"/>
        <v>0</v>
      </c>
      <c r="U162" s="36">
        <f t="shared" si="49"/>
        <v>95616.210000000021</v>
      </c>
      <c r="V162" s="36">
        <f t="shared" si="50"/>
        <v>31258.520000000011</v>
      </c>
      <c r="W162" s="36">
        <f t="shared" si="51"/>
        <v>23383.789999999961</v>
      </c>
    </row>
    <row r="163" spans="1:23" x14ac:dyDescent="0.25">
      <c r="A163">
        <f t="shared" si="52"/>
        <v>13</v>
      </c>
      <c r="B163" s="33">
        <v>48427</v>
      </c>
      <c r="C163" s="36">
        <f t="shared" si="38"/>
        <v>-255196.47666666674</v>
      </c>
      <c r="D163" s="36">
        <f t="shared" si="39"/>
        <v>547.70000000000005</v>
      </c>
      <c r="E163" s="36">
        <f t="shared" si="40"/>
        <v>1440.89</v>
      </c>
      <c r="F163" s="36">
        <f t="shared" si="41"/>
        <v>-893.19</v>
      </c>
      <c r="G163" s="36">
        <f t="shared" si="36"/>
        <v>1693.9666666666665</v>
      </c>
      <c r="H163" s="36">
        <f t="shared" si="42"/>
        <v>370331.33333333343</v>
      </c>
      <c r="I163" s="36">
        <f t="shared" si="43"/>
        <v>-29598.000000000007</v>
      </c>
      <c r="J163" s="36">
        <f t="shared" si="37"/>
        <v>-258331.33333333343</v>
      </c>
      <c r="N163">
        <f t="shared" si="53"/>
        <v>13</v>
      </c>
      <c r="O163" s="33">
        <v>48427</v>
      </c>
      <c r="P163" s="36">
        <f t="shared" si="44"/>
        <v>23383.789999999961</v>
      </c>
      <c r="Q163" s="36">
        <f t="shared" si="45"/>
        <v>840.23</v>
      </c>
      <c r="R163" s="36">
        <f t="shared" si="46"/>
        <v>775.53</v>
      </c>
      <c r="S163" s="36">
        <f t="shared" si="47"/>
        <v>64.7</v>
      </c>
      <c r="T163" s="36">
        <f t="shared" si="48"/>
        <v>0</v>
      </c>
      <c r="U163" s="36">
        <f t="shared" si="49"/>
        <v>96391.74000000002</v>
      </c>
      <c r="V163" s="36">
        <f t="shared" si="50"/>
        <v>31323.220000000012</v>
      </c>
      <c r="W163" s="36">
        <f t="shared" si="51"/>
        <v>22608.259999999962</v>
      </c>
    </row>
    <row r="164" spans="1:23" x14ac:dyDescent="0.25">
      <c r="A164">
        <f t="shared" si="52"/>
        <v>13</v>
      </c>
      <c r="B164" s="33">
        <v>48458</v>
      </c>
      <c r="C164" s="36">
        <f t="shared" si="38"/>
        <v>-258331.33333333343</v>
      </c>
      <c r="D164" s="36">
        <f t="shared" si="39"/>
        <v>547.70000000000005</v>
      </c>
      <c r="E164" s="36">
        <f t="shared" si="40"/>
        <v>1451.8600000000001</v>
      </c>
      <c r="F164" s="36">
        <f t="shared" si="41"/>
        <v>-904.16</v>
      </c>
      <c r="G164" s="36">
        <f t="shared" si="36"/>
        <v>1693.9666666666665</v>
      </c>
      <c r="H164" s="36">
        <f t="shared" si="42"/>
        <v>373477.16000000009</v>
      </c>
      <c r="I164" s="36">
        <f t="shared" si="43"/>
        <v>-30502.160000000007</v>
      </c>
      <c r="J164" s="36">
        <f t="shared" si="37"/>
        <v>-261477.16000000009</v>
      </c>
      <c r="N164">
        <f t="shared" si="53"/>
        <v>13</v>
      </c>
      <c r="O164" s="33">
        <v>48458</v>
      </c>
      <c r="P164" s="36">
        <f t="shared" si="44"/>
        <v>22608.259999999962</v>
      </c>
      <c r="Q164" s="36">
        <f t="shared" si="45"/>
        <v>840.23</v>
      </c>
      <c r="R164" s="36">
        <f t="shared" si="46"/>
        <v>777.68000000000006</v>
      </c>
      <c r="S164" s="36">
        <f t="shared" si="47"/>
        <v>62.55</v>
      </c>
      <c r="T164" s="36">
        <f t="shared" si="48"/>
        <v>0</v>
      </c>
      <c r="U164" s="36">
        <f t="shared" si="49"/>
        <v>97169.420000000013</v>
      </c>
      <c r="V164" s="36">
        <f t="shared" si="50"/>
        <v>31385.770000000011</v>
      </c>
      <c r="W164" s="36">
        <f t="shared" si="51"/>
        <v>21830.579999999962</v>
      </c>
    </row>
    <row r="165" spans="1:23" x14ac:dyDescent="0.25">
      <c r="A165">
        <f t="shared" si="52"/>
        <v>13</v>
      </c>
      <c r="B165" s="33">
        <v>48488</v>
      </c>
      <c r="C165" s="36">
        <f t="shared" si="38"/>
        <v>-261477.16000000009</v>
      </c>
      <c r="D165" s="36">
        <f t="shared" si="39"/>
        <v>547.70000000000005</v>
      </c>
      <c r="E165" s="36">
        <f t="shared" si="40"/>
        <v>1462.87</v>
      </c>
      <c r="F165" s="36">
        <f t="shared" si="41"/>
        <v>-915.17</v>
      </c>
      <c r="G165" s="36">
        <f t="shared" si="36"/>
        <v>1693.9666666666665</v>
      </c>
      <c r="H165" s="36">
        <f t="shared" si="42"/>
        <v>376633.99666666676</v>
      </c>
      <c r="I165" s="36">
        <f t="shared" si="43"/>
        <v>-31417.330000000005</v>
      </c>
      <c r="J165" s="36">
        <f t="shared" si="37"/>
        <v>-264633.99666666676</v>
      </c>
      <c r="N165">
        <f t="shared" si="53"/>
        <v>13</v>
      </c>
      <c r="O165" s="33">
        <v>48488</v>
      </c>
      <c r="P165" s="36">
        <f t="shared" si="44"/>
        <v>21830.579999999962</v>
      </c>
      <c r="Q165" s="36">
        <f t="shared" si="45"/>
        <v>840.23</v>
      </c>
      <c r="R165" s="36">
        <f t="shared" si="46"/>
        <v>779.83</v>
      </c>
      <c r="S165" s="36">
        <f t="shared" si="47"/>
        <v>60.4</v>
      </c>
      <c r="T165" s="36">
        <f t="shared" si="48"/>
        <v>0</v>
      </c>
      <c r="U165" s="36">
        <f t="shared" si="49"/>
        <v>97949.250000000015</v>
      </c>
      <c r="V165" s="36">
        <f t="shared" si="50"/>
        <v>31446.170000000013</v>
      </c>
      <c r="W165" s="36">
        <f t="shared" si="51"/>
        <v>21050.74999999996</v>
      </c>
    </row>
    <row r="166" spans="1:23" x14ac:dyDescent="0.25">
      <c r="A166">
        <f t="shared" si="52"/>
        <v>13</v>
      </c>
      <c r="B166" s="33">
        <v>48519</v>
      </c>
      <c r="C166" s="36">
        <f t="shared" si="38"/>
        <v>-264633.99666666676</v>
      </c>
      <c r="D166" s="36">
        <f t="shared" si="39"/>
        <v>547.70000000000005</v>
      </c>
      <c r="E166" s="36">
        <f t="shared" si="40"/>
        <v>1473.92</v>
      </c>
      <c r="F166" s="36">
        <f t="shared" si="41"/>
        <v>-926.22</v>
      </c>
      <c r="G166" s="36">
        <f t="shared" si="36"/>
        <v>1693.9666666666665</v>
      </c>
      <c r="H166" s="36">
        <f t="shared" si="42"/>
        <v>379801.88333333342</v>
      </c>
      <c r="I166" s="36">
        <f t="shared" si="43"/>
        <v>-32343.550000000007</v>
      </c>
      <c r="J166" s="36">
        <f t="shared" si="37"/>
        <v>-267801.88333333342</v>
      </c>
      <c r="N166">
        <f t="shared" si="53"/>
        <v>13</v>
      </c>
      <c r="O166" s="33">
        <v>48519</v>
      </c>
      <c r="P166" s="36">
        <f t="shared" si="44"/>
        <v>21050.74999999996</v>
      </c>
      <c r="Q166" s="36">
        <f t="shared" si="45"/>
        <v>840.23</v>
      </c>
      <c r="R166" s="36">
        <f t="shared" si="46"/>
        <v>781.99</v>
      </c>
      <c r="S166" s="36">
        <f t="shared" si="47"/>
        <v>58.24</v>
      </c>
      <c r="T166" s="36">
        <f t="shared" si="48"/>
        <v>0</v>
      </c>
      <c r="U166" s="36">
        <f t="shared" si="49"/>
        <v>98731.24000000002</v>
      </c>
      <c r="V166" s="36">
        <f t="shared" si="50"/>
        <v>31504.410000000014</v>
      </c>
      <c r="W166" s="36">
        <f t="shared" si="51"/>
        <v>20268.759999999958</v>
      </c>
    </row>
    <row r="167" spans="1:23" x14ac:dyDescent="0.25">
      <c r="A167">
        <f t="shared" si="52"/>
        <v>13</v>
      </c>
      <c r="B167" s="33">
        <v>48549</v>
      </c>
      <c r="C167" s="36">
        <f t="shared" si="38"/>
        <v>-267801.88333333342</v>
      </c>
      <c r="D167" s="36">
        <f t="shared" si="39"/>
        <v>547.70000000000005</v>
      </c>
      <c r="E167" s="36">
        <f t="shared" si="40"/>
        <v>1485.01</v>
      </c>
      <c r="F167" s="36">
        <f t="shared" si="41"/>
        <v>-937.31</v>
      </c>
      <c r="G167" s="36">
        <f t="shared" si="36"/>
        <v>1693.9666666666665</v>
      </c>
      <c r="H167" s="36">
        <f t="shared" si="42"/>
        <v>382980.8600000001</v>
      </c>
      <c r="I167" s="36">
        <f t="shared" si="43"/>
        <v>-33280.860000000008</v>
      </c>
      <c r="J167" s="36">
        <f t="shared" si="37"/>
        <v>-270980.8600000001</v>
      </c>
      <c r="N167">
        <f t="shared" si="53"/>
        <v>13</v>
      </c>
      <c r="O167" s="33">
        <v>48549</v>
      </c>
      <c r="P167" s="36">
        <f t="shared" si="44"/>
        <v>20268.759999999958</v>
      </c>
      <c r="Q167" s="36">
        <f t="shared" si="45"/>
        <v>840.23</v>
      </c>
      <c r="R167" s="36">
        <f t="shared" si="46"/>
        <v>784.15</v>
      </c>
      <c r="S167" s="36">
        <f t="shared" si="47"/>
        <v>56.08</v>
      </c>
      <c r="T167" s="36">
        <f t="shared" si="48"/>
        <v>0</v>
      </c>
      <c r="U167" s="36">
        <f t="shared" si="49"/>
        <v>99515.390000000014</v>
      </c>
      <c r="V167" s="36">
        <f t="shared" si="50"/>
        <v>31560.490000000016</v>
      </c>
      <c r="W167" s="36">
        <f t="shared" si="51"/>
        <v>19484.609999999957</v>
      </c>
    </row>
    <row r="168" spans="1:23" x14ac:dyDescent="0.25">
      <c r="A168">
        <f t="shared" si="52"/>
        <v>14</v>
      </c>
      <c r="B168" s="33">
        <v>48580</v>
      </c>
      <c r="C168" s="36">
        <f t="shared" si="38"/>
        <v>-270980.8600000001</v>
      </c>
      <c r="D168" s="36">
        <f t="shared" si="39"/>
        <v>547.70000000000005</v>
      </c>
      <c r="E168" s="36">
        <f t="shared" si="40"/>
        <v>1496.13</v>
      </c>
      <c r="F168" s="36">
        <f t="shared" si="41"/>
        <v>-948.43</v>
      </c>
      <c r="G168" s="36">
        <f t="shared" si="36"/>
        <v>1693.9666666666665</v>
      </c>
      <c r="H168" s="36">
        <f t="shared" si="42"/>
        <v>386170.95666666678</v>
      </c>
      <c r="I168" s="36">
        <f t="shared" si="43"/>
        <v>-34229.290000000008</v>
      </c>
      <c r="J168" s="36">
        <f t="shared" si="37"/>
        <v>-274170.95666666678</v>
      </c>
      <c r="N168">
        <f t="shared" si="53"/>
        <v>14</v>
      </c>
      <c r="O168" s="33">
        <v>48580</v>
      </c>
      <c r="P168" s="36">
        <f t="shared" si="44"/>
        <v>19484.609999999957</v>
      </c>
      <c r="Q168" s="36">
        <f t="shared" si="45"/>
        <v>840.23</v>
      </c>
      <c r="R168" s="36">
        <f t="shared" si="46"/>
        <v>786.32</v>
      </c>
      <c r="S168" s="36">
        <f t="shared" si="47"/>
        <v>53.91</v>
      </c>
      <c r="T168" s="36">
        <f t="shared" si="48"/>
        <v>0</v>
      </c>
      <c r="U168" s="36">
        <f t="shared" si="49"/>
        <v>100301.71000000002</v>
      </c>
      <c r="V168" s="36">
        <f t="shared" si="50"/>
        <v>31614.400000000016</v>
      </c>
      <c r="W168" s="36">
        <f t="shared" si="51"/>
        <v>18698.289999999957</v>
      </c>
    </row>
    <row r="169" spans="1:23" x14ac:dyDescent="0.25">
      <c r="A169">
        <f t="shared" si="52"/>
        <v>14</v>
      </c>
      <c r="B169" s="33">
        <v>48611</v>
      </c>
      <c r="C169" s="36">
        <f t="shared" si="38"/>
        <v>-274170.95666666678</v>
      </c>
      <c r="D169" s="36">
        <f t="shared" si="39"/>
        <v>547.70000000000005</v>
      </c>
      <c r="E169" s="36">
        <f t="shared" si="40"/>
        <v>1507.3000000000002</v>
      </c>
      <c r="F169" s="36">
        <f t="shared" si="41"/>
        <v>-959.6</v>
      </c>
      <c r="G169" s="36">
        <f t="shared" si="36"/>
        <v>1693.9666666666665</v>
      </c>
      <c r="H169" s="36">
        <f t="shared" si="42"/>
        <v>389372.22333333344</v>
      </c>
      <c r="I169" s="36">
        <f t="shared" si="43"/>
        <v>-35188.890000000007</v>
      </c>
      <c r="J169" s="36">
        <f t="shared" si="37"/>
        <v>-277372.22333333344</v>
      </c>
      <c r="N169">
        <f t="shared" si="53"/>
        <v>14</v>
      </c>
      <c r="O169" s="33">
        <v>48611</v>
      </c>
      <c r="P169" s="36">
        <f t="shared" si="44"/>
        <v>18698.289999999957</v>
      </c>
      <c r="Q169" s="36">
        <f t="shared" si="45"/>
        <v>840.23</v>
      </c>
      <c r="R169" s="36">
        <f t="shared" si="46"/>
        <v>788.5</v>
      </c>
      <c r="S169" s="36">
        <f t="shared" si="47"/>
        <v>51.73</v>
      </c>
      <c r="T169" s="36">
        <f t="shared" si="48"/>
        <v>0</v>
      </c>
      <c r="U169" s="36">
        <f t="shared" si="49"/>
        <v>101090.21000000002</v>
      </c>
      <c r="V169" s="36">
        <f t="shared" si="50"/>
        <v>31666.130000000016</v>
      </c>
      <c r="W169" s="36">
        <f t="shared" si="51"/>
        <v>17909.789999999957</v>
      </c>
    </row>
    <row r="170" spans="1:23" x14ac:dyDescent="0.25">
      <c r="A170">
        <f t="shared" si="52"/>
        <v>14</v>
      </c>
      <c r="B170" s="33">
        <v>48639</v>
      </c>
      <c r="C170" s="36">
        <f t="shared" si="38"/>
        <v>-277372.22333333344</v>
      </c>
      <c r="D170" s="36">
        <f t="shared" si="39"/>
        <v>547.70000000000005</v>
      </c>
      <c r="E170" s="36">
        <f t="shared" si="40"/>
        <v>1518.5</v>
      </c>
      <c r="F170" s="36">
        <f t="shared" si="41"/>
        <v>-970.8</v>
      </c>
      <c r="G170" s="36">
        <f t="shared" si="36"/>
        <v>1693.9666666666665</v>
      </c>
      <c r="H170" s="36">
        <f t="shared" si="42"/>
        <v>392584.69000000012</v>
      </c>
      <c r="I170" s="36">
        <f t="shared" si="43"/>
        <v>-36159.69000000001</v>
      </c>
      <c r="J170" s="36">
        <f t="shared" si="37"/>
        <v>-280584.69000000012</v>
      </c>
      <c r="N170">
        <f t="shared" si="53"/>
        <v>14</v>
      </c>
      <c r="O170" s="33">
        <v>48639</v>
      </c>
      <c r="P170" s="36">
        <f t="shared" si="44"/>
        <v>17909.789999999957</v>
      </c>
      <c r="Q170" s="36">
        <f t="shared" si="45"/>
        <v>840.23</v>
      </c>
      <c r="R170" s="36">
        <f t="shared" si="46"/>
        <v>790.68000000000006</v>
      </c>
      <c r="S170" s="36">
        <f t="shared" si="47"/>
        <v>49.55</v>
      </c>
      <c r="T170" s="36">
        <f t="shared" si="48"/>
        <v>0</v>
      </c>
      <c r="U170" s="36">
        <f t="shared" si="49"/>
        <v>101880.89000000001</v>
      </c>
      <c r="V170" s="36">
        <f t="shared" si="50"/>
        <v>31715.680000000015</v>
      </c>
      <c r="W170" s="36">
        <f t="shared" si="51"/>
        <v>17119.109999999957</v>
      </c>
    </row>
    <row r="171" spans="1:23" x14ac:dyDescent="0.25">
      <c r="A171">
        <f t="shared" si="52"/>
        <v>14</v>
      </c>
      <c r="B171" s="33">
        <v>48670</v>
      </c>
      <c r="C171" s="36">
        <f t="shared" si="38"/>
        <v>-280584.69000000012</v>
      </c>
      <c r="D171" s="36">
        <f t="shared" si="39"/>
        <v>547.70000000000005</v>
      </c>
      <c r="E171" s="36">
        <f t="shared" si="40"/>
        <v>1529.75</v>
      </c>
      <c r="F171" s="36">
        <f t="shared" si="41"/>
        <v>-982.05</v>
      </c>
      <c r="G171" s="36">
        <f t="shared" si="36"/>
        <v>1693.9666666666665</v>
      </c>
      <c r="H171" s="36">
        <f t="shared" si="42"/>
        <v>395808.40666666679</v>
      </c>
      <c r="I171" s="36">
        <f t="shared" si="43"/>
        <v>-37141.740000000013</v>
      </c>
      <c r="J171" s="36">
        <f t="shared" si="37"/>
        <v>-283808.40666666679</v>
      </c>
      <c r="N171">
        <f t="shared" si="53"/>
        <v>14</v>
      </c>
      <c r="O171" s="33">
        <v>48670</v>
      </c>
      <c r="P171" s="36">
        <f t="shared" si="44"/>
        <v>17119.109999999957</v>
      </c>
      <c r="Q171" s="36">
        <f t="shared" si="45"/>
        <v>840.23</v>
      </c>
      <c r="R171" s="36">
        <f t="shared" si="46"/>
        <v>792.87</v>
      </c>
      <c r="S171" s="36">
        <f t="shared" si="47"/>
        <v>47.36</v>
      </c>
      <c r="T171" s="36">
        <f t="shared" si="48"/>
        <v>0</v>
      </c>
      <c r="U171" s="36">
        <f t="shared" si="49"/>
        <v>102673.76000000001</v>
      </c>
      <c r="V171" s="36">
        <f t="shared" si="50"/>
        <v>31763.040000000015</v>
      </c>
      <c r="W171" s="36">
        <f t="shared" si="51"/>
        <v>16326.239999999956</v>
      </c>
    </row>
    <row r="172" spans="1:23" x14ac:dyDescent="0.25">
      <c r="A172">
        <f t="shared" si="52"/>
        <v>14</v>
      </c>
      <c r="B172" s="33">
        <v>48700</v>
      </c>
      <c r="C172" s="36">
        <f t="shared" si="38"/>
        <v>-283808.40666666679</v>
      </c>
      <c r="D172" s="36">
        <f t="shared" si="39"/>
        <v>547.70000000000005</v>
      </c>
      <c r="E172" s="36">
        <f t="shared" si="40"/>
        <v>1541.0300000000002</v>
      </c>
      <c r="F172" s="36">
        <f t="shared" si="41"/>
        <v>-993.33</v>
      </c>
      <c r="G172" s="36">
        <f t="shared" si="36"/>
        <v>1693.9666666666665</v>
      </c>
      <c r="H172" s="36">
        <f t="shared" si="42"/>
        <v>399043.40333333344</v>
      </c>
      <c r="I172" s="36">
        <f t="shared" si="43"/>
        <v>-38135.070000000014</v>
      </c>
      <c r="J172" s="36">
        <f t="shared" si="37"/>
        <v>-287043.4033333335</v>
      </c>
      <c r="N172">
        <f t="shared" si="53"/>
        <v>14</v>
      </c>
      <c r="O172" s="33">
        <v>48700</v>
      </c>
      <c r="P172" s="36">
        <f t="shared" si="44"/>
        <v>16326.239999999956</v>
      </c>
      <c r="Q172" s="36">
        <f t="shared" si="45"/>
        <v>840.23</v>
      </c>
      <c r="R172" s="36">
        <f t="shared" si="46"/>
        <v>795.06000000000006</v>
      </c>
      <c r="S172" s="36">
        <f t="shared" si="47"/>
        <v>45.17</v>
      </c>
      <c r="T172" s="36">
        <f t="shared" si="48"/>
        <v>0</v>
      </c>
      <c r="U172" s="36">
        <f t="shared" si="49"/>
        <v>103468.82</v>
      </c>
      <c r="V172" s="36">
        <f t="shared" si="50"/>
        <v>31808.210000000014</v>
      </c>
      <c r="W172" s="36">
        <f t="shared" si="51"/>
        <v>15531.179999999957</v>
      </c>
    </row>
    <row r="173" spans="1:23" x14ac:dyDescent="0.25">
      <c r="A173">
        <f t="shared" si="52"/>
        <v>14</v>
      </c>
      <c r="B173" s="33">
        <v>48731</v>
      </c>
      <c r="C173" s="36">
        <f t="shared" si="38"/>
        <v>-287043.4033333335</v>
      </c>
      <c r="D173" s="36">
        <f t="shared" si="39"/>
        <v>547.70000000000005</v>
      </c>
      <c r="E173" s="36">
        <f t="shared" si="40"/>
        <v>1552.35</v>
      </c>
      <c r="F173" s="36">
        <f t="shared" si="41"/>
        <v>-1004.65</v>
      </c>
      <c r="G173" s="36">
        <f t="shared" si="36"/>
        <v>1693.9666666666665</v>
      </c>
      <c r="H173" s="36">
        <f t="shared" si="42"/>
        <v>402289.72000000009</v>
      </c>
      <c r="I173" s="36">
        <f t="shared" si="43"/>
        <v>-39139.720000000016</v>
      </c>
      <c r="J173" s="36">
        <f t="shared" si="37"/>
        <v>-290289.72000000015</v>
      </c>
      <c r="N173">
        <f t="shared" si="53"/>
        <v>14</v>
      </c>
      <c r="O173" s="33">
        <v>48731</v>
      </c>
      <c r="P173" s="36">
        <f t="shared" si="44"/>
        <v>15531.179999999957</v>
      </c>
      <c r="Q173" s="36">
        <f t="shared" si="45"/>
        <v>840.23</v>
      </c>
      <c r="R173" s="36">
        <f t="shared" si="46"/>
        <v>797.26</v>
      </c>
      <c r="S173" s="36">
        <f t="shared" si="47"/>
        <v>42.97</v>
      </c>
      <c r="T173" s="36">
        <f t="shared" si="48"/>
        <v>0</v>
      </c>
      <c r="U173" s="36">
        <f t="shared" si="49"/>
        <v>104266.08</v>
      </c>
      <c r="V173" s="36">
        <f t="shared" si="50"/>
        <v>31851.180000000015</v>
      </c>
      <c r="W173" s="36">
        <f t="shared" si="51"/>
        <v>14733.919999999956</v>
      </c>
    </row>
    <row r="174" spans="1:23" x14ac:dyDescent="0.25">
      <c r="A174">
        <f t="shared" si="52"/>
        <v>14</v>
      </c>
      <c r="B174" s="33">
        <v>48761</v>
      </c>
      <c r="C174" s="36">
        <f t="shared" si="38"/>
        <v>-290289.72000000015</v>
      </c>
      <c r="D174" s="36">
        <f t="shared" si="39"/>
        <v>547.70000000000005</v>
      </c>
      <c r="E174" s="36">
        <f t="shared" si="40"/>
        <v>1563.71</v>
      </c>
      <c r="F174" s="36">
        <f t="shared" si="41"/>
        <v>-1016.01</v>
      </c>
      <c r="G174" s="36">
        <f t="shared" si="36"/>
        <v>1693.9666666666665</v>
      </c>
      <c r="H174" s="36">
        <f t="shared" si="42"/>
        <v>405547.39666666673</v>
      </c>
      <c r="I174" s="36">
        <f t="shared" si="43"/>
        <v>-40155.730000000018</v>
      </c>
      <c r="J174" s="36">
        <f t="shared" si="37"/>
        <v>-293547.39666666684</v>
      </c>
      <c r="N174">
        <f t="shared" si="53"/>
        <v>14</v>
      </c>
      <c r="O174" s="33">
        <v>48761</v>
      </c>
      <c r="P174" s="36">
        <f t="shared" si="44"/>
        <v>14733.919999999956</v>
      </c>
      <c r="Q174" s="36">
        <f t="shared" si="45"/>
        <v>840.23</v>
      </c>
      <c r="R174" s="36">
        <f t="shared" si="46"/>
        <v>799.47</v>
      </c>
      <c r="S174" s="36">
        <f t="shared" si="47"/>
        <v>40.76</v>
      </c>
      <c r="T174" s="36">
        <f t="shared" si="48"/>
        <v>0</v>
      </c>
      <c r="U174" s="36">
        <f t="shared" si="49"/>
        <v>105065.55</v>
      </c>
      <c r="V174" s="36">
        <f t="shared" si="50"/>
        <v>31891.940000000013</v>
      </c>
      <c r="W174" s="36">
        <f t="shared" si="51"/>
        <v>13934.449999999957</v>
      </c>
    </row>
    <row r="175" spans="1:23" x14ac:dyDescent="0.25">
      <c r="A175">
        <f t="shared" si="52"/>
        <v>14</v>
      </c>
      <c r="B175" s="33">
        <v>48792</v>
      </c>
      <c r="C175" s="36">
        <f t="shared" si="38"/>
        <v>-293547.39666666684</v>
      </c>
      <c r="D175" s="36">
        <f t="shared" si="39"/>
        <v>547.70000000000005</v>
      </c>
      <c r="E175" s="36">
        <f t="shared" si="40"/>
        <v>1575.1200000000001</v>
      </c>
      <c r="F175" s="36">
        <f t="shared" si="41"/>
        <v>-1027.42</v>
      </c>
      <c r="G175" s="36">
        <f t="shared" si="36"/>
        <v>1693.9666666666665</v>
      </c>
      <c r="H175" s="36">
        <f t="shared" si="42"/>
        <v>408816.4833333334</v>
      </c>
      <c r="I175" s="36">
        <f t="shared" si="43"/>
        <v>-41183.150000000016</v>
      </c>
      <c r="J175" s="36">
        <f t="shared" si="37"/>
        <v>-296816.48333333351</v>
      </c>
      <c r="N175">
        <f t="shared" si="53"/>
        <v>14</v>
      </c>
      <c r="O175" s="33">
        <v>48792</v>
      </c>
      <c r="P175" s="36">
        <f t="shared" si="44"/>
        <v>13934.449999999957</v>
      </c>
      <c r="Q175" s="36">
        <f t="shared" si="45"/>
        <v>840.23</v>
      </c>
      <c r="R175" s="36">
        <f t="shared" si="46"/>
        <v>801.68000000000006</v>
      </c>
      <c r="S175" s="36">
        <f t="shared" si="47"/>
        <v>38.549999999999997</v>
      </c>
      <c r="T175" s="36">
        <f t="shared" si="48"/>
        <v>0</v>
      </c>
      <c r="U175" s="36">
        <f t="shared" si="49"/>
        <v>105867.23</v>
      </c>
      <c r="V175" s="36">
        <f t="shared" si="50"/>
        <v>31930.490000000013</v>
      </c>
      <c r="W175" s="36">
        <f t="shared" si="51"/>
        <v>13132.769999999957</v>
      </c>
    </row>
    <row r="176" spans="1:23" x14ac:dyDescent="0.25">
      <c r="A176">
        <f t="shared" si="52"/>
        <v>14</v>
      </c>
      <c r="B176" s="33">
        <v>48823</v>
      </c>
      <c r="C176" s="36">
        <f t="shared" si="38"/>
        <v>-296816.48333333351</v>
      </c>
      <c r="D176" s="36">
        <f t="shared" si="39"/>
        <v>547.70000000000005</v>
      </c>
      <c r="E176" s="36">
        <f t="shared" si="40"/>
        <v>1586.56</v>
      </c>
      <c r="F176" s="36">
        <f t="shared" si="41"/>
        <v>-1038.8599999999999</v>
      </c>
      <c r="G176" s="36">
        <f t="shared" si="36"/>
        <v>1693.9666666666665</v>
      </c>
      <c r="H176" s="36">
        <f t="shared" si="42"/>
        <v>412097.01000000007</v>
      </c>
      <c r="I176" s="36">
        <f t="shared" si="43"/>
        <v>-42222.010000000017</v>
      </c>
      <c r="J176" s="36">
        <f t="shared" si="37"/>
        <v>-300097.01000000018</v>
      </c>
      <c r="N176">
        <f t="shared" si="53"/>
        <v>14</v>
      </c>
      <c r="O176" s="33">
        <v>48823</v>
      </c>
      <c r="P176" s="36">
        <f t="shared" si="44"/>
        <v>13132.769999999957</v>
      </c>
      <c r="Q176" s="36">
        <f t="shared" si="45"/>
        <v>840.23</v>
      </c>
      <c r="R176" s="36">
        <f t="shared" si="46"/>
        <v>803.9</v>
      </c>
      <c r="S176" s="36">
        <f t="shared" si="47"/>
        <v>36.33</v>
      </c>
      <c r="T176" s="36">
        <f t="shared" si="48"/>
        <v>0</v>
      </c>
      <c r="U176" s="36">
        <f t="shared" si="49"/>
        <v>106671.12999999999</v>
      </c>
      <c r="V176" s="36">
        <f t="shared" si="50"/>
        <v>31966.820000000014</v>
      </c>
      <c r="W176" s="36">
        <f t="shared" si="51"/>
        <v>12328.869999999957</v>
      </c>
    </row>
    <row r="177" spans="1:23" x14ac:dyDescent="0.25">
      <c r="A177">
        <f t="shared" si="52"/>
        <v>14</v>
      </c>
      <c r="B177" s="33">
        <v>48853</v>
      </c>
      <c r="C177" s="36">
        <f t="shared" si="38"/>
        <v>-300097.01000000018</v>
      </c>
      <c r="D177" s="36">
        <f t="shared" si="39"/>
        <v>547.70000000000005</v>
      </c>
      <c r="E177" s="36">
        <f t="shared" si="40"/>
        <v>1598.04</v>
      </c>
      <c r="F177" s="36">
        <f t="shared" si="41"/>
        <v>-1050.3399999999999</v>
      </c>
      <c r="G177" s="36">
        <f t="shared" si="36"/>
        <v>1693.9666666666665</v>
      </c>
      <c r="H177" s="36">
        <f t="shared" si="42"/>
        <v>415389.01666666672</v>
      </c>
      <c r="I177" s="36">
        <f t="shared" si="43"/>
        <v>-43272.350000000013</v>
      </c>
      <c r="J177" s="36">
        <f t="shared" si="37"/>
        <v>-303389.01666666684</v>
      </c>
      <c r="N177">
        <f t="shared" si="53"/>
        <v>14</v>
      </c>
      <c r="O177" s="33">
        <v>48853</v>
      </c>
      <c r="P177" s="36">
        <f t="shared" si="44"/>
        <v>12328.869999999957</v>
      </c>
      <c r="Q177" s="36">
        <f t="shared" si="45"/>
        <v>840.23</v>
      </c>
      <c r="R177" s="36">
        <f t="shared" si="46"/>
        <v>806.12</v>
      </c>
      <c r="S177" s="36">
        <f t="shared" si="47"/>
        <v>34.11</v>
      </c>
      <c r="T177" s="36">
        <f t="shared" si="48"/>
        <v>0</v>
      </c>
      <c r="U177" s="36">
        <f t="shared" si="49"/>
        <v>107477.24999999999</v>
      </c>
      <c r="V177" s="36">
        <f t="shared" si="50"/>
        <v>32000.930000000015</v>
      </c>
      <c r="W177" s="36">
        <f t="shared" si="51"/>
        <v>11522.749999999956</v>
      </c>
    </row>
    <row r="178" spans="1:23" x14ac:dyDescent="0.25">
      <c r="A178">
        <f t="shared" si="52"/>
        <v>14</v>
      </c>
      <c r="B178" s="33">
        <v>48884</v>
      </c>
      <c r="C178" s="36">
        <f t="shared" si="38"/>
        <v>-303389.01666666684</v>
      </c>
      <c r="D178" s="36">
        <f t="shared" si="39"/>
        <v>547.70000000000005</v>
      </c>
      <c r="E178" s="36">
        <f t="shared" si="40"/>
        <v>1609.56</v>
      </c>
      <c r="F178" s="36">
        <f t="shared" si="41"/>
        <v>-1061.8599999999999</v>
      </c>
      <c r="G178" s="36">
        <f t="shared" si="36"/>
        <v>1693.9666666666665</v>
      </c>
      <c r="H178" s="36">
        <f t="shared" si="42"/>
        <v>418692.54333333339</v>
      </c>
      <c r="I178" s="36">
        <f t="shared" si="43"/>
        <v>-44334.210000000014</v>
      </c>
      <c r="J178" s="36">
        <f t="shared" si="37"/>
        <v>-306692.54333333351</v>
      </c>
      <c r="N178">
        <f t="shared" si="53"/>
        <v>14</v>
      </c>
      <c r="O178" s="33">
        <v>48884</v>
      </c>
      <c r="P178" s="36">
        <f t="shared" si="44"/>
        <v>11522.749999999956</v>
      </c>
      <c r="Q178" s="36">
        <f t="shared" si="45"/>
        <v>840.23</v>
      </c>
      <c r="R178" s="36">
        <f t="shared" si="46"/>
        <v>808.35</v>
      </c>
      <c r="S178" s="36">
        <f t="shared" si="47"/>
        <v>31.88</v>
      </c>
      <c r="T178" s="36">
        <f t="shared" si="48"/>
        <v>0</v>
      </c>
      <c r="U178" s="36">
        <f t="shared" si="49"/>
        <v>108285.59999999999</v>
      </c>
      <c r="V178" s="36">
        <f t="shared" si="50"/>
        <v>32032.810000000016</v>
      </c>
      <c r="W178" s="36">
        <f t="shared" si="51"/>
        <v>10714.399999999956</v>
      </c>
    </row>
    <row r="179" spans="1:23" x14ac:dyDescent="0.25">
      <c r="A179">
        <f t="shared" si="52"/>
        <v>14</v>
      </c>
      <c r="B179" s="33">
        <v>48914</v>
      </c>
      <c r="C179" s="36">
        <f t="shared" si="38"/>
        <v>-306692.54333333351</v>
      </c>
      <c r="D179" s="36">
        <f t="shared" si="39"/>
        <v>547.70000000000005</v>
      </c>
      <c r="E179" s="36">
        <f t="shared" si="40"/>
        <v>1621.1200000000001</v>
      </c>
      <c r="F179" s="36">
        <f t="shared" si="41"/>
        <v>-1073.42</v>
      </c>
      <c r="G179" s="36">
        <f t="shared" si="36"/>
        <v>1693.9666666666665</v>
      </c>
      <c r="H179" s="36">
        <f t="shared" si="42"/>
        <v>422007.63000000006</v>
      </c>
      <c r="I179" s="36">
        <f t="shared" si="43"/>
        <v>-45407.630000000012</v>
      </c>
      <c r="J179" s="36">
        <f t="shared" si="37"/>
        <v>-310007.63000000018</v>
      </c>
      <c r="N179">
        <f t="shared" si="53"/>
        <v>14</v>
      </c>
      <c r="O179" s="33">
        <v>48914</v>
      </c>
      <c r="P179" s="36">
        <f t="shared" si="44"/>
        <v>10714.399999999956</v>
      </c>
      <c r="Q179" s="36">
        <f t="shared" si="45"/>
        <v>840.23</v>
      </c>
      <c r="R179" s="36">
        <f t="shared" si="46"/>
        <v>810.59</v>
      </c>
      <c r="S179" s="36">
        <f t="shared" si="47"/>
        <v>29.64</v>
      </c>
      <c r="T179" s="36">
        <f t="shared" si="48"/>
        <v>0</v>
      </c>
      <c r="U179" s="36">
        <f t="shared" si="49"/>
        <v>109096.18999999999</v>
      </c>
      <c r="V179" s="36">
        <f t="shared" si="50"/>
        <v>32062.450000000015</v>
      </c>
      <c r="W179" s="36">
        <f t="shared" si="51"/>
        <v>9903.8099999999558</v>
      </c>
    </row>
    <row r="180" spans="1:23" x14ac:dyDescent="0.25">
      <c r="A180">
        <f t="shared" si="52"/>
        <v>15</v>
      </c>
      <c r="B180" s="33">
        <v>48945</v>
      </c>
      <c r="C180" s="36">
        <f t="shared" si="38"/>
        <v>-310007.63000000018</v>
      </c>
      <c r="D180" s="36">
        <f t="shared" si="39"/>
        <v>547.70000000000005</v>
      </c>
      <c r="E180" s="36">
        <f t="shared" si="40"/>
        <v>1632.73</v>
      </c>
      <c r="F180" s="36">
        <f t="shared" si="41"/>
        <v>-1085.03</v>
      </c>
      <c r="G180" s="36">
        <f t="shared" si="36"/>
        <v>1693.9666666666665</v>
      </c>
      <c r="H180" s="36">
        <f t="shared" si="42"/>
        <v>425334.32666666672</v>
      </c>
      <c r="I180" s="36">
        <f t="shared" si="43"/>
        <v>-46492.660000000011</v>
      </c>
      <c r="J180" s="36">
        <f t="shared" si="37"/>
        <v>-313334.32666666684</v>
      </c>
      <c r="N180">
        <f t="shared" si="53"/>
        <v>15</v>
      </c>
      <c r="O180" s="33">
        <v>48945</v>
      </c>
      <c r="P180" s="36">
        <f t="shared" si="44"/>
        <v>9903.8099999999558</v>
      </c>
      <c r="Q180" s="36">
        <f t="shared" si="45"/>
        <v>840.23</v>
      </c>
      <c r="R180" s="36">
        <f t="shared" si="46"/>
        <v>812.83</v>
      </c>
      <c r="S180" s="36">
        <f t="shared" si="47"/>
        <v>27.4</v>
      </c>
      <c r="T180" s="36">
        <f t="shared" si="48"/>
        <v>0</v>
      </c>
      <c r="U180" s="36">
        <f t="shared" si="49"/>
        <v>109909.01999999999</v>
      </c>
      <c r="V180" s="36">
        <f t="shared" si="50"/>
        <v>32089.850000000017</v>
      </c>
      <c r="W180" s="36">
        <f t="shared" si="51"/>
        <v>9090.9799999999559</v>
      </c>
    </row>
    <row r="181" spans="1:23" x14ac:dyDescent="0.25">
      <c r="A181">
        <f t="shared" si="52"/>
        <v>15</v>
      </c>
      <c r="B181" s="33">
        <v>48976</v>
      </c>
      <c r="C181" s="36">
        <f t="shared" si="38"/>
        <v>-313334.32666666684</v>
      </c>
      <c r="D181" s="36">
        <f t="shared" si="39"/>
        <v>547.70000000000005</v>
      </c>
      <c r="E181" s="36">
        <f t="shared" si="40"/>
        <v>1644.3700000000001</v>
      </c>
      <c r="F181" s="36">
        <f t="shared" si="41"/>
        <v>-1096.67</v>
      </c>
      <c r="G181" s="36">
        <f t="shared" si="36"/>
        <v>1693.9666666666665</v>
      </c>
      <c r="H181" s="36">
        <f t="shared" si="42"/>
        <v>428672.66333333339</v>
      </c>
      <c r="I181" s="36">
        <f t="shared" si="43"/>
        <v>-47589.330000000009</v>
      </c>
      <c r="J181" s="36">
        <f t="shared" si="37"/>
        <v>-316672.6633333335</v>
      </c>
      <c r="N181">
        <f t="shared" si="53"/>
        <v>15</v>
      </c>
      <c r="O181" s="33">
        <v>48976</v>
      </c>
      <c r="P181" s="36">
        <f t="shared" si="44"/>
        <v>9090.9799999999559</v>
      </c>
      <c r="Q181" s="36">
        <f t="shared" si="45"/>
        <v>840.23</v>
      </c>
      <c r="R181" s="36">
        <f t="shared" si="46"/>
        <v>815.08</v>
      </c>
      <c r="S181" s="36">
        <f t="shared" si="47"/>
        <v>25.15</v>
      </c>
      <c r="T181" s="36">
        <f t="shared" si="48"/>
        <v>0</v>
      </c>
      <c r="U181" s="36">
        <f t="shared" si="49"/>
        <v>110724.09999999999</v>
      </c>
      <c r="V181" s="36">
        <f t="shared" si="50"/>
        <v>32115.000000000018</v>
      </c>
      <c r="W181" s="36">
        <f t="shared" si="51"/>
        <v>8275.899999999956</v>
      </c>
    </row>
    <row r="182" spans="1:23" x14ac:dyDescent="0.25">
      <c r="A182">
        <f t="shared" si="52"/>
        <v>15</v>
      </c>
      <c r="B182" s="33">
        <v>49004</v>
      </c>
      <c r="C182" s="36">
        <f t="shared" si="38"/>
        <v>-316672.6633333335</v>
      </c>
      <c r="D182" s="36">
        <f t="shared" si="39"/>
        <v>547.70000000000005</v>
      </c>
      <c r="E182" s="36">
        <f t="shared" si="40"/>
        <v>1656.05</v>
      </c>
      <c r="F182" s="36">
        <f t="shared" si="41"/>
        <v>-1108.3499999999999</v>
      </c>
      <c r="G182" s="36">
        <f t="shared" si="36"/>
        <v>1693.9666666666665</v>
      </c>
      <c r="H182" s="36">
        <f t="shared" si="42"/>
        <v>432022.68000000005</v>
      </c>
      <c r="I182" s="36">
        <f t="shared" si="43"/>
        <v>-48697.680000000008</v>
      </c>
      <c r="J182" s="36">
        <f t="shared" si="37"/>
        <v>-320022.68000000017</v>
      </c>
      <c r="N182">
        <f t="shared" si="53"/>
        <v>15</v>
      </c>
      <c r="O182" s="33">
        <v>49004</v>
      </c>
      <c r="P182" s="36">
        <f t="shared" si="44"/>
        <v>8275.899999999956</v>
      </c>
      <c r="Q182" s="36">
        <f t="shared" si="45"/>
        <v>840.23</v>
      </c>
      <c r="R182" s="36">
        <f t="shared" si="46"/>
        <v>817.33</v>
      </c>
      <c r="S182" s="36">
        <f t="shared" si="47"/>
        <v>22.9</v>
      </c>
      <c r="T182" s="36">
        <f t="shared" si="48"/>
        <v>0</v>
      </c>
      <c r="U182" s="36">
        <f t="shared" si="49"/>
        <v>111541.43</v>
      </c>
      <c r="V182" s="36">
        <f t="shared" si="50"/>
        <v>32137.90000000002</v>
      </c>
      <c r="W182" s="36">
        <f t="shared" si="51"/>
        <v>7458.5699999999561</v>
      </c>
    </row>
    <row r="183" spans="1:23" x14ac:dyDescent="0.25">
      <c r="A183">
        <f t="shared" si="52"/>
        <v>15</v>
      </c>
      <c r="B183" s="33">
        <v>49035</v>
      </c>
      <c r="C183" s="36">
        <f t="shared" si="38"/>
        <v>-320022.68000000017</v>
      </c>
      <c r="D183" s="36">
        <f t="shared" si="39"/>
        <v>547.70000000000005</v>
      </c>
      <c r="E183" s="36">
        <f t="shared" si="40"/>
        <v>1667.78</v>
      </c>
      <c r="F183" s="36">
        <f t="shared" si="41"/>
        <v>-1120.08</v>
      </c>
      <c r="G183" s="36">
        <f t="shared" si="36"/>
        <v>1693.9666666666665</v>
      </c>
      <c r="H183" s="36">
        <f t="shared" si="42"/>
        <v>435384.4266666667</v>
      </c>
      <c r="I183" s="36">
        <f t="shared" si="43"/>
        <v>-49817.760000000009</v>
      </c>
      <c r="J183" s="36">
        <f t="shared" si="37"/>
        <v>-323384.42666666687</v>
      </c>
      <c r="N183">
        <f t="shared" si="53"/>
        <v>15</v>
      </c>
      <c r="O183" s="33">
        <v>49035</v>
      </c>
      <c r="P183" s="36">
        <f t="shared" si="44"/>
        <v>7458.5699999999561</v>
      </c>
      <c r="Q183" s="36">
        <f t="shared" si="45"/>
        <v>840.23</v>
      </c>
      <c r="R183" s="36">
        <f t="shared" si="46"/>
        <v>819.59</v>
      </c>
      <c r="S183" s="36">
        <f t="shared" si="47"/>
        <v>20.64</v>
      </c>
      <c r="T183" s="36">
        <f t="shared" si="48"/>
        <v>0</v>
      </c>
      <c r="U183" s="36">
        <f t="shared" si="49"/>
        <v>112361.01999999999</v>
      </c>
      <c r="V183" s="36">
        <f t="shared" si="50"/>
        <v>32158.540000000019</v>
      </c>
      <c r="W183" s="36">
        <f t="shared" si="51"/>
        <v>6638.9799999999559</v>
      </c>
    </row>
    <row r="184" spans="1:23" x14ac:dyDescent="0.25">
      <c r="A184">
        <f t="shared" si="52"/>
        <v>15</v>
      </c>
      <c r="B184" s="33">
        <v>49065</v>
      </c>
      <c r="C184" s="36">
        <f t="shared" si="38"/>
        <v>-323384.42666666687</v>
      </c>
      <c r="D184" s="36">
        <f t="shared" si="39"/>
        <v>547.70000000000005</v>
      </c>
      <c r="E184" s="36">
        <f t="shared" si="40"/>
        <v>1679.55</v>
      </c>
      <c r="F184" s="36">
        <f t="shared" si="41"/>
        <v>-1131.8499999999999</v>
      </c>
      <c r="G184" s="36">
        <f t="shared" si="36"/>
        <v>1693.9666666666665</v>
      </c>
      <c r="H184" s="36">
        <f t="shared" si="42"/>
        <v>438757.94333333336</v>
      </c>
      <c r="I184" s="36">
        <f t="shared" si="43"/>
        <v>-50949.610000000008</v>
      </c>
      <c r="J184" s="36">
        <f t="shared" si="37"/>
        <v>-326757.94333333353</v>
      </c>
      <c r="N184">
        <f t="shared" si="53"/>
        <v>15</v>
      </c>
      <c r="O184" s="33">
        <v>49065</v>
      </c>
      <c r="P184" s="36">
        <f t="shared" si="44"/>
        <v>6638.9799999999559</v>
      </c>
      <c r="Q184" s="36">
        <f t="shared" si="45"/>
        <v>840.23</v>
      </c>
      <c r="R184" s="36">
        <f t="shared" si="46"/>
        <v>821.86</v>
      </c>
      <c r="S184" s="36">
        <f t="shared" si="47"/>
        <v>18.37</v>
      </c>
      <c r="T184" s="36">
        <f t="shared" si="48"/>
        <v>0</v>
      </c>
      <c r="U184" s="36">
        <f t="shared" si="49"/>
        <v>113182.87999999999</v>
      </c>
      <c r="V184" s="36">
        <f t="shared" si="50"/>
        <v>32176.910000000018</v>
      </c>
      <c r="W184" s="36">
        <f t="shared" si="51"/>
        <v>5817.1199999999562</v>
      </c>
    </row>
    <row r="185" spans="1:23" x14ac:dyDescent="0.25">
      <c r="A185">
        <f t="shared" si="52"/>
        <v>15</v>
      </c>
      <c r="B185" s="33">
        <v>49096</v>
      </c>
      <c r="C185" s="36">
        <f t="shared" si="38"/>
        <v>-326757.94333333353</v>
      </c>
      <c r="D185" s="36">
        <f t="shared" si="39"/>
        <v>547.70000000000005</v>
      </c>
      <c r="E185" s="36">
        <f t="shared" si="40"/>
        <v>1691.3500000000001</v>
      </c>
      <c r="F185" s="36">
        <f t="shared" si="41"/>
        <v>-1143.6500000000001</v>
      </c>
      <c r="G185" s="36">
        <f t="shared" si="36"/>
        <v>1693.9666666666665</v>
      </c>
      <c r="H185" s="36">
        <f t="shared" si="42"/>
        <v>442143.26</v>
      </c>
      <c r="I185" s="36">
        <f t="shared" si="43"/>
        <v>-52093.260000000009</v>
      </c>
      <c r="J185" s="36">
        <f t="shared" si="37"/>
        <v>-330143.26000000018</v>
      </c>
      <c r="N185">
        <f t="shared" si="53"/>
        <v>15</v>
      </c>
      <c r="O185" s="33">
        <v>49096</v>
      </c>
      <c r="P185" s="36">
        <f t="shared" si="44"/>
        <v>5817.1199999999562</v>
      </c>
      <c r="Q185" s="36">
        <f t="shared" si="45"/>
        <v>840.23</v>
      </c>
      <c r="R185" s="36">
        <f t="shared" si="46"/>
        <v>824.14</v>
      </c>
      <c r="S185" s="36">
        <f t="shared" si="47"/>
        <v>16.09</v>
      </c>
      <c r="T185" s="36">
        <f t="shared" si="48"/>
        <v>0</v>
      </c>
      <c r="U185" s="36">
        <f t="shared" si="49"/>
        <v>114007.01999999999</v>
      </c>
      <c r="V185" s="36">
        <f t="shared" si="50"/>
        <v>32193.000000000018</v>
      </c>
      <c r="W185" s="36">
        <f t="shared" si="51"/>
        <v>4992.9799999999559</v>
      </c>
    </row>
    <row r="186" spans="1:23" x14ac:dyDescent="0.25">
      <c r="A186">
        <f t="shared" si="52"/>
        <v>15</v>
      </c>
      <c r="B186" s="33">
        <v>49126</v>
      </c>
      <c r="C186" s="36">
        <f t="shared" si="38"/>
        <v>-330143.26000000018</v>
      </c>
      <c r="D186" s="36">
        <f t="shared" si="39"/>
        <v>547.70000000000005</v>
      </c>
      <c r="E186" s="36">
        <f t="shared" si="40"/>
        <v>1703.2</v>
      </c>
      <c r="F186" s="36">
        <f t="shared" si="41"/>
        <v>-1155.5</v>
      </c>
      <c r="G186" s="36">
        <f t="shared" si="36"/>
        <v>1693.9666666666665</v>
      </c>
      <c r="H186" s="36">
        <f t="shared" si="42"/>
        <v>445540.4266666667</v>
      </c>
      <c r="I186" s="36">
        <f t="shared" si="43"/>
        <v>-53248.760000000009</v>
      </c>
      <c r="J186" s="36">
        <f t="shared" si="37"/>
        <v>-333540.42666666687</v>
      </c>
      <c r="N186">
        <f t="shared" si="53"/>
        <v>15</v>
      </c>
      <c r="O186" s="33">
        <v>49126</v>
      </c>
      <c r="P186" s="36">
        <f t="shared" si="44"/>
        <v>4992.9799999999559</v>
      </c>
      <c r="Q186" s="36">
        <f t="shared" si="45"/>
        <v>840.23</v>
      </c>
      <c r="R186" s="36">
        <f t="shared" si="46"/>
        <v>826.42000000000007</v>
      </c>
      <c r="S186" s="36">
        <f t="shared" si="47"/>
        <v>13.81</v>
      </c>
      <c r="T186" s="36">
        <f t="shared" si="48"/>
        <v>0</v>
      </c>
      <c r="U186" s="36">
        <f t="shared" si="49"/>
        <v>114833.43999999999</v>
      </c>
      <c r="V186" s="36">
        <f t="shared" si="50"/>
        <v>32206.810000000019</v>
      </c>
      <c r="W186" s="36">
        <f t="shared" si="51"/>
        <v>4166.5599999999558</v>
      </c>
    </row>
    <row r="187" spans="1:23" x14ac:dyDescent="0.25">
      <c r="A187">
        <f t="shared" si="52"/>
        <v>15</v>
      </c>
      <c r="B187" s="33">
        <v>49157</v>
      </c>
      <c r="C187" s="36">
        <f t="shared" si="38"/>
        <v>-333540.42666666687</v>
      </c>
      <c r="D187" s="36">
        <f t="shared" si="39"/>
        <v>547.70000000000005</v>
      </c>
      <c r="E187" s="36">
        <f t="shared" si="40"/>
        <v>1715.0900000000001</v>
      </c>
      <c r="F187" s="36">
        <f t="shared" si="41"/>
        <v>-1167.3900000000001</v>
      </c>
      <c r="G187" s="36">
        <f t="shared" si="36"/>
        <v>1693.9666666666665</v>
      </c>
      <c r="H187" s="36">
        <f t="shared" si="42"/>
        <v>448949.48333333334</v>
      </c>
      <c r="I187" s="36">
        <f t="shared" si="43"/>
        <v>-54416.150000000009</v>
      </c>
      <c r="J187" s="36">
        <f t="shared" si="37"/>
        <v>-336949.48333333357</v>
      </c>
      <c r="N187">
        <f t="shared" si="53"/>
        <v>15</v>
      </c>
      <c r="O187" s="33">
        <v>49157</v>
      </c>
      <c r="P187" s="36">
        <f t="shared" si="44"/>
        <v>4166.5599999999558</v>
      </c>
      <c r="Q187" s="36">
        <f t="shared" si="45"/>
        <v>840.23</v>
      </c>
      <c r="R187" s="36">
        <f t="shared" si="46"/>
        <v>828.7</v>
      </c>
      <c r="S187" s="36">
        <f t="shared" si="47"/>
        <v>11.53</v>
      </c>
      <c r="T187" s="36">
        <f t="shared" si="48"/>
        <v>0</v>
      </c>
      <c r="U187" s="36">
        <f t="shared" si="49"/>
        <v>115662.13999999998</v>
      </c>
      <c r="V187" s="36">
        <f t="shared" si="50"/>
        <v>32218.340000000018</v>
      </c>
      <c r="W187" s="36">
        <f t="shared" si="51"/>
        <v>3337.859999999956</v>
      </c>
    </row>
    <row r="188" spans="1:23" x14ac:dyDescent="0.25">
      <c r="A188">
        <f t="shared" si="52"/>
        <v>15</v>
      </c>
      <c r="B188" s="33">
        <v>49188</v>
      </c>
      <c r="C188" s="36">
        <f t="shared" si="38"/>
        <v>-336949.48333333357</v>
      </c>
      <c r="D188" s="36">
        <f t="shared" si="39"/>
        <v>547.70000000000005</v>
      </c>
      <c r="E188" s="36">
        <f t="shared" si="40"/>
        <v>1727.02</v>
      </c>
      <c r="F188" s="36">
        <f t="shared" si="41"/>
        <v>-1179.32</v>
      </c>
      <c r="G188" s="36">
        <f t="shared" si="36"/>
        <v>1693.9666666666665</v>
      </c>
      <c r="H188" s="36">
        <f t="shared" si="42"/>
        <v>452370.47000000003</v>
      </c>
      <c r="I188" s="36">
        <f t="shared" si="43"/>
        <v>-55595.470000000008</v>
      </c>
      <c r="J188" s="36">
        <f t="shared" si="37"/>
        <v>-340370.47000000026</v>
      </c>
      <c r="N188">
        <f t="shared" si="53"/>
        <v>15</v>
      </c>
      <c r="O188" s="33">
        <v>49188</v>
      </c>
      <c r="P188" s="36">
        <f t="shared" si="44"/>
        <v>3337.859999999956</v>
      </c>
      <c r="Q188" s="36">
        <f t="shared" si="45"/>
        <v>840.23</v>
      </c>
      <c r="R188" s="36">
        <f t="shared" si="46"/>
        <v>831</v>
      </c>
      <c r="S188" s="36">
        <f t="shared" si="47"/>
        <v>9.23</v>
      </c>
      <c r="T188" s="36">
        <f t="shared" si="48"/>
        <v>0</v>
      </c>
      <c r="U188" s="36">
        <f t="shared" si="49"/>
        <v>116493.13999999998</v>
      </c>
      <c r="V188" s="36">
        <f t="shared" si="50"/>
        <v>32227.570000000018</v>
      </c>
      <c r="W188" s="36">
        <f t="shared" si="51"/>
        <v>2506.859999999956</v>
      </c>
    </row>
    <row r="189" spans="1:23" x14ac:dyDescent="0.25">
      <c r="A189">
        <f t="shared" si="52"/>
        <v>15</v>
      </c>
      <c r="B189" s="33">
        <v>49218</v>
      </c>
      <c r="C189" s="36">
        <f t="shared" si="38"/>
        <v>-340370.47000000026</v>
      </c>
      <c r="D189" s="36">
        <f t="shared" si="39"/>
        <v>547.70000000000005</v>
      </c>
      <c r="E189" s="36">
        <f t="shared" si="40"/>
        <v>1739</v>
      </c>
      <c r="F189" s="36">
        <f t="shared" si="41"/>
        <v>-1191.3</v>
      </c>
      <c r="G189" s="36">
        <f t="shared" si="36"/>
        <v>1693.9666666666665</v>
      </c>
      <c r="H189" s="36">
        <f t="shared" si="42"/>
        <v>455803.4366666667</v>
      </c>
      <c r="I189" s="36">
        <f t="shared" si="43"/>
        <v>-56786.770000000011</v>
      </c>
      <c r="J189" s="36">
        <f t="shared" si="37"/>
        <v>-343803.43666666694</v>
      </c>
      <c r="N189">
        <f t="shared" si="53"/>
        <v>15</v>
      </c>
      <c r="O189" s="33">
        <v>49218</v>
      </c>
      <c r="P189" s="36">
        <f t="shared" si="44"/>
        <v>2506.859999999956</v>
      </c>
      <c r="Q189" s="36">
        <f t="shared" si="45"/>
        <v>840.23</v>
      </c>
      <c r="R189" s="36">
        <f t="shared" si="46"/>
        <v>833.29</v>
      </c>
      <c r="S189" s="36">
        <f t="shared" si="47"/>
        <v>6.94</v>
      </c>
      <c r="T189" s="36">
        <f t="shared" si="48"/>
        <v>0</v>
      </c>
      <c r="U189" s="36">
        <f t="shared" si="49"/>
        <v>117326.42999999998</v>
      </c>
      <c r="V189" s="36">
        <f t="shared" si="50"/>
        <v>32234.510000000017</v>
      </c>
      <c r="W189" s="36">
        <f t="shared" si="51"/>
        <v>1673.5699999999561</v>
      </c>
    </row>
    <row r="190" spans="1:23" x14ac:dyDescent="0.25">
      <c r="A190">
        <f t="shared" si="52"/>
        <v>15</v>
      </c>
      <c r="B190" s="33">
        <v>49249</v>
      </c>
      <c r="C190" s="36">
        <f t="shared" si="38"/>
        <v>-343803.43666666694</v>
      </c>
      <c r="D190" s="36">
        <f t="shared" si="39"/>
        <v>547.70000000000005</v>
      </c>
      <c r="E190" s="36">
        <f t="shared" si="40"/>
        <v>1751.01</v>
      </c>
      <c r="F190" s="36">
        <f t="shared" si="41"/>
        <v>-1203.31</v>
      </c>
      <c r="G190" s="36">
        <f t="shared" si="36"/>
        <v>1693.9666666666665</v>
      </c>
      <c r="H190" s="36">
        <f t="shared" si="42"/>
        <v>459248.41333333339</v>
      </c>
      <c r="I190" s="36">
        <f t="shared" si="43"/>
        <v>-57990.080000000009</v>
      </c>
      <c r="J190" s="36">
        <f t="shared" si="37"/>
        <v>-347248.41333333362</v>
      </c>
      <c r="N190">
        <f t="shared" si="53"/>
        <v>15</v>
      </c>
      <c r="O190" s="33">
        <v>49249</v>
      </c>
      <c r="P190" s="36">
        <f t="shared" si="44"/>
        <v>1673.5699999999561</v>
      </c>
      <c r="Q190" s="36">
        <f t="shared" si="45"/>
        <v>840.23</v>
      </c>
      <c r="R190" s="36">
        <f t="shared" si="46"/>
        <v>835.6</v>
      </c>
      <c r="S190" s="36">
        <f t="shared" si="47"/>
        <v>4.63</v>
      </c>
      <c r="T190" s="36">
        <f t="shared" si="48"/>
        <v>0</v>
      </c>
      <c r="U190" s="36">
        <f t="shared" si="49"/>
        <v>118162.02999999998</v>
      </c>
      <c r="V190" s="36">
        <f t="shared" si="50"/>
        <v>32239.140000000018</v>
      </c>
      <c r="W190" s="36">
        <f t="shared" si="51"/>
        <v>837.96999999995603</v>
      </c>
    </row>
    <row r="191" spans="1:23" x14ac:dyDescent="0.25">
      <c r="A191">
        <f t="shared" si="52"/>
        <v>15</v>
      </c>
      <c r="B191" s="33">
        <v>49279</v>
      </c>
      <c r="C191" s="36">
        <f t="shared" si="38"/>
        <v>-347248.41333333362</v>
      </c>
      <c r="D191" s="36">
        <f t="shared" si="39"/>
        <v>547.70000000000005</v>
      </c>
      <c r="E191" s="36">
        <f t="shared" si="40"/>
        <v>1763.07</v>
      </c>
      <c r="F191" s="36">
        <f t="shared" si="41"/>
        <v>-1215.3699999999999</v>
      </c>
      <c r="G191" s="36">
        <f t="shared" si="36"/>
        <v>1693.9666666666665</v>
      </c>
      <c r="H191" s="36">
        <f t="shared" si="42"/>
        <v>462705.45000000007</v>
      </c>
      <c r="I191" s="36">
        <f t="shared" si="43"/>
        <v>-59205.450000000012</v>
      </c>
      <c r="J191" s="36">
        <f t="shared" si="37"/>
        <v>-350705.4500000003</v>
      </c>
      <c r="N191">
        <f t="shared" si="53"/>
        <v>15</v>
      </c>
      <c r="O191" s="33">
        <v>49279</v>
      </c>
      <c r="P191" s="36">
        <f t="shared" si="44"/>
        <v>837.96999999995603</v>
      </c>
      <c r="Q191" s="36">
        <f t="shared" si="45"/>
        <v>840.23</v>
      </c>
      <c r="R191" s="36">
        <f t="shared" si="46"/>
        <v>837.91</v>
      </c>
      <c r="S191" s="36">
        <f t="shared" si="47"/>
        <v>2.3199999999999998</v>
      </c>
      <c r="T191" s="36">
        <f t="shared" si="48"/>
        <v>0</v>
      </c>
      <c r="U191" s="36">
        <f t="shared" si="49"/>
        <v>118999.93999999999</v>
      </c>
      <c r="V191" s="36">
        <f t="shared" si="50"/>
        <v>32241.460000000017</v>
      </c>
      <c r="W191" s="36">
        <f t="shared" si="51"/>
        <v>5.9999999956062311E-2</v>
      </c>
    </row>
    <row r="192" spans="1:23" x14ac:dyDescent="0.25">
      <c r="A192">
        <f t="shared" si="52"/>
        <v>16</v>
      </c>
      <c r="B192" s="33">
        <v>49310</v>
      </c>
      <c r="C192" s="36">
        <f t="shared" si="38"/>
        <v>-350705.4500000003</v>
      </c>
      <c r="D192" s="36">
        <f t="shared" si="39"/>
        <v>547.70000000000005</v>
      </c>
      <c r="E192" s="36">
        <f t="shared" si="40"/>
        <v>1775.17</v>
      </c>
      <c r="F192" s="36">
        <f t="shared" si="41"/>
        <v>-1227.47</v>
      </c>
      <c r="G192" s="36">
        <f t="shared" si="36"/>
        <v>1693.9666666666665</v>
      </c>
      <c r="H192" s="36">
        <f t="shared" si="42"/>
        <v>466174.58666666673</v>
      </c>
      <c r="I192" s="36">
        <f t="shared" si="43"/>
        <v>-60432.920000000013</v>
      </c>
      <c r="J192" s="36">
        <f t="shared" si="37"/>
        <v>-354174.58666666696</v>
      </c>
      <c r="N192">
        <f t="shared" si="53"/>
        <v>16</v>
      </c>
      <c r="O192" s="33">
        <v>49310</v>
      </c>
      <c r="P192" s="36">
        <f t="shared" si="44"/>
        <v>5.9999999956062311E-2</v>
      </c>
      <c r="Q192" s="36">
        <f t="shared" si="45"/>
        <v>840.23</v>
      </c>
      <c r="R192" s="36">
        <f t="shared" si="46"/>
        <v>840.23</v>
      </c>
      <c r="S192" s="36">
        <f t="shared" si="47"/>
        <v>0</v>
      </c>
      <c r="T192" s="36">
        <f t="shared" si="48"/>
        <v>0</v>
      </c>
      <c r="U192" s="36">
        <f t="shared" si="49"/>
        <v>119840.16999999998</v>
      </c>
      <c r="V192" s="36">
        <f t="shared" si="50"/>
        <v>32241.460000000017</v>
      </c>
      <c r="W192" s="36">
        <f t="shared" si="51"/>
        <v>-840.17000000004396</v>
      </c>
    </row>
    <row r="193" spans="1:23" x14ac:dyDescent="0.25">
      <c r="A193">
        <f t="shared" si="52"/>
        <v>16</v>
      </c>
      <c r="B193" s="33">
        <v>49341</v>
      </c>
      <c r="C193" s="36">
        <f t="shared" si="38"/>
        <v>-354174.58666666696</v>
      </c>
      <c r="D193" s="36">
        <f t="shared" si="39"/>
        <v>547.70000000000005</v>
      </c>
      <c r="E193" s="36">
        <f t="shared" si="40"/>
        <v>1787.31</v>
      </c>
      <c r="F193" s="36">
        <f t="shared" si="41"/>
        <v>-1239.6099999999999</v>
      </c>
      <c r="G193" s="36">
        <f t="shared" si="36"/>
        <v>1693.9666666666665</v>
      </c>
      <c r="H193" s="36">
        <f t="shared" si="42"/>
        <v>469655.8633333334</v>
      </c>
      <c r="I193" s="36">
        <f t="shared" si="43"/>
        <v>-61672.530000000013</v>
      </c>
      <c r="J193" s="36">
        <f t="shared" si="37"/>
        <v>-357655.86333333363</v>
      </c>
      <c r="N193">
        <f t="shared" si="53"/>
        <v>16</v>
      </c>
      <c r="O193" s="33">
        <v>49341</v>
      </c>
      <c r="P193" s="36">
        <f t="shared" si="44"/>
        <v>-840.17000000004396</v>
      </c>
      <c r="Q193" s="36">
        <f t="shared" si="45"/>
        <v>840.23</v>
      </c>
      <c r="R193" s="36">
        <f t="shared" si="46"/>
        <v>842.55000000000007</v>
      </c>
      <c r="S193" s="36">
        <f t="shared" si="47"/>
        <v>-2.3199999999999998</v>
      </c>
      <c r="T193" s="36">
        <f t="shared" si="48"/>
        <v>0</v>
      </c>
      <c r="U193" s="36">
        <f t="shared" si="49"/>
        <v>120682.71999999999</v>
      </c>
      <c r="V193" s="36">
        <f t="shared" si="50"/>
        <v>32239.140000000018</v>
      </c>
      <c r="W193" s="36">
        <f t="shared" si="51"/>
        <v>-1682.7200000000439</v>
      </c>
    </row>
    <row r="194" spans="1:23" x14ac:dyDescent="0.25">
      <c r="A194">
        <f t="shared" si="52"/>
        <v>16</v>
      </c>
      <c r="B194" s="33">
        <v>49369</v>
      </c>
      <c r="C194" s="36">
        <f t="shared" si="38"/>
        <v>-357655.86333333363</v>
      </c>
      <c r="D194" s="36">
        <f t="shared" si="39"/>
        <v>547.70000000000005</v>
      </c>
      <c r="E194" s="36">
        <f t="shared" si="40"/>
        <v>1799.5</v>
      </c>
      <c r="F194" s="36">
        <f t="shared" si="41"/>
        <v>-1251.8</v>
      </c>
      <c r="G194" s="36">
        <f t="shared" si="36"/>
        <v>1693.9666666666665</v>
      </c>
      <c r="H194" s="36">
        <f t="shared" si="42"/>
        <v>473149.33000000007</v>
      </c>
      <c r="I194" s="36">
        <f t="shared" si="43"/>
        <v>-62924.330000000016</v>
      </c>
      <c r="J194" s="36">
        <f t="shared" si="37"/>
        <v>-361149.33000000031</v>
      </c>
      <c r="N194">
        <f t="shared" si="53"/>
        <v>16</v>
      </c>
      <c r="O194" s="33">
        <v>49369</v>
      </c>
      <c r="P194" s="36">
        <f t="shared" si="44"/>
        <v>-1682.7200000000439</v>
      </c>
      <c r="Q194" s="36">
        <f t="shared" si="45"/>
        <v>840.23</v>
      </c>
      <c r="R194" s="36">
        <f t="shared" si="46"/>
        <v>844.89</v>
      </c>
      <c r="S194" s="36">
        <f t="shared" si="47"/>
        <v>-4.66</v>
      </c>
      <c r="T194" s="36">
        <f t="shared" si="48"/>
        <v>0</v>
      </c>
      <c r="U194" s="36">
        <f t="shared" si="49"/>
        <v>121527.60999999999</v>
      </c>
      <c r="V194" s="36">
        <f t="shared" si="50"/>
        <v>32234.480000000018</v>
      </c>
      <c r="W194" s="36">
        <f t="shared" si="51"/>
        <v>-2527.6100000000438</v>
      </c>
    </row>
    <row r="195" spans="1:23" x14ac:dyDescent="0.25">
      <c r="A195">
        <f t="shared" si="52"/>
        <v>16</v>
      </c>
      <c r="B195" s="33">
        <v>49400</v>
      </c>
      <c r="C195" s="36">
        <f t="shared" si="38"/>
        <v>-361149.33000000031</v>
      </c>
      <c r="D195" s="36">
        <f t="shared" si="39"/>
        <v>547.70000000000005</v>
      </c>
      <c r="E195" s="36">
        <f t="shared" si="40"/>
        <v>1811.72</v>
      </c>
      <c r="F195" s="36">
        <f t="shared" si="41"/>
        <v>-1264.02</v>
      </c>
      <c r="G195" s="36">
        <f t="shared" si="36"/>
        <v>1693.9666666666665</v>
      </c>
      <c r="H195" s="36">
        <f t="shared" si="42"/>
        <v>476655.01666666672</v>
      </c>
      <c r="I195" s="36">
        <f t="shared" si="43"/>
        <v>-64188.350000000013</v>
      </c>
      <c r="J195" s="36">
        <f t="shared" si="37"/>
        <v>-364655.01666666695</v>
      </c>
      <c r="N195">
        <f t="shared" si="53"/>
        <v>16</v>
      </c>
      <c r="O195" s="33">
        <v>49400</v>
      </c>
      <c r="P195" s="36">
        <f t="shared" si="44"/>
        <v>-2527.6100000000438</v>
      </c>
      <c r="Q195" s="36">
        <f t="shared" si="45"/>
        <v>840.23</v>
      </c>
      <c r="R195" s="36">
        <f t="shared" si="46"/>
        <v>847.22</v>
      </c>
      <c r="S195" s="36">
        <f t="shared" si="47"/>
        <v>-6.99</v>
      </c>
      <c r="T195" s="36">
        <f t="shared" si="48"/>
        <v>0</v>
      </c>
      <c r="U195" s="36">
        <f t="shared" si="49"/>
        <v>122374.82999999999</v>
      </c>
      <c r="V195" s="36">
        <f t="shared" si="50"/>
        <v>32227.490000000016</v>
      </c>
      <c r="W195" s="36">
        <f t="shared" si="51"/>
        <v>-3374.8300000000436</v>
      </c>
    </row>
    <row r="196" spans="1:23" x14ac:dyDescent="0.25">
      <c r="A196">
        <f t="shared" si="52"/>
        <v>16</v>
      </c>
      <c r="B196" s="33">
        <v>49430</v>
      </c>
      <c r="C196" s="36">
        <f t="shared" si="38"/>
        <v>-364655.01666666695</v>
      </c>
      <c r="D196" s="36">
        <f t="shared" si="39"/>
        <v>547.70000000000005</v>
      </c>
      <c r="E196" s="36">
        <f t="shared" si="40"/>
        <v>1823.99</v>
      </c>
      <c r="F196" s="36">
        <f t="shared" si="41"/>
        <v>-1276.29</v>
      </c>
      <c r="G196" s="36">
        <f t="shared" si="36"/>
        <v>1693.9666666666665</v>
      </c>
      <c r="H196" s="36">
        <f t="shared" si="42"/>
        <v>480172.97333333339</v>
      </c>
      <c r="I196" s="36">
        <f t="shared" si="43"/>
        <v>-65464.640000000014</v>
      </c>
      <c r="J196" s="36">
        <f t="shared" si="37"/>
        <v>-368172.97333333362</v>
      </c>
      <c r="N196">
        <f t="shared" si="53"/>
        <v>16</v>
      </c>
      <c r="O196" s="33">
        <v>49430</v>
      </c>
      <c r="P196" s="36">
        <f t="shared" si="44"/>
        <v>-3374.8300000000436</v>
      </c>
      <c r="Q196" s="36">
        <f t="shared" si="45"/>
        <v>840.23</v>
      </c>
      <c r="R196" s="36">
        <f t="shared" si="46"/>
        <v>849.57</v>
      </c>
      <c r="S196" s="36">
        <f t="shared" si="47"/>
        <v>-9.34</v>
      </c>
      <c r="T196" s="36">
        <f t="shared" si="48"/>
        <v>0</v>
      </c>
      <c r="U196" s="36">
        <f t="shared" si="49"/>
        <v>123224.4</v>
      </c>
      <c r="V196" s="36">
        <f t="shared" si="50"/>
        <v>32218.150000000016</v>
      </c>
      <c r="W196" s="36">
        <f t="shared" si="51"/>
        <v>-4224.4000000000433</v>
      </c>
    </row>
    <row r="197" spans="1:23" x14ac:dyDescent="0.25">
      <c r="A197">
        <f t="shared" si="52"/>
        <v>16</v>
      </c>
      <c r="B197" s="33">
        <v>49461</v>
      </c>
      <c r="C197" s="36">
        <f t="shared" si="38"/>
        <v>-368172.97333333362</v>
      </c>
      <c r="D197" s="36">
        <f t="shared" si="39"/>
        <v>547.70000000000005</v>
      </c>
      <c r="E197" s="36">
        <f t="shared" si="40"/>
        <v>1836.31</v>
      </c>
      <c r="F197" s="36">
        <f t="shared" si="41"/>
        <v>-1288.6099999999999</v>
      </c>
      <c r="G197" s="36">
        <f t="shared" si="36"/>
        <v>1693.9666666666665</v>
      </c>
      <c r="H197" s="36">
        <f t="shared" si="42"/>
        <v>483703.25000000006</v>
      </c>
      <c r="I197" s="36">
        <f t="shared" si="43"/>
        <v>-66753.250000000015</v>
      </c>
      <c r="J197" s="36">
        <f t="shared" si="37"/>
        <v>-371703.25000000029</v>
      </c>
      <c r="N197">
        <f t="shared" si="53"/>
        <v>16</v>
      </c>
      <c r="O197" s="33">
        <v>49461</v>
      </c>
      <c r="P197" s="36">
        <f t="shared" si="44"/>
        <v>-4224.4000000000433</v>
      </c>
      <c r="Q197" s="36">
        <f t="shared" si="45"/>
        <v>840.23</v>
      </c>
      <c r="R197" s="36">
        <f t="shared" si="46"/>
        <v>851.92000000000007</v>
      </c>
      <c r="S197" s="36">
        <f t="shared" si="47"/>
        <v>-11.69</v>
      </c>
      <c r="T197" s="36">
        <f t="shared" si="48"/>
        <v>0</v>
      </c>
      <c r="U197" s="36">
        <f t="shared" si="49"/>
        <v>124076.31999999999</v>
      </c>
      <c r="V197" s="36">
        <f t="shared" si="50"/>
        <v>32206.460000000017</v>
      </c>
      <c r="W197" s="36">
        <f t="shared" si="51"/>
        <v>-5076.3200000000434</v>
      </c>
    </row>
    <row r="198" spans="1:23" x14ac:dyDescent="0.25">
      <c r="A198">
        <f t="shared" si="52"/>
        <v>16</v>
      </c>
      <c r="B198" s="33">
        <v>49491</v>
      </c>
      <c r="C198" s="36">
        <f t="shared" si="38"/>
        <v>-371703.25000000029</v>
      </c>
      <c r="D198" s="36">
        <f t="shared" si="39"/>
        <v>547.70000000000005</v>
      </c>
      <c r="E198" s="36">
        <f t="shared" si="40"/>
        <v>1848.66</v>
      </c>
      <c r="F198" s="36">
        <f t="shared" si="41"/>
        <v>-1300.96</v>
      </c>
      <c r="G198" s="36">
        <f t="shared" si="36"/>
        <v>1693.9666666666665</v>
      </c>
      <c r="H198" s="36">
        <f t="shared" si="42"/>
        <v>487245.87666666671</v>
      </c>
      <c r="I198" s="36">
        <f t="shared" si="43"/>
        <v>-68054.210000000021</v>
      </c>
      <c r="J198" s="36">
        <f t="shared" si="37"/>
        <v>-375245.87666666694</v>
      </c>
      <c r="N198">
        <f t="shared" si="53"/>
        <v>16</v>
      </c>
      <c r="O198" s="33">
        <v>49491</v>
      </c>
      <c r="P198" s="36">
        <f t="shared" si="44"/>
        <v>-5076.3200000000434</v>
      </c>
      <c r="Q198" s="36">
        <f t="shared" si="45"/>
        <v>840.23</v>
      </c>
      <c r="R198" s="36">
        <f t="shared" si="46"/>
        <v>854.27</v>
      </c>
      <c r="S198" s="36">
        <f t="shared" si="47"/>
        <v>-14.04</v>
      </c>
      <c r="T198" s="36">
        <f t="shared" si="48"/>
        <v>0</v>
      </c>
      <c r="U198" s="36">
        <f t="shared" si="49"/>
        <v>124930.59</v>
      </c>
      <c r="V198" s="36">
        <f t="shared" si="50"/>
        <v>32192.420000000016</v>
      </c>
      <c r="W198" s="36">
        <f t="shared" si="51"/>
        <v>-5930.5900000000438</v>
      </c>
    </row>
    <row r="199" spans="1:23" x14ac:dyDescent="0.25">
      <c r="A199">
        <f t="shared" si="52"/>
        <v>16</v>
      </c>
      <c r="B199" s="33">
        <v>49522</v>
      </c>
      <c r="C199" s="36">
        <f t="shared" si="38"/>
        <v>-375245.87666666694</v>
      </c>
      <c r="D199" s="36">
        <f t="shared" si="39"/>
        <v>547.70000000000005</v>
      </c>
      <c r="E199" s="36">
        <f t="shared" si="40"/>
        <v>1861.06</v>
      </c>
      <c r="F199" s="36">
        <f t="shared" si="41"/>
        <v>-1313.36</v>
      </c>
      <c r="G199" s="36">
        <f t="shared" si="36"/>
        <v>1693.9666666666665</v>
      </c>
      <c r="H199" s="36">
        <f t="shared" si="42"/>
        <v>490800.90333333338</v>
      </c>
      <c r="I199" s="36">
        <f t="shared" si="43"/>
        <v>-69367.570000000022</v>
      </c>
      <c r="J199" s="36">
        <f t="shared" si="37"/>
        <v>-378800.90333333361</v>
      </c>
      <c r="N199">
        <f t="shared" si="53"/>
        <v>16</v>
      </c>
      <c r="O199" s="33">
        <v>49522</v>
      </c>
      <c r="P199" s="36">
        <f t="shared" si="44"/>
        <v>-5930.5900000000438</v>
      </c>
      <c r="Q199" s="36">
        <f t="shared" si="45"/>
        <v>840.23</v>
      </c>
      <c r="R199" s="36">
        <f t="shared" si="46"/>
        <v>856.64</v>
      </c>
      <c r="S199" s="36">
        <f t="shared" si="47"/>
        <v>-16.41</v>
      </c>
      <c r="T199" s="36">
        <f t="shared" si="48"/>
        <v>0</v>
      </c>
      <c r="U199" s="36">
        <f t="shared" si="49"/>
        <v>125787.23</v>
      </c>
      <c r="V199" s="36">
        <f t="shared" si="50"/>
        <v>32176.010000000017</v>
      </c>
      <c r="W199" s="36">
        <f t="shared" si="51"/>
        <v>-6787.2300000000441</v>
      </c>
    </row>
    <row r="200" spans="1:23" x14ac:dyDescent="0.25">
      <c r="A200">
        <f t="shared" si="52"/>
        <v>16</v>
      </c>
      <c r="B200" s="33">
        <v>49553</v>
      </c>
      <c r="C200" s="36">
        <f t="shared" si="38"/>
        <v>-378800.90333333361</v>
      </c>
      <c r="D200" s="36">
        <f t="shared" si="39"/>
        <v>547.70000000000005</v>
      </c>
      <c r="E200" s="36">
        <f t="shared" si="40"/>
        <v>1873.5</v>
      </c>
      <c r="F200" s="36">
        <f t="shared" si="41"/>
        <v>-1325.8</v>
      </c>
      <c r="G200" s="36">
        <f t="shared" si="36"/>
        <v>1693.9666666666665</v>
      </c>
      <c r="H200" s="36">
        <f t="shared" si="42"/>
        <v>494368.37000000005</v>
      </c>
      <c r="I200" s="36">
        <f t="shared" si="43"/>
        <v>-70693.370000000024</v>
      </c>
      <c r="J200" s="36">
        <f t="shared" si="37"/>
        <v>-382368.37000000029</v>
      </c>
      <c r="N200">
        <f t="shared" si="53"/>
        <v>16</v>
      </c>
      <c r="O200" s="33">
        <v>49553</v>
      </c>
      <c r="P200" s="36">
        <f t="shared" si="44"/>
        <v>-6787.2300000000441</v>
      </c>
      <c r="Q200" s="36">
        <f t="shared" si="45"/>
        <v>840.23</v>
      </c>
      <c r="R200" s="36">
        <f t="shared" si="46"/>
        <v>859.01</v>
      </c>
      <c r="S200" s="36">
        <f t="shared" si="47"/>
        <v>-18.78</v>
      </c>
      <c r="T200" s="36">
        <f t="shared" si="48"/>
        <v>0</v>
      </c>
      <c r="U200" s="36">
        <f t="shared" si="49"/>
        <v>126646.23999999999</v>
      </c>
      <c r="V200" s="36">
        <f t="shared" si="50"/>
        <v>32157.230000000018</v>
      </c>
      <c r="W200" s="36">
        <f t="shared" si="51"/>
        <v>-7646.2400000000443</v>
      </c>
    </row>
    <row r="201" spans="1:23" x14ac:dyDescent="0.25">
      <c r="A201">
        <f t="shared" si="52"/>
        <v>16</v>
      </c>
      <c r="B201" s="33">
        <v>49583</v>
      </c>
      <c r="C201" s="36">
        <f t="shared" si="38"/>
        <v>-382368.37000000029</v>
      </c>
      <c r="D201" s="36">
        <f t="shared" si="39"/>
        <v>547.70000000000005</v>
      </c>
      <c r="E201" s="36">
        <f t="shared" si="40"/>
        <v>1885.99</v>
      </c>
      <c r="F201" s="36">
        <f t="shared" si="41"/>
        <v>-1338.29</v>
      </c>
      <c r="G201" s="36">
        <f t="shared" si="36"/>
        <v>1693.9666666666665</v>
      </c>
      <c r="H201" s="36">
        <f t="shared" si="42"/>
        <v>497948.32666666672</v>
      </c>
      <c r="I201" s="36">
        <f t="shared" si="43"/>
        <v>-72031.660000000018</v>
      </c>
      <c r="J201" s="36">
        <f t="shared" si="37"/>
        <v>-385948.32666666695</v>
      </c>
      <c r="N201">
        <f t="shared" si="53"/>
        <v>16</v>
      </c>
      <c r="O201" s="33">
        <v>49583</v>
      </c>
      <c r="P201" s="36">
        <f t="shared" si="44"/>
        <v>-7646.2400000000443</v>
      </c>
      <c r="Q201" s="36">
        <f t="shared" si="45"/>
        <v>840.23</v>
      </c>
      <c r="R201" s="36">
        <f t="shared" si="46"/>
        <v>861.38</v>
      </c>
      <c r="S201" s="36">
        <f t="shared" si="47"/>
        <v>-21.15</v>
      </c>
      <c r="T201" s="36">
        <f t="shared" si="48"/>
        <v>0</v>
      </c>
      <c r="U201" s="36">
        <f t="shared" si="49"/>
        <v>127507.62</v>
      </c>
      <c r="V201" s="36">
        <f t="shared" si="50"/>
        <v>32136.080000000016</v>
      </c>
      <c r="W201" s="36">
        <f t="shared" si="51"/>
        <v>-8507.6200000000445</v>
      </c>
    </row>
    <row r="202" spans="1:23" x14ac:dyDescent="0.25">
      <c r="A202">
        <f t="shared" si="52"/>
        <v>16</v>
      </c>
      <c r="B202" s="33">
        <v>49614</v>
      </c>
      <c r="C202" s="36">
        <f t="shared" si="38"/>
        <v>-385948.32666666695</v>
      </c>
      <c r="D202" s="36">
        <f t="shared" si="39"/>
        <v>547.70000000000005</v>
      </c>
      <c r="E202" s="36">
        <f t="shared" si="40"/>
        <v>1898.52</v>
      </c>
      <c r="F202" s="36">
        <f t="shared" si="41"/>
        <v>-1350.82</v>
      </c>
      <c r="G202" s="36">
        <f t="shared" si="36"/>
        <v>1693.9666666666665</v>
      </c>
      <c r="H202" s="36">
        <f t="shared" si="42"/>
        <v>501540.81333333341</v>
      </c>
      <c r="I202" s="36">
        <f t="shared" si="43"/>
        <v>-73382.480000000025</v>
      </c>
      <c r="J202" s="36">
        <f t="shared" si="37"/>
        <v>-389540.81333333364</v>
      </c>
      <c r="N202">
        <f t="shared" si="53"/>
        <v>16</v>
      </c>
      <c r="O202" s="33">
        <v>49614</v>
      </c>
      <c r="P202" s="36">
        <f t="shared" si="44"/>
        <v>-8507.6200000000445</v>
      </c>
      <c r="Q202" s="36">
        <f t="shared" si="45"/>
        <v>840.23</v>
      </c>
      <c r="R202" s="36">
        <f t="shared" si="46"/>
        <v>863.77</v>
      </c>
      <c r="S202" s="36">
        <f t="shared" si="47"/>
        <v>-23.54</v>
      </c>
      <c r="T202" s="36">
        <f t="shared" si="48"/>
        <v>0</v>
      </c>
      <c r="U202" s="36">
        <f t="shared" si="49"/>
        <v>128371.39</v>
      </c>
      <c r="V202" s="36">
        <f t="shared" si="50"/>
        <v>32112.540000000015</v>
      </c>
      <c r="W202" s="36">
        <f t="shared" si="51"/>
        <v>-9371.3900000000449</v>
      </c>
    </row>
    <row r="203" spans="1:23" x14ac:dyDescent="0.25">
      <c r="A203">
        <f t="shared" si="52"/>
        <v>16</v>
      </c>
      <c r="B203" s="33">
        <v>49644</v>
      </c>
      <c r="C203" s="36">
        <f t="shared" si="38"/>
        <v>-389540.81333333364</v>
      </c>
      <c r="D203" s="36">
        <f t="shared" si="39"/>
        <v>547.70000000000005</v>
      </c>
      <c r="E203" s="36">
        <f t="shared" si="40"/>
        <v>1911.0900000000001</v>
      </c>
      <c r="F203" s="36">
        <f t="shared" si="41"/>
        <v>-1363.39</v>
      </c>
      <c r="G203" s="36">
        <f t="shared" si="36"/>
        <v>1693.9666666666665</v>
      </c>
      <c r="H203" s="36">
        <f t="shared" si="42"/>
        <v>505145.87000000005</v>
      </c>
      <c r="I203" s="36">
        <f t="shared" si="43"/>
        <v>-74745.870000000024</v>
      </c>
      <c r="J203" s="36">
        <f t="shared" si="37"/>
        <v>-393145.87000000034</v>
      </c>
      <c r="N203">
        <f t="shared" si="53"/>
        <v>16</v>
      </c>
      <c r="O203" s="33">
        <v>49644</v>
      </c>
      <c r="P203" s="36">
        <f t="shared" si="44"/>
        <v>-9371.3900000000449</v>
      </c>
      <c r="Q203" s="36">
        <f t="shared" si="45"/>
        <v>840.23</v>
      </c>
      <c r="R203" s="36">
        <f t="shared" si="46"/>
        <v>866.16</v>
      </c>
      <c r="S203" s="36">
        <f t="shared" si="47"/>
        <v>-25.93</v>
      </c>
      <c r="T203" s="36">
        <f t="shared" si="48"/>
        <v>0</v>
      </c>
      <c r="U203" s="36">
        <f t="shared" si="49"/>
        <v>129237.55</v>
      </c>
      <c r="V203" s="36">
        <f t="shared" si="50"/>
        <v>32086.610000000015</v>
      </c>
      <c r="W203" s="36">
        <f t="shared" si="51"/>
        <v>-10237.550000000045</v>
      </c>
    </row>
    <row r="204" spans="1:23" x14ac:dyDescent="0.25">
      <c r="A204">
        <f t="shared" si="52"/>
        <v>17</v>
      </c>
      <c r="B204" s="33">
        <v>49675</v>
      </c>
      <c r="C204" s="36">
        <f t="shared" si="38"/>
        <v>-393145.87000000034</v>
      </c>
      <c r="D204" s="36">
        <f t="shared" si="39"/>
        <v>547.70000000000005</v>
      </c>
      <c r="E204" s="36">
        <f t="shared" si="40"/>
        <v>1923.71</v>
      </c>
      <c r="F204" s="36">
        <f t="shared" si="41"/>
        <v>-1376.01</v>
      </c>
      <c r="G204" s="36">
        <f t="shared" si="36"/>
        <v>1693.9666666666665</v>
      </c>
      <c r="H204" s="36">
        <f t="shared" si="42"/>
        <v>508763.54666666675</v>
      </c>
      <c r="I204" s="36">
        <f t="shared" si="43"/>
        <v>-76121.880000000019</v>
      </c>
      <c r="J204" s="36">
        <f t="shared" si="37"/>
        <v>-396763.54666666704</v>
      </c>
      <c r="N204">
        <f t="shared" si="53"/>
        <v>17</v>
      </c>
      <c r="O204" s="33">
        <v>49675</v>
      </c>
      <c r="P204" s="36">
        <f t="shared" si="44"/>
        <v>-10237.550000000045</v>
      </c>
      <c r="Q204" s="36">
        <f t="shared" si="45"/>
        <v>840.23</v>
      </c>
      <c r="R204" s="36">
        <f t="shared" si="46"/>
        <v>868.55000000000007</v>
      </c>
      <c r="S204" s="36">
        <f t="shared" si="47"/>
        <v>-28.32</v>
      </c>
      <c r="T204" s="36">
        <f t="shared" si="48"/>
        <v>0</v>
      </c>
      <c r="U204" s="36">
        <f t="shared" si="49"/>
        <v>130106.1</v>
      </c>
      <c r="V204" s="36">
        <f t="shared" si="50"/>
        <v>32058.290000000015</v>
      </c>
      <c r="W204" s="36">
        <f t="shared" si="51"/>
        <v>-11106.100000000044</v>
      </c>
    </row>
    <row r="205" spans="1:23" x14ac:dyDescent="0.25">
      <c r="A205">
        <f t="shared" si="52"/>
        <v>17</v>
      </c>
      <c r="B205" s="33">
        <v>49706</v>
      </c>
      <c r="C205" s="36">
        <f t="shared" si="38"/>
        <v>-396763.54666666704</v>
      </c>
      <c r="D205" s="36">
        <f t="shared" si="39"/>
        <v>547.70000000000005</v>
      </c>
      <c r="E205" s="36">
        <f t="shared" si="40"/>
        <v>1936.3700000000001</v>
      </c>
      <c r="F205" s="36">
        <f t="shared" si="41"/>
        <v>-1388.67</v>
      </c>
      <c r="G205" s="36">
        <f t="shared" ref="G205:G268" si="54">$B$8</f>
        <v>1693.9666666666665</v>
      </c>
      <c r="H205" s="36">
        <f t="shared" si="42"/>
        <v>512393.88333333342</v>
      </c>
      <c r="I205" s="36">
        <f t="shared" si="43"/>
        <v>-77510.550000000017</v>
      </c>
      <c r="J205" s="36">
        <f t="shared" ref="J205:J268" si="55">C205-E205-G205</f>
        <v>-400393.88333333371</v>
      </c>
      <c r="N205">
        <f t="shared" si="53"/>
        <v>17</v>
      </c>
      <c r="O205" s="33">
        <v>49706</v>
      </c>
      <c r="P205" s="36">
        <f t="shared" si="44"/>
        <v>-11106.100000000044</v>
      </c>
      <c r="Q205" s="36">
        <f t="shared" si="45"/>
        <v>840.23</v>
      </c>
      <c r="R205" s="36">
        <f t="shared" si="46"/>
        <v>870.96</v>
      </c>
      <c r="S205" s="36">
        <f t="shared" si="47"/>
        <v>-30.73</v>
      </c>
      <c r="T205" s="36">
        <f t="shared" si="48"/>
        <v>0</v>
      </c>
      <c r="U205" s="36">
        <f t="shared" si="49"/>
        <v>130977.06000000001</v>
      </c>
      <c r="V205" s="36">
        <f t="shared" si="50"/>
        <v>32027.560000000016</v>
      </c>
      <c r="W205" s="36">
        <f t="shared" si="51"/>
        <v>-11977.060000000045</v>
      </c>
    </row>
    <row r="206" spans="1:23" x14ac:dyDescent="0.25">
      <c r="A206">
        <f t="shared" si="52"/>
        <v>17</v>
      </c>
      <c r="B206" s="33">
        <v>49735</v>
      </c>
      <c r="C206" s="36">
        <f t="shared" ref="C206:C269" si="56">$J205</f>
        <v>-400393.88333333371</v>
      </c>
      <c r="D206" s="36">
        <f t="shared" ref="D206:D269" si="57">$B$7</f>
        <v>547.70000000000005</v>
      </c>
      <c r="E206" s="36">
        <f t="shared" ref="E206:E269" si="58">D206-F206</f>
        <v>1949.0800000000002</v>
      </c>
      <c r="F206" s="36">
        <f t="shared" ref="F206:F269" si="59">ROUND($C206*$B$4/12,2)</f>
        <v>-1401.38</v>
      </c>
      <c r="G206" s="36">
        <f t="shared" si="54"/>
        <v>1693.9666666666665</v>
      </c>
      <c r="H206" s="36">
        <f t="shared" ref="H206:H269" si="60">E206+G206+H205</f>
        <v>516036.93000000011</v>
      </c>
      <c r="I206" s="36">
        <f t="shared" ref="I206:I269" si="61">F206+I205</f>
        <v>-78911.930000000022</v>
      </c>
      <c r="J206" s="36">
        <f t="shared" si="55"/>
        <v>-404036.9300000004</v>
      </c>
      <c r="N206">
        <f t="shared" si="53"/>
        <v>17</v>
      </c>
      <c r="O206" s="33">
        <v>49735</v>
      </c>
      <c r="P206" s="36">
        <f t="shared" ref="P206:P269" si="62">$W205</f>
        <v>-11977.060000000045</v>
      </c>
      <c r="Q206" s="36">
        <f t="shared" ref="Q206:Q269" si="63">$O$7</f>
        <v>840.23</v>
      </c>
      <c r="R206" s="36">
        <f t="shared" ref="R206:R269" si="64">Q206-S206</f>
        <v>873.37</v>
      </c>
      <c r="S206" s="36">
        <f t="shared" ref="S206:S269" si="65">ROUND($P206*$O$4/12,2)</f>
        <v>-33.14</v>
      </c>
      <c r="T206" s="36">
        <f t="shared" ref="T206:T269" si="66">$O$8</f>
        <v>0</v>
      </c>
      <c r="U206" s="36">
        <f t="shared" ref="U206:U269" si="67">R206+T206+U205</f>
        <v>131850.43000000002</v>
      </c>
      <c r="V206" s="36">
        <f t="shared" ref="V206:V269" si="68">S206+V205</f>
        <v>31994.420000000016</v>
      </c>
      <c r="W206" s="36">
        <f t="shared" ref="W206:W269" si="69">P206-R206-T206</f>
        <v>-12850.430000000046</v>
      </c>
    </row>
    <row r="207" spans="1:23" x14ac:dyDescent="0.25">
      <c r="A207">
        <f t="shared" si="52"/>
        <v>17</v>
      </c>
      <c r="B207" s="33">
        <v>49766</v>
      </c>
      <c r="C207" s="36">
        <f t="shared" si="56"/>
        <v>-404036.9300000004</v>
      </c>
      <c r="D207" s="36">
        <f t="shared" si="57"/>
        <v>547.70000000000005</v>
      </c>
      <c r="E207" s="36">
        <f t="shared" si="58"/>
        <v>1961.8300000000002</v>
      </c>
      <c r="F207" s="36">
        <f t="shared" si="59"/>
        <v>-1414.13</v>
      </c>
      <c r="G207" s="36">
        <f t="shared" si="54"/>
        <v>1693.9666666666665</v>
      </c>
      <c r="H207" s="36">
        <f t="shared" si="60"/>
        <v>519692.7266666668</v>
      </c>
      <c r="I207" s="36">
        <f t="shared" si="61"/>
        <v>-80326.060000000027</v>
      </c>
      <c r="J207" s="36">
        <f t="shared" si="55"/>
        <v>-407692.72666666709</v>
      </c>
      <c r="N207">
        <f t="shared" si="53"/>
        <v>17</v>
      </c>
      <c r="O207" s="33">
        <v>49766</v>
      </c>
      <c r="P207" s="36">
        <f t="shared" si="62"/>
        <v>-12850.430000000046</v>
      </c>
      <c r="Q207" s="36">
        <f t="shared" si="63"/>
        <v>840.23</v>
      </c>
      <c r="R207" s="36">
        <f t="shared" si="64"/>
        <v>875.78</v>
      </c>
      <c r="S207" s="36">
        <f t="shared" si="65"/>
        <v>-35.549999999999997</v>
      </c>
      <c r="T207" s="36">
        <f t="shared" si="66"/>
        <v>0</v>
      </c>
      <c r="U207" s="36">
        <f t="shared" si="67"/>
        <v>132726.21000000002</v>
      </c>
      <c r="V207" s="36">
        <f t="shared" si="68"/>
        <v>31958.870000000017</v>
      </c>
      <c r="W207" s="36">
        <f t="shared" si="69"/>
        <v>-13726.210000000046</v>
      </c>
    </row>
    <row r="208" spans="1:23" x14ac:dyDescent="0.25">
      <c r="A208">
        <f t="shared" si="52"/>
        <v>17</v>
      </c>
      <c r="B208" s="33">
        <v>49796</v>
      </c>
      <c r="C208" s="36">
        <f t="shared" si="56"/>
        <v>-407692.72666666709</v>
      </c>
      <c r="D208" s="36">
        <f t="shared" si="57"/>
        <v>547.70000000000005</v>
      </c>
      <c r="E208" s="36">
        <f t="shared" si="58"/>
        <v>1974.6200000000001</v>
      </c>
      <c r="F208" s="36">
        <f t="shared" si="59"/>
        <v>-1426.92</v>
      </c>
      <c r="G208" s="36">
        <f t="shared" si="54"/>
        <v>1693.9666666666665</v>
      </c>
      <c r="H208" s="36">
        <f t="shared" si="60"/>
        <v>523361.31333333347</v>
      </c>
      <c r="I208" s="36">
        <f t="shared" si="61"/>
        <v>-81752.980000000025</v>
      </c>
      <c r="J208" s="36">
        <f t="shared" si="55"/>
        <v>-411361.31333333376</v>
      </c>
      <c r="N208">
        <f t="shared" si="53"/>
        <v>17</v>
      </c>
      <c r="O208" s="33">
        <v>49796</v>
      </c>
      <c r="P208" s="36">
        <f t="shared" si="62"/>
        <v>-13726.210000000046</v>
      </c>
      <c r="Q208" s="36">
        <f t="shared" si="63"/>
        <v>840.23</v>
      </c>
      <c r="R208" s="36">
        <f t="shared" si="64"/>
        <v>878.21</v>
      </c>
      <c r="S208" s="36">
        <f t="shared" si="65"/>
        <v>-37.979999999999997</v>
      </c>
      <c r="T208" s="36">
        <f t="shared" si="66"/>
        <v>0</v>
      </c>
      <c r="U208" s="36">
        <f t="shared" si="67"/>
        <v>133604.42000000001</v>
      </c>
      <c r="V208" s="36">
        <f t="shared" si="68"/>
        <v>31920.890000000018</v>
      </c>
      <c r="W208" s="36">
        <f t="shared" si="69"/>
        <v>-14604.420000000046</v>
      </c>
    </row>
    <row r="209" spans="1:23" x14ac:dyDescent="0.25">
      <c r="A209">
        <f t="shared" si="52"/>
        <v>17</v>
      </c>
      <c r="B209" s="33">
        <v>49827</v>
      </c>
      <c r="C209" s="36">
        <f t="shared" si="56"/>
        <v>-411361.31333333376</v>
      </c>
      <c r="D209" s="36">
        <f t="shared" si="57"/>
        <v>547.70000000000005</v>
      </c>
      <c r="E209" s="36">
        <f t="shared" si="58"/>
        <v>1987.46</v>
      </c>
      <c r="F209" s="36">
        <f t="shared" si="59"/>
        <v>-1439.76</v>
      </c>
      <c r="G209" s="36">
        <f t="shared" si="54"/>
        <v>1693.9666666666665</v>
      </c>
      <c r="H209" s="36">
        <f t="shared" si="60"/>
        <v>527042.74000000011</v>
      </c>
      <c r="I209" s="36">
        <f t="shared" si="61"/>
        <v>-83192.74000000002</v>
      </c>
      <c r="J209" s="36">
        <f t="shared" si="55"/>
        <v>-415042.74000000046</v>
      </c>
      <c r="N209">
        <f t="shared" si="53"/>
        <v>17</v>
      </c>
      <c r="O209" s="33">
        <v>49827</v>
      </c>
      <c r="P209" s="36">
        <f t="shared" si="62"/>
        <v>-14604.420000000046</v>
      </c>
      <c r="Q209" s="36">
        <f t="shared" si="63"/>
        <v>840.23</v>
      </c>
      <c r="R209" s="36">
        <f t="shared" si="64"/>
        <v>880.64</v>
      </c>
      <c r="S209" s="36">
        <f t="shared" si="65"/>
        <v>-40.409999999999997</v>
      </c>
      <c r="T209" s="36">
        <f t="shared" si="66"/>
        <v>0</v>
      </c>
      <c r="U209" s="36">
        <f t="shared" si="67"/>
        <v>134485.06000000003</v>
      </c>
      <c r="V209" s="36">
        <f t="shared" si="68"/>
        <v>31880.480000000018</v>
      </c>
      <c r="W209" s="36">
        <f t="shared" si="69"/>
        <v>-15485.060000000045</v>
      </c>
    </row>
    <row r="210" spans="1:23" x14ac:dyDescent="0.25">
      <c r="A210">
        <f t="shared" si="52"/>
        <v>17</v>
      </c>
      <c r="B210" s="33">
        <v>49857</v>
      </c>
      <c r="C210" s="36">
        <f t="shared" si="56"/>
        <v>-415042.74000000046</v>
      </c>
      <c r="D210" s="36">
        <f t="shared" si="57"/>
        <v>547.70000000000005</v>
      </c>
      <c r="E210" s="36">
        <f t="shared" si="58"/>
        <v>2000.3500000000001</v>
      </c>
      <c r="F210" s="36">
        <f t="shared" si="59"/>
        <v>-1452.65</v>
      </c>
      <c r="G210" s="36">
        <f t="shared" si="54"/>
        <v>1693.9666666666665</v>
      </c>
      <c r="H210" s="36">
        <f t="shared" si="60"/>
        <v>530737.05666666676</v>
      </c>
      <c r="I210" s="36">
        <f t="shared" si="61"/>
        <v>-84645.390000000014</v>
      </c>
      <c r="J210" s="36">
        <f t="shared" si="55"/>
        <v>-418737.05666666711</v>
      </c>
      <c r="N210">
        <f t="shared" si="53"/>
        <v>17</v>
      </c>
      <c r="O210" s="33">
        <v>49857</v>
      </c>
      <c r="P210" s="36">
        <f t="shared" si="62"/>
        <v>-15485.060000000045</v>
      </c>
      <c r="Q210" s="36">
        <f t="shared" si="63"/>
        <v>840.23</v>
      </c>
      <c r="R210" s="36">
        <f t="shared" si="64"/>
        <v>883.07</v>
      </c>
      <c r="S210" s="36">
        <f t="shared" si="65"/>
        <v>-42.84</v>
      </c>
      <c r="T210" s="36">
        <f t="shared" si="66"/>
        <v>0</v>
      </c>
      <c r="U210" s="36">
        <f t="shared" si="67"/>
        <v>135368.13000000003</v>
      </c>
      <c r="V210" s="36">
        <f t="shared" si="68"/>
        <v>31837.640000000018</v>
      </c>
      <c r="W210" s="36">
        <f t="shared" si="69"/>
        <v>-16368.130000000045</v>
      </c>
    </row>
    <row r="211" spans="1:23" x14ac:dyDescent="0.25">
      <c r="A211">
        <f t="shared" si="52"/>
        <v>17</v>
      </c>
      <c r="B211" s="33">
        <v>49888</v>
      </c>
      <c r="C211" s="36">
        <f t="shared" si="56"/>
        <v>-418737.05666666711</v>
      </c>
      <c r="D211" s="36">
        <f t="shared" si="57"/>
        <v>547.70000000000005</v>
      </c>
      <c r="E211" s="36">
        <f t="shared" si="58"/>
        <v>2013.28</v>
      </c>
      <c r="F211" s="36">
        <f t="shared" si="59"/>
        <v>-1465.58</v>
      </c>
      <c r="G211" s="36">
        <f t="shared" si="54"/>
        <v>1693.9666666666665</v>
      </c>
      <c r="H211" s="36">
        <f t="shared" si="60"/>
        <v>534444.30333333346</v>
      </c>
      <c r="I211" s="36">
        <f t="shared" si="61"/>
        <v>-86110.970000000016</v>
      </c>
      <c r="J211" s="36">
        <f t="shared" si="55"/>
        <v>-422444.30333333381</v>
      </c>
      <c r="N211">
        <f t="shared" si="53"/>
        <v>17</v>
      </c>
      <c r="O211" s="33">
        <v>49888</v>
      </c>
      <c r="P211" s="36">
        <f t="shared" si="62"/>
        <v>-16368.130000000045</v>
      </c>
      <c r="Q211" s="36">
        <f t="shared" si="63"/>
        <v>840.23</v>
      </c>
      <c r="R211" s="36">
        <f t="shared" si="64"/>
        <v>885.52</v>
      </c>
      <c r="S211" s="36">
        <f t="shared" si="65"/>
        <v>-45.29</v>
      </c>
      <c r="T211" s="36">
        <f t="shared" si="66"/>
        <v>0</v>
      </c>
      <c r="U211" s="36">
        <f t="shared" si="67"/>
        <v>136253.65000000002</v>
      </c>
      <c r="V211" s="36">
        <f t="shared" si="68"/>
        <v>31792.350000000017</v>
      </c>
      <c r="W211" s="36">
        <f t="shared" si="69"/>
        <v>-17253.650000000045</v>
      </c>
    </row>
    <row r="212" spans="1:23" x14ac:dyDescent="0.25">
      <c r="A212">
        <f t="shared" si="52"/>
        <v>17</v>
      </c>
      <c r="B212" s="33">
        <v>49919</v>
      </c>
      <c r="C212" s="36">
        <f t="shared" si="56"/>
        <v>-422444.30333333381</v>
      </c>
      <c r="D212" s="36">
        <f t="shared" si="57"/>
        <v>547.70000000000005</v>
      </c>
      <c r="E212" s="36">
        <f t="shared" si="58"/>
        <v>2026.26</v>
      </c>
      <c r="F212" s="36">
        <f t="shared" si="59"/>
        <v>-1478.56</v>
      </c>
      <c r="G212" s="36">
        <f t="shared" si="54"/>
        <v>1693.9666666666665</v>
      </c>
      <c r="H212" s="36">
        <f t="shared" si="60"/>
        <v>538164.53000000014</v>
      </c>
      <c r="I212" s="36">
        <f t="shared" si="61"/>
        <v>-87589.530000000013</v>
      </c>
      <c r="J212" s="36">
        <f t="shared" si="55"/>
        <v>-426164.53000000049</v>
      </c>
      <c r="N212">
        <f t="shared" si="53"/>
        <v>17</v>
      </c>
      <c r="O212" s="33">
        <v>49919</v>
      </c>
      <c r="P212" s="36">
        <f t="shared" si="62"/>
        <v>-17253.650000000045</v>
      </c>
      <c r="Q212" s="36">
        <f t="shared" si="63"/>
        <v>840.23</v>
      </c>
      <c r="R212" s="36">
        <f t="shared" si="64"/>
        <v>887.97</v>
      </c>
      <c r="S212" s="36">
        <f t="shared" si="65"/>
        <v>-47.74</v>
      </c>
      <c r="T212" s="36">
        <f t="shared" si="66"/>
        <v>0</v>
      </c>
      <c r="U212" s="36">
        <f t="shared" si="67"/>
        <v>137141.62000000002</v>
      </c>
      <c r="V212" s="36">
        <f t="shared" si="68"/>
        <v>31744.610000000015</v>
      </c>
      <c r="W212" s="36">
        <f t="shared" si="69"/>
        <v>-18141.620000000046</v>
      </c>
    </row>
    <row r="213" spans="1:23" x14ac:dyDescent="0.25">
      <c r="A213">
        <f t="shared" si="52"/>
        <v>17</v>
      </c>
      <c r="B213" s="33">
        <v>49949</v>
      </c>
      <c r="C213" s="36">
        <f t="shared" si="56"/>
        <v>-426164.53000000049</v>
      </c>
      <c r="D213" s="36">
        <f t="shared" si="57"/>
        <v>547.70000000000005</v>
      </c>
      <c r="E213" s="36">
        <f t="shared" si="58"/>
        <v>2039.28</v>
      </c>
      <c r="F213" s="36">
        <f t="shared" si="59"/>
        <v>-1491.58</v>
      </c>
      <c r="G213" s="36">
        <f t="shared" si="54"/>
        <v>1693.9666666666665</v>
      </c>
      <c r="H213" s="36">
        <f t="shared" si="60"/>
        <v>541897.77666666685</v>
      </c>
      <c r="I213" s="36">
        <f t="shared" si="61"/>
        <v>-89081.110000000015</v>
      </c>
      <c r="J213" s="36">
        <f t="shared" si="55"/>
        <v>-429897.7766666672</v>
      </c>
      <c r="N213">
        <f t="shared" si="53"/>
        <v>17</v>
      </c>
      <c r="O213" s="33">
        <v>49949</v>
      </c>
      <c r="P213" s="36">
        <f t="shared" si="62"/>
        <v>-18141.620000000046</v>
      </c>
      <c r="Q213" s="36">
        <f t="shared" si="63"/>
        <v>840.23</v>
      </c>
      <c r="R213" s="36">
        <f t="shared" si="64"/>
        <v>890.42000000000007</v>
      </c>
      <c r="S213" s="36">
        <f t="shared" si="65"/>
        <v>-50.19</v>
      </c>
      <c r="T213" s="36">
        <f t="shared" si="66"/>
        <v>0</v>
      </c>
      <c r="U213" s="36">
        <f t="shared" si="67"/>
        <v>138032.04000000004</v>
      </c>
      <c r="V213" s="36">
        <f t="shared" si="68"/>
        <v>31694.420000000016</v>
      </c>
      <c r="W213" s="36">
        <f t="shared" si="69"/>
        <v>-19032.040000000045</v>
      </c>
    </row>
    <row r="214" spans="1:23" x14ac:dyDescent="0.25">
      <c r="A214">
        <f t="shared" si="52"/>
        <v>17</v>
      </c>
      <c r="B214" s="33">
        <v>49980</v>
      </c>
      <c r="C214" s="36">
        <f t="shared" si="56"/>
        <v>-429897.7766666672</v>
      </c>
      <c r="D214" s="36">
        <f t="shared" si="57"/>
        <v>547.70000000000005</v>
      </c>
      <c r="E214" s="36">
        <f t="shared" si="58"/>
        <v>2052.34</v>
      </c>
      <c r="F214" s="36">
        <f t="shared" si="59"/>
        <v>-1504.64</v>
      </c>
      <c r="G214" s="36">
        <f t="shared" si="54"/>
        <v>1693.9666666666665</v>
      </c>
      <c r="H214" s="36">
        <f t="shared" si="60"/>
        <v>545644.08333333349</v>
      </c>
      <c r="I214" s="36">
        <f t="shared" si="61"/>
        <v>-90585.750000000015</v>
      </c>
      <c r="J214" s="36">
        <f t="shared" si="55"/>
        <v>-433644.0833333339</v>
      </c>
      <c r="N214">
        <f t="shared" si="53"/>
        <v>17</v>
      </c>
      <c r="O214" s="33">
        <v>49980</v>
      </c>
      <c r="P214" s="36">
        <f t="shared" si="62"/>
        <v>-19032.040000000045</v>
      </c>
      <c r="Q214" s="36">
        <f t="shared" si="63"/>
        <v>840.23</v>
      </c>
      <c r="R214" s="36">
        <f t="shared" si="64"/>
        <v>892.89</v>
      </c>
      <c r="S214" s="36">
        <f t="shared" si="65"/>
        <v>-52.66</v>
      </c>
      <c r="T214" s="36">
        <f t="shared" si="66"/>
        <v>0</v>
      </c>
      <c r="U214" s="36">
        <f t="shared" si="67"/>
        <v>138924.93000000005</v>
      </c>
      <c r="V214" s="36">
        <f t="shared" si="68"/>
        <v>31641.760000000017</v>
      </c>
      <c r="W214" s="36">
        <f t="shared" si="69"/>
        <v>-19924.930000000044</v>
      </c>
    </row>
    <row r="215" spans="1:23" x14ac:dyDescent="0.25">
      <c r="A215">
        <f t="shared" si="52"/>
        <v>17</v>
      </c>
      <c r="B215" s="33">
        <v>50010</v>
      </c>
      <c r="C215" s="36">
        <f t="shared" si="56"/>
        <v>-433644.0833333339</v>
      </c>
      <c r="D215" s="36">
        <f t="shared" si="57"/>
        <v>547.70000000000005</v>
      </c>
      <c r="E215" s="36">
        <f t="shared" si="58"/>
        <v>2065.4499999999998</v>
      </c>
      <c r="F215" s="36">
        <f t="shared" si="59"/>
        <v>-1517.75</v>
      </c>
      <c r="G215" s="36">
        <f t="shared" si="54"/>
        <v>1693.9666666666665</v>
      </c>
      <c r="H215" s="36">
        <f t="shared" si="60"/>
        <v>549403.50000000012</v>
      </c>
      <c r="I215" s="36">
        <f t="shared" si="61"/>
        <v>-92103.500000000015</v>
      </c>
      <c r="J215" s="36">
        <f t="shared" si="55"/>
        <v>-437403.50000000058</v>
      </c>
      <c r="N215">
        <f t="shared" si="53"/>
        <v>17</v>
      </c>
      <c r="O215" s="33">
        <v>50010</v>
      </c>
      <c r="P215" s="36">
        <f t="shared" si="62"/>
        <v>-19924.930000000044</v>
      </c>
      <c r="Q215" s="36">
        <f t="shared" si="63"/>
        <v>840.23</v>
      </c>
      <c r="R215" s="36">
        <f t="shared" si="64"/>
        <v>895.36</v>
      </c>
      <c r="S215" s="36">
        <f t="shared" si="65"/>
        <v>-55.13</v>
      </c>
      <c r="T215" s="36">
        <f t="shared" si="66"/>
        <v>0</v>
      </c>
      <c r="U215" s="36">
        <f t="shared" si="67"/>
        <v>139820.29000000004</v>
      </c>
      <c r="V215" s="36">
        <f t="shared" si="68"/>
        <v>31586.630000000016</v>
      </c>
      <c r="W215" s="36">
        <f t="shared" si="69"/>
        <v>-20820.290000000045</v>
      </c>
    </row>
    <row r="216" spans="1:23" x14ac:dyDescent="0.25">
      <c r="A216">
        <f t="shared" si="52"/>
        <v>18</v>
      </c>
      <c r="B216" s="33">
        <v>50041</v>
      </c>
      <c r="C216" s="36">
        <f t="shared" si="56"/>
        <v>-437403.50000000058</v>
      </c>
      <c r="D216" s="36">
        <f t="shared" si="57"/>
        <v>547.70000000000005</v>
      </c>
      <c r="E216" s="36">
        <f t="shared" si="58"/>
        <v>2078.61</v>
      </c>
      <c r="F216" s="36">
        <f t="shared" si="59"/>
        <v>-1530.91</v>
      </c>
      <c r="G216" s="36">
        <f t="shared" si="54"/>
        <v>1693.9666666666665</v>
      </c>
      <c r="H216" s="36">
        <f t="shared" si="60"/>
        <v>553176.07666666678</v>
      </c>
      <c r="I216" s="36">
        <f t="shared" si="61"/>
        <v>-93634.410000000018</v>
      </c>
      <c r="J216" s="36">
        <f t="shared" si="55"/>
        <v>-441176.07666666724</v>
      </c>
      <c r="N216">
        <f t="shared" si="53"/>
        <v>18</v>
      </c>
      <c r="O216" s="33">
        <v>50041</v>
      </c>
      <c r="P216" s="36">
        <f t="shared" si="62"/>
        <v>-20820.290000000045</v>
      </c>
      <c r="Q216" s="36">
        <f t="shared" si="63"/>
        <v>840.23</v>
      </c>
      <c r="R216" s="36">
        <f t="shared" si="64"/>
        <v>897.83</v>
      </c>
      <c r="S216" s="36">
        <f t="shared" si="65"/>
        <v>-57.6</v>
      </c>
      <c r="T216" s="36">
        <f t="shared" si="66"/>
        <v>0</v>
      </c>
      <c r="U216" s="36">
        <f t="shared" si="67"/>
        <v>140718.12000000002</v>
      </c>
      <c r="V216" s="36">
        <f t="shared" si="68"/>
        <v>31529.030000000017</v>
      </c>
      <c r="W216" s="36">
        <f t="shared" si="69"/>
        <v>-21718.120000000046</v>
      </c>
    </row>
    <row r="217" spans="1:23" x14ac:dyDescent="0.25">
      <c r="A217">
        <f t="shared" ref="A217:A280" si="70">A205+1</f>
        <v>18</v>
      </c>
      <c r="B217" s="33">
        <v>50072</v>
      </c>
      <c r="C217" s="36">
        <f t="shared" si="56"/>
        <v>-441176.07666666724</v>
      </c>
      <c r="D217" s="36">
        <f t="shared" si="57"/>
        <v>547.70000000000005</v>
      </c>
      <c r="E217" s="36">
        <f t="shared" si="58"/>
        <v>2091.8199999999997</v>
      </c>
      <c r="F217" s="36">
        <f t="shared" si="59"/>
        <v>-1544.12</v>
      </c>
      <c r="G217" s="36">
        <f t="shared" si="54"/>
        <v>1693.9666666666665</v>
      </c>
      <c r="H217" s="36">
        <f t="shared" si="60"/>
        <v>556961.8633333334</v>
      </c>
      <c r="I217" s="36">
        <f t="shared" si="61"/>
        <v>-95178.530000000013</v>
      </c>
      <c r="J217" s="36">
        <f t="shared" si="55"/>
        <v>-444961.86333333392</v>
      </c>
      <c r="N217">
        <f t="shared" ref="N217:N280" si="71">N205+1</f>
        <v>18</v>
      </c>
      <c r="O217" s="33">
        <v>50072</v>
      </c>
      <c r="P217" s="36">
        <f t="shared" si="62"/>
        <v>-21718.120000000046</v>
      </c>
      <c r="Q217" s="36">
        <f t="shared" si="63"/>
        <v>840.23</v>
      </c>
      <c r="R217" s="36">
        <f t="shared" si="64"/>
        <v>900.32</v>
      </c>
      <c r="S217" s="36">
        <f t="shared" si="65"/>
        <v>-60.09</v>
      </c>
      <c r="T217" s="36">
        <f t="shared" si="66"/>
        <v>0</v>
      </c>
      <c r="U217" s="36">
        <f t="shared" si="67"/>
        <v>141618.44000000003</v>
      </c>
      <c r="V217" s="36">
        <f t="shared" si="68"/>
        <v>31468.940000000017</v>
      </c>
      <c r="W217" s="36">
        <f t="shared" si="69"/>
        <v>-22618.440000000046</v>
      </c>
    </row>
    <row r="218" spans="1:23" x14ac:dyDescent="0.25">
      <c r="A218">
        <f t="shared" si="70"/>
        <v>18</v>
      </c>
      <c r="B218" s="33">
        <v>50100</v>
      </c>
      <c r="C218" s="36">
        <f t="shared" si="56"/>
        <v>-444961.86333333392</v>
      </c>
      <c r="D218" s="36">
        <f t="shared" si="57"/>
        <v>547.70000000000005</v>
      </c>
      <c r="E218" s="36">
        <f t="shared" si="58"/>
        <v>2105.0699999999997</v>
      </c>
      <c r="F218" s="36">
        <f t="shared" si="59"/>
        <v>-1557.37</v>
      </c>
      <c r="G218" s="36">
        <f t="shared" si="54"/>
        <v>1693.9666666666665</v>
      </c>
      <c r="H218" s="36">
        <f t="shared" si="60"/>
        <v>560760.9</v>
      </c>
      <c r="I218" s="36">
        <f t="shared" si="61"/>
        <v>-96735.900000000009</v>
      </c>
      <c r="J218" s="36">
        <f t="shared" si="55"/>
        <v>-448760.90000000061</v>
      </c>
      <c r="N218">
        <f t="shared" si="71"/>
        <v>18</v>
      </c>
      <c r="O218" s="33">
        <v>50100</v>
      </c>
      <c r="P218" s="36">
        <f t="shared" si="62"/>
        <v>-22618.440000000046</v>
      </c>
      <c r="Q218" s="36">
        <f t="shared" si="63"/>
        <v>840.23</v>
      </c>
      <c r="R218" s="36">
        <f t="shared" si="64"/>
        <v>902.81000000000006</v>
      </c>
      <c r="S218" s="36">
        <f t="shared" si="65"/>
        <v>-62.58</v>
      </c>
      <c r="T218" s="36">
        <f t="shared" si="66"/>
        <v>0</v>
      </c>
      <c r="U218" s="36">
        <f t="shared" si="67"/>
        <v>142521.25000000003</v>
      </c>
      <c r="V218" s="36">
        <f t="shared" si="68"/>
        <v>31406.360000000015</v>
      </c>
      <c r="W218" s="36">
        <f t="shared" si="69"/>
        <v>-23521.250000000047</v>
      </c>
    </row>
    <row r="219" spans="1:23" x14ac:dyDescent="0.25">
      <c r="A219">
        <f t="shared" si="70"/>
        <v>18</v>
      </c>
      <c r="B219" s="33">
        <v>50131</v>
      </c>
      <c r="C219" s="36">
        <f t="shared" si="56"/>
        <v>-448760.90000000061</v>
      </c>
      <c r="D219" s="36">
        <f t="shared" si="57"/>
        <v>547.70000000000005</v>
      </c>
      <c r="E219" s="36">
        <f t="shared" si="58"/>
        <v>2118.36</v>
      </c>
      <c r="F219" s="36">
        <f t="shared" si="59"/>
        <v>-1570.66</v>
      </c>
      <c r="G219" s="36">
        <f t="shared" si="54"/>
        <v>1693.9666666666665</v>
      </c>
      <c r="H219" s="36">
        <f t="shared" si="60"/>
        <v>564573.22666666668</v>
      </c>
      <c r="I219" s="36">
        <f t="shared" si="61"/>
        <v>-98306.560000000012</v>
      </c>
      <c r="J219" s="36">
        <f t="shared" si="55"/>
        <v>-452573.22666666727</v>
      </c>
      <c r="N219">
        <f t="shared" si="71"/>
        <v>18</v>
      </c>
      <c r="O219" s="33">
        <v>50131</v>
      </c>
      <c r="P219" s="36">
        <f t="shared" si="62"/>
        <v>-23521.250000000047</v>
      </c>
      <c r="Q219" s="36">
        <f t="shared" si="63"/>
        <v>840.23</v>
      </c>
      <c r="R219" s="36">
        <f t="shared" si="64"/>
        <v>905.31000000000006</v>
      </c>
      <c r="S219" s="36">
        <f t="shared" si="65"/>
        <v>-65.08</v>
      </c>
      <c r="T219" s="36">
        <f t="shared" si="66"/>
        <v>0</v>
      </c>
      <c r="U219" s="36">
        <f t="shared" si="67"/>
        <v>143426.56000000003</v>
      </c>
      <c r="V219" s="36">
        <f t="shared" si="68"/>
        <v>31341.280000000013</v>
      </c>
      <c r="W219" s="36">
        <f t="shared" si="69"/>
        <v>-24426.560000000049</v>
      </c>
    </row>
    <row r="220" spans="1:23" x14ac:dyDescent="0.25">
      <c r="A220">
        <f t="shared" si="70"/>
        <v>18</v>
      </c>
      <c r="B220" s="33">
        <v>50161</v>
      </c>
      <c r="C220" s="36">
        <f t="shared" si="56"/>
        <v>-452573.22666666727</v>
      </c>
      <c r="D220" s="36">
        <f t="shared" si="57"/>
        <v>547.70000000000005</v>
      </c>
      <c r="E220" s="36">
        <f t="shared" si="58"/>
        <v>2131.71</v>
      </c>
      <c r="F220" s="36">
        <f t="shared" si="59"/>
        <v>-1584.01</v>
      </c>
      <c r="G220" s="36">
        <f t="shared" si="54"/>
        <v>1693.9666666666665</v>
      </c>
      <c r="H220" s="36">
        <f t="shared" si="60"/>
        <v>568398.90333333332</v>
      </c>
      <c r="I220" s="36">
        <f t="shared" si="61"/>
        <v>-99890.57</v>
      </c>
      <c r="J220" s="36">
        <f t="shared" si="55"/>
        <v>-456398.90333333396</v>
      </c>
      <c r="N220">
        <f t="shared" si="71"/>
        <v>18</v>
      </c>
      <c r="O220" s="33">
        <v>50161</v>
      </c>
      <c r="P220" s="36">
        <f t="shared" si="62"/>
        <v>-24426.560000000049</v>
      </c>
      <c r="Q220" s="36">
        <f t="shared" si="63"/>
        <v>840.23</v>
      </c>
      <c r="R220" s="36">
        <f t="shared" si="64"/>
        <v>907.81000000000006</v>
      </c>
      <c r="S220" s="36">
        <f t="shared" si="65"/>
        <v>-67.58</v>
      </c>
      <c r="T220" s="36">
        <f t="shared" si="66"/>
        <v>0</v>
      </c>
      <c r="U220" s="36">
        <f t="shared" si="67"/>
        <v>144334.37000000002</v>
      </c>
      <c r="V220" s="36">
        <f t="shared" si="68"/>
        <v>31273.700000000012</v>
      </c>
      <c r="W220" s="36">
        <f t="shared" si="69"/>
        <v>-25334.37000000005</v>
      </c>
    </row>
    <row r="221" spans="1:23" x14ac:dyDescent="0.25">
      <c r="A221">
        <f t="shared" si="70"/>
        <v>18</v>
      </c>
      <c r="B221" s="33">
        <v>50192</v>
      </c>
      <c r="C221" s="36">
        <f t="shared" si="56"/>
        <v>-456398.90333333396</v>
      </c>
      <c r="D221" s="36">
        <f t="shared" si="57"/>
        <v>547.70000000000005</v>
      </c>
      <c r="E221" s="36">
        <f t="shared" si="58"/>
        <v>2145.1000000000004</v>
      </c>
      <c r="F221" s="36">
        <f t="shared" si="59"/>
        <v>-1597.4</v>
      </c>
      <c r="G221" s="36">
        <f t="shared" si="54"/>
        <v>1693.9666666666665</v>
      </c>
      <c r="H221" s="36">
        <f t="shared" si="60"/>
        <v>572237.97</v>
      </c>
      <c r="I221" s="36">
        <f t="shared" si="61"/>
        <v>-101487.97</v>
      </c>
      <c r="J221" s="36">
        <f t="shared" si="55"/>
        <v>-460237.97000000061</v>
      </c>
      <c r="N221">
        <f t="shared" si="71"/>
        <v>18</v>
      </c>
      <c r="O221" s="33">
        <v>50192</v>
      </c>
      <c r="P221" s="36">
        <f t="shared" si="62"/>
        <v>-25334.37000000005</v>
      </c>
      <c r="Q221" s="36">
        <f t="shared" si="63"/>
        <v>840.23</v>
      </c>
      <c r="R221" s="36">
        <f t="shared" si="64"/>
        <v>910.32</v>
      </c>
      <c r="S221" s="36">
        <f t="shared" si="65"/>
        <v>-70.09</v>
      </c>
      <c r="T221" s="36">
        <f t="shared" si="66"/>
        <v>0</v>
      </c>
      <c r="U221" s="36">
        <f t="shared" si="67"/>
        <v>145244.69000000003</v>
      </c>
      <c r="V221" s="36">
        <f t="shared" si="68"/>
        <v>31203.610000000011</v>
      </c>
      <c r="W221" s="36">
        <f t="shared" si="69"/>
        <v>-26244.69000000005</v>
      </c>
    </row>
    <row r="222" spans="1:23" x14ac:dyDescent="0.25">
      <c r="A222">
        <f t="shared" si="70"/>
        <v>18</v>
      </c>
      <c r="B222" s="33">
        <v>50222</v>
      </c>
      <c r="C222" s="36">
        <f t="shared" si="56"/>
        <v>-460237.97000000061</v>
      </c>
      <c r="D222" s="36">
        <f t="shared" si="57"/>
        <v>547.70000000000005</v>
      </c>
      <c r="E222" s="36">
        <f t="shared" si="58"/>
        <v>2158.5299999999997</v>
      </c>
      <c r="F222" s="36">
        <f t="shared" si="59"/>
        <v>-1610.83</v>
      </c>
      <c r="G222" s="36">
        <f t="shared" si="54"/>
        <v>1693.9666666666665</v>
      </c>
      <c r="H222" s="36">
        <f t="shared" si="60"/>
        <v>576090.46666666667</v>
      </c>
      <c r="I222" s="36">
        <f t="shared" si="61"/>
        <v>-103098.8</v>
      </c>
      <c r="J222" s="36">
        <f t="shared" si="55"/>
        <v>-464090.46666666731</v>
      </c>
      <c r="N222">
        <f t="shared" si="71"/>
        <v>18</v>
      </c>
      <c r="O222" s="33">
        <v>50222</v>
      </c>
      <c r="P222" s="36">
        <f t="shared" si="62"/>
        <v>-26244.69000000005</v>
      </c>
      <c r="Q222" s="36">
        <f t="shared" si="63"/>
        <v>840.23</v>
      </c>
      <c r="R222" s="36">
        <f t="shared" si="64"/>
        <v>912.84</v>
      </c>
      <c r="S222" s="36">
        <f t="shared" si="65"/>
        <v>-72.61</v>
      </c>
      <c r="T222" s="36">
        <f t="shared" si="66"/>
        <v>0</v>
      </c>
      <c r="U222" s="36">
        <f t="shared" si="67"/>
        <v>146157.53000000003</v>
      </c>
      <c r="V222" s="36">
        <f t="shared" si="68"/>
        <v>31131.000000000011</v>
      </c>
      <c r="W222" s="36">
        <f t="shared" si="69"/>
        <v>-27157.53000000005</v>
      </c>
    </row>
    <row r="223" spans="1:23" x14ac:dyDescent="0.25">
      <c r="A223">
        <f t="shared" si="70"/>
        <v>18</v>
      </c>
      <c r="B223" s="33">
        <v>50253</v>
      </c>
      <c r="C223" s="36">
        <f t="shared" si="56"/>
        <v>-464090.46666666731</v>
      </c>
      <c r="D223" s="36">
        <f t="shared" si="57"/>
        <v>547.70000000000005</v>
      </c>
      <c r="E223" s="36">
        <f t="shared" si="58"/>
        <v>2172.02</v>
      </c>
      <c r="F223" s="36">
        <f t="shared" si="59"/>
        <v>-1624.32</v>
      </c>
      <c r="G223" s="36">
        <f t="shared" si="54"/>
        <v>1693.9666666666665</v>
      </c>
      <c r="H223" s="36">
        <f t="shared" si="60"/>
        <v>579956.45333333337</v>
      </c>
      <c r="I223" s="36">
        <f t="shared" si="61"/>
        <v>-104723.12000000001</v>
      </c>
      <c r="J223" s="36">
        <f t="shared" si="55"/>
        <v>-467956.45333333401</v>
      </c>
      <c r="N223">
        <f t="shared" si="71"/>
        <v>18</v>
      </c>
      <c r="O223" s="33">
        <v>50253</v>
      </c>
      <c r="P223" s="36">
        <f t="shared" si="62"/>
        <v>-27157.53000000005</v>
      </c>
      <c r="Q223" s="36">
        <f t="shared" si="63"/>
        <v>840.23</v>
      </c>
      <c r="R223" s="36">
        <f t="shared" si="64"/>
        <v>915.37</v>
      </c>
      <c r="S223" s="36">
        <f t="shared" si="65"/>
        <v>-75.14</v>
      </c>
      <c r="T223" s="36">
        <f t="shared" si="66"/>
        <v>0</v>
      </c>
      <c r="U223" s="36">
        <f t="shared" si="67"/>
        <v>147072.90000000002</v>
      </c>
      <c r="V223" s="36">
        <f t="shared" si="68"/>
        <v>31055.860000000011</v>
      </c>
      <c r="W223" s="36">
        <f t="shared" si="69"/>
        <v>-28072.900000000049</v>
      </c>
    </row>
    <row r="224" spans="1:23" x14ac:dyDescent="0.25">
      <c r="A224">
        <f t="shared" si="70"/>
        <v>18</v>
      </c>
      <c r="B224" s="33">
        <v>50284</v>
      </c>
      <c r="C224" s="36">
        <f t="shared" si="56"/>
        <v>-467956.45333333401</v>
      </c>
      <c r="D224" s="36">
        <f t="shared" si="57"/>
        <v>547.70000000000005</v>
      </c>
      <c r="E224" s="36">
        <f t="shared" si="58"/>
        <v>2185.5500000000002</v>
      </c>
      <c r="F224" s="36">
        <f t="shared" si="59"/>
        <v>-1637.85</v>
      </c>
      <c r="G224" s="36">
        <f t="shared" si="54"/>
        <v>1693.9666666666665</v>
      </c>
      <c r="H224" s="36">
        <f t="shared" si="60"/>
        <v>583835.97000000009</v>
      </c>
      <c r="I224" s="36">
        <f t="shared" si="61"/>
        <v>-106360.97000000002</v>
      </c>
      <c r="J224" s="36">
        <f t="shared" si="55"/>
        <v>-471835.97000000067</v>
      </c>
      <c r="N224">
        <f t="shared" si="71"/>
        <v>18</v>
      </c>
      <c r="O224" s="33">
        <v>50284</v>
      </c>
      <c r="P224" s="36">
        <f t="shared" si="62"/>
        <v>-28072.900000000049</v>
      </c>
      <c r="Q224" s="36">
        <f t="shared" si="63"/>
        <v>840.23</v>
      </c>
      <c r="R224" s="36">
        <f t="shared" si="64"/>
        <v>917.9</v>
      </c>
      <c r="S224" s="36">
        <f t="shared" si="65"/>
        <v>-77.67</v>
      </c>
      <c r="T224" s="36">
        <f t="shared" si="66"/>
        <v>0</v>
      </c>
      <c r="U224" s="36">
        <f t="shared" si="67"/>
        <v>147990.80000000002</v>
      </c>
      <c r="V224" s="36">
        <f t="shared" si="68"/>
        <v>30978.190000000013</v>
      </c>
      <c r="W224" s="36">
        <f t="shared" si="69"/>
        <v>-28990.80000000005</v>
      </c>
    </row>
    <row r="225" spans="1:23" x14ac:dyDescent="0.25">
      <c r="A225">
        <f t="shared" si="70"/>
        <v>18</v>
      </c>
      <c r="B225" s="33">
        <v>50314</v>
      </c>
      <c r="C225" s="36">
        <f t="shared" si="56"/>
        <v>-471835.97000000067</v>
      </c>
      <c r="D225" s="36">
        <f t="shared" si="57"/>
        <v>547.70000000000005</v>
      </c>
      <c r="E225" s="36">
        <f t="shared" si="58"/>
        <v>2199.13</v>
      </c>
      <c r="F225" s="36">
        <f t="shared" si="59"/>
        <v>-1651.43</v>
      </c>
      <c r="G225" s="36">
        <f t="shared" si="54"/>
        <v>1693.9666666666665</v>
      </c>
      <c r="H225" s="36">
        <f t="shared" si="60"/>
        <v>587729.06666666677</v>
      </c>
      <c r="I225" s="36">
        <f t="shared" si="61"/>
        <v>-108012.40000000001</v>
      </c>
      <c r="J225" s="36">
        <f t="shared" si="55"/>
        <v>-475729.06666666735</v>
      </c>
      <c r="N225">
        <f t="shared" si="71"/>
        <v>18</v>
      </c>
      <c r="O225" s="33">
        <v>50314</v>
      </c>
      <c r="P225" s="36">
        <f t="shared" si="62"/>
        <v>-28990.80000000005</v>
      </c>
      <c r="Q225" s="36">
        <f t="shared" si="63"/>
        <v>840.23</v>
      </c>
      <c r="R225" s="36">
        <f t="shared" si="64"/>
        <v>920.44</v>
      </c>
      <c r="S225" s="36">
        <f t="shared" si="65"/>
        <v>-80.209999999999994</v>
      </c>
      <c r="T225" s="36">
        <f t="shared" si="66"/>
        <v>0</v>
      </c>
      <c r="U225" s="36">
        <f t="shared" si="67"/>
        <v>148911.24000000002</v>
      </c>
      <c r="V225" s="36">
        <f t="shared" si="68"/>
        <v>30897.980000000014</v>
      </c>
      <c r="W225" s="36">
        <f t="shared" si="69"/>
        <v>-29911.240000000049</v>
      </c>
    </row>
    <row r="226" spans="1:23" x14ac:dyDescent="0.25">
      <c r="A226">
        <f t="shared" si="70"/>
        <v>18</v>
      </c>
      <c r="B226" s="33">
        <v>50345</v>
      </c>
      <c r="C226" s="36">
        <f t="shared" si="56"/>
        <v>-475729.06666666735</v>
      </c>
      <c r="D226" s="36">
        <f t="shared" si="57"/>
        <v>547.70000000000005</v>
      </c>
      <c r="E226" s="36">
        <f t="shared" si="58"/>
        <v>2212.75</v>
      </c>
      <c r="F226" s="36">
        <f t="shared" si="59"/>
        <v>-1665.05</v>
      </c>
      <c r="G226" s="36">
        <f t="shared" si="54"/>
        <v>1693.9666666666665</v>
      </c>
      <c r="H226" s="36">
        <f t="shared" si="60"/>
        <v>591635.78333333344</v>
      </c>
      <c r="I226" s="36">
        <f t="shared" si="61"/>
        <v>-109677.45000000001</v>
      </c>
      <c r="J226" s="36">
        <f t="shared" si="55"/>
        <v>-479635.78333333402</v>
      </c>
      <c r="N226">
        <f t="shared" si="71"/>
        <v>18</v>
      </c>
      <c r="O226" s="33">
        <v>50345</v>
      </c>
      <c r="P226" s="36">
        <f t="shared" si="62"/>
        <v>-29911.240000000049</v>
      </c>
      <c r="Q226" s="36">
        <f t="shared" si="63"/>
        <v>840.23</v>
      </c>
      <c r="R226" s="36">
        <f t="shared" si="64"/>
        <v>922.98</v>
      </c>
      <c r="S226" s="36">
        <f t="shared" si="65"/>
        <v>-82.75</v>
      </c>
      <c r="T226" s="36">
        <f t="shared" si="66"/>
        <v>0</v>
      </c>
      <c r="U226" s="36">
        <f t="shared" si="67"/>
        <v>149834.22000000003</v>
      </c>
      <c r="V226" s="36">
        <f t="shared" si="68"/>
        <v>30815.230000000014</v>
      </c>
      <c r="W226" s="36">
        <f t="shared" si="69"/>
        <v>-30834.220000000048</v>
      </c>
    </row>
    <row r="227" spans="1:23" x14ac:dyDescent="0.25">
      <c r="A227">
        <f t="shared" si="70"/>
        <v>18</v>
      </c>
      <c r="B227" s="33">
        <v>50375</v>
      </c>
      <c r="C227" s="36">
        <f t="shared" si="56"/>
        <v>-479635.78333333402</v>
      </c>
      <c r="D227" s="36">
        <f t="shared" si="57"/>
        <v>547.70000000000005</v>
      </c>
      <c r="E227" s="36">
        <f t="shared" si="58"/>
        <v>2226.4300000000003</v>
      </c>
      <c r="F227" s="36">
        <f t="shared" si="59"/>
        <v>-1678.73</v>
      </c>
      <c r="G227" s="36">
        <f t="shared" si="54"/>
        <v>1693.9666666666665</v>
      </c>
      <c r="H227" s="36">
        <f t="shared" si="60"/>
        <v>595556.18000000005</v>
      </c>
      <c r="I227" s="36">
        <f t="shared" si="61"/>
        <v>-111356.18000000001</v>
      </c>
      <c r="J227" s="36">
        <f t="shared" si="55"/>
        <v>-483556.18000000069</v>
      </c>
      <c r="N227">
        <f t="shared" si="71"/>
        <v>18</v>
      </c>
      <c r="O227" s="33">
        <v>50375</v>
      </c>
      <c r="P227" s="36">
        <f t="shared" si="62"/>
        <v>-30834.220000000048</v>
      </c>
      <c r="Q227" s="36">
        <f t="shared" si="63"/>
        <v>840.23</v>
      </c>
      <c r="R227" s="36">
        <f t="shared" si="64"/>
        <v>925.54</v>
      </c>
      <c r="S227" s="36">
        <f t="shared" si="65"/>
        <v>-85.31</v>
      </c>
      <c r="T227" s="36">
        <f t="shared" si="66"/>
        <v>0</v>
      </c>
      <c r="U227" s="36">
        <f t="shared" si="67"/>
        <v>150759.76000000004</v>
      </c>
      <c r="V227" s="36">
        <f t="shared" si="68"/>
        <v>30729.920000000013</v>
      </c>
      <c r="W227" s="36">
        <f t="shared" si="69"/>
        <v>-31759.760000000049</v>
      </c>
    </row>
    <row r="228" spans="1:23" x14ac:dyDescent="0.25">
      <c r="A228">
        <f t="shared" si="70"/>
        <v>19</v>
      </c>
      <c r="B228" s="33">
        <v>50406</v>
      </c>
      <c r="C228" s="36">
        <f t="shared" si="56"/>
        <v>-483556.18000000069</v>
      </c>
      <c r="D228" s="36">
        <f t="shared" si="57"/>
        <v>547.70000000000005</v>
      </c>
      <c r="E228" s="36">
        <f t="shared" si="58"/>
        <v>2240.15</v>
      </c>
      <c r="F228" s="36">
        <f t="shared" si="59"/>
        <v>-1692.45</v>
      </c>
      <c r="G228" s="36">
        <f t="shared" si="54"/>
        <v>1693.9666666666665</v>
      </c>
      <c r="H228" s="36">
        <f t="shared" si="60"/>
        <v>599490.29666666675</v>
      </c>
      <c r="I228" s="36">
        <f t="shared" si="61"/>
        <v>-113048.63</v>
      </c>
      <c r="J228" s="36">
        <f t="shared" si="55"/>
        <v>-487490.29666666739</v>
      </c>
      <c r="N228">
        <f t="shared" si="71"/>
        <v>19</v>
      </c>
      <c r="O228" s="33">
        <v>50406</v>
      </c>
      <c r="P228" s="36">
        <f t="shared" si="62"/>
        <v>-31759.760000000049</v>
      </c>
      <c r="Q228" s="36">
        <f t="shared" si="63"/>
        <v>840.23</v>
      </c>
      <c r="R228" s="36">
        <f t="shared" si="64"/>
        <v>928.1</v>
      </c>
      <c r="S228" s="36">
        <f t="shared" si="65"/>
        <v>-87.87</v>
      </c>
      <c r="T228" s="36">
        <f t="shared" si="66"/>
        <v>0</v>
      </c>
      <c r="U228" s="36">
        <f t="shared" si="67"/>
        <v>151687.86000000004</v>
      </c>
      <c r="V228" s="36">
        <f t="shared" si="68"/>
        <v>30642.050000000014</v>
      </c>
      <c r="W228" s="36">
        <f t="shared" si="69"/>
        <v>-32687.860000000048</v>
      </c>
    </row>
    <row r="229" spans="1:23" x14ac:dyDescent="0.25">
      <c r="A229">
        <f t="shared" si="70"/>
        <v>19</v>
      </c>
      <c r="B229" s="33">
        <v>50437</v>
      </c>
      <c r="C229" s="36">
        <f t="shared" si="56"/>
        <v>-487490.29666666739</v>
      </c>
      <c r="D229" s="36">
        <f t="shared" si="57"/>
        <v>547.70000000000005</v>
      </c>
      <c r="E229" s="36">
        <f t="shared" si="58"/>
        <v>2253.92</v>
      </c>
      <c r="F229" s="36">
        <f t="shared" si="59"/>
        <v>-1706.22</v>
      </c>
      <c r="G229" s="36">
        <f t="shared" si="54"/>
        <v>1693.9666666666665</v>
      </c>
      <c r="H229" s="36">
        <f t="shared" si="60"/>
        <v>603438.18333333347</v>
      </c>
      <c r="I229" s="36">
        <f t="shared" si="61"/>
        <v>-114754.85</v>
      </c>
      <c r="J229" s="36">
        <f t="shared" si="55"/>
        <v>-491438.18333333405</v>
      </c>
      <c r="N229">
        <f t="shared" si="71"/>
        <v>19</v>
      </c>
      <c r="O229" s="33">
        <v>50437</v>
      </c>
      <c r="P229" s="36">
        <f t="shared" si="62"/>
        <v>-32687.860000000048</v>
      </c>
      <c r="Q229" s="36">
        <f t="shared" si="63"/>
        <v>840.23</v>
      </c>
      <c r="R229" s="36">
        <f t="shared" si="64"/>
        <v>930.67000000000007</v>
      </c>
      <c r="S229" s="36">
        <f t="shared" si="65"/>
        <v>-90.44</v>
      </c>
      <c r="T229" s="36">
        <f t="shared" si="66"/>
        <v>0</v>
      </c>
      <c r="U229" s="36">
        <f t="shared" si="67"/>
        <v>152618.53000000006</v>
      </c>
      <c r="V229" s="36">
        <f t="shared" si="68"/>
        <v>30551.610000000015</v>
      </c>
      <c r="W229" s="36">
        <f t="shared" si="69"/>
        <v>-33618.53000000005</v>
      </c>
    </row>
    <row r="230" spans="1:23" x14ac:dyDescent="0.25">
      <c r="A230">
        <f t="shared" si="70"/>
        <v>19</v>
      </c>
      <c r="B230" s="33">
        <v>50465</v>
      </c>
      <c r="C230" s="36">
        <f t="shared" si="56"/>
        <v>-491438.18333333405</v>
      </c>
      <c r="D230" s="36">
        <f t="shared" si="57"/>
        <v>547.70000000000005</v>
      </c>
      <c r="E230" s="36">
        <f t="shared" si="58"/>
        <v>2267.73</v>
      </c>
      <c r="F230" s="36">
        <f t="shared" si="59"/>
        <v>-1720.03</v>
      </c>
      <c r="G230" s="36">
        <f t="shared" si="54"/>
        <v>1693.9666666666665</v>
      </c>
      <c r="H230" s="36">
        <f t="shared" si="60"/>
        <v>607399.88000000012</v>
      </c>
      <c r="I230" s="36">
        <f t="shared" si="61"/>
        <v>-116474.88</v>
      </c>
      <c r="J230" s="36">
        <f t="shared" si="55"/>
        <v>-495399.8800000007</v>
      </c>
      <c r="N230">
        <f t="shared" si="71"/>
        <v>19</v>
      </c>
      <c r="O230" s="33">
        <v>50465</v>
      </c>
      <c r="P230" s="36">
        <f t="shared" si="62"/>
        <v>-33618.53000000005</v>
      </c>
      <c r="Q230" s="36">
        <f t="shared" si="63"/>
        <v>840.23</v>
      </c>
      <c r="R230" s="36">
        <f t="shared" si="64"/>
        <v>933.24</v>
      </c>
      <c r="S230" s="36">
        <f t="shared" si="65"/>
        <v>-93.01</v>
      </c>
      <c r="T230" s="36">
        <f t="shared" si="66"/>
        <v>0</v>
      </c>
      <c r="U230" s="36">
        <f t="shared" si="67"/>
        <v>153551.77000000005</v>
      </c>
      <c r="V230" s="36">
        <f t="shared" si="68"/>
        <v>30458.600000000017</v>
      </c>
      <c r="W230" s="36">
        <f t="shared" si="69"/>
        <v>-34551.770000000048</v>
      </c>
    </row>
    <row r="231" spans="1:23" x14ac:dyDescent="0.25">
      <c r="A231">
        <f t="shared" si="70"/>
        <v>19</v>
      </c>
      <c r="B231" s="33">
        <v>50496</v>
      </c>
      <c r="C231" s="36">
        <f t="shared" si="56"/>
        <v>-495399.8800000007</v>
      </c>
      <c r="D231" s="36">
        <f t="shared" si="57"/>
        <v>547.70000000000005</v>
      </c>
      <c r="E231" s="36">
        <f t="shared" si="58"/>
        <v>2281.6000000000004</v>
      </c>
      <c r="F231" s="36">
        <f t="shared" si="59"/>
        <v>-1733.9</v>
      </c>
      <c r="G231" s="36">
        <f t="shared" si="54"/>
        <v>1693.9666666666665</v>
      </c>
      <c r="H231" s="36">
        <f t="shared" si="60"/>
        <v>611375.44666666677</v>
      </c>
      <c r="I231" s="36">
        <f t="shared" si="61"/>
        <v>-118208.78</v>
      </c>
      <c r="J231" s="36">
        <f t="shared" si="55"/>
        <v>-499375.44666666735</v>
      </c>
      <c r="N231">
        <f t="shared" si="71"/>
        <v>19</v>
      </c>
      <c r="O231" s="33">
        <v>50496</v>
      </c>
      <c r="P231" s="36">
        <f t="shared" si="62"/>
        <v>-34551.770000000048</v>
      </c>
      <c r="Q231" s="36">
        <f t="shared" si="63"/>
        <v>840.23</v>
      </c>
      <c r="R231" s="36">
        <f t="shared" si="64"/>
        <v>935.82</v>
      </c>
      <c r="S231" s="36">
        <f t="shared" si="65"/>
        <v>-95.59</v>
      </c>
      <c r="T231" s="36">
        <f t="shared" si="66"/>
        <v>0</v>
      </c>
      <c r="U231" s="36">
        <f t="shared" si="67"/>
        <v>154487.59000000005</v>
      </c>
      <c r="V231" s="36">
        <f t="shared" si="68"/>
        <v>30363.010000000017</v>
      </c>
      <c r="W231" s="36">
        <f t="shared" si="69"/>
        <v>-35487.590000000047</v>
      </c>
    </row>
    <row r="232" spans="1:23" x14ac:dyDescent="0.25">
      <c r="A232">
        <f t="shared" si="70"/>
        <v>19</v>
      </c>
      <c r="B232" s="33">
        <v>50526</v>
      </c>
      <c r="C232" s="36">
        <f t="shared" si="56"/>
        <v>-499375.44666666735</v>
      </c>
      <c r="D232" s="36">
        <f t="shared" si="57"/>
        <v>547.70000000000005</v>
      </c>
      <c r="E232" s="36">
        <f t="shared" si="58"/>
        <v>2295.5100000000002</v>
      </c>
      <c r="F232" s="36">
        <f t="shared" si="59"/>
        <v>-1747.81</v>
      </c>
      <c r="G232" s="36">
        <f t="shared" si="54"/>
        <v>1693.9666666666665</v>
      </c>
      <c r="H232" s="36">
        <f t="shared" si="60"/>
        <v>615364.92333333346</v>
      </c>
      <c r="I232" s="36">
        <f t="shared" si="61"/>
        <v>-119956.59</v>
      </c>
      <c r="J232" s="36">
        <f t="shared" si="55"/>
        <v>-503364.92333333404</v>
      </c>
      <c r="N232">
        <f t="shared" si="71"/>
        <v>19</v>
      </c>
      <c r="O232" s="33">
        <v>50526</v>
      </c>
      <c r="P232" s="36">
        <f t="shared" si="62"/>
        <v>-35487.590000000047</v>
      </c>
      <c r="Q232" s="36">
        <f t="shared" si="63"/>
        <v>840.23</v>
      </c>
      <c r="R232" s="36">
        <f t="shared" si="64"/>
        <v>938.41000000000008</v>
      </c>
      <c r="S232" s="36">
        <f t="shared" si="65"/>
        <v>-98.18</v>
      </c>
      <c r="T232" s="36">
        <f t="shared" si="66"/>
        <v>0</v>
      </c>
      <c r="U232" s="36">
        <f t="shared" si="67"/>
        <v>155426.00000000006</v>
      </c>
      <c r="V232" s="36">
        <f t="shared" si="68"/>
        <v>30264.830000000016</v>
      </c>
      <c r="W232" s="36">
        <f t="shared" si="69"/>
        <v>-36426.000000000051</v>
      </c>
    </row>
    <row r="233" spans="1:23" x14ac:dyDescent="0.25">
      <c r="A233">
        <f t="shared" si="70"/>
        <v>19</v>
      </c>
      <c r="B233" s="33">
        <v>50557</v>
      </c>
      <c r="C233" s="36">
        <f t="shared" si="56"/>
        <v>-503364.92333333404</v>
      </c>
      <c r="D233" s="36">
        <f t="shared" si="57"/>
        <v>547.70000000000005</v>
      </c>
      <c r="E233" s="36">
        <f t="shared" si="58"/>
        <v>2309.48</v>
      </c>
      <c r="F233" s="36">
        <f t="shared" si="59"/>
        <v>-1761.78</v>
      </c>
      <c r="G233" s="36">
        <f t="shared" si="54"/>
        <v>1693.9666666666665</v>
      </c>
      <c r="H233" s="36">
        <f t="shared" si="60"/>
        <v>619368.37000000011</v>
      </c>
      <c r="I233" s="36">
        <f t="shared" si="61"/>
        <v>-121718.37</v>
      </c>
      <c r="J233" s="36">
        <f t="shared" si="55"/>
        <v>-507368.37000000069</v>
      </c>
      <c r="N233">
        <f t="shared" si="71"/>
        <v>19</v>
      </c>
      <c r="O233" s="33">
        <v>50557</v>
      </c>
      <c r="P233" s="36">
        <f t="shared" si="62"/>
        <v>-36426.000000000051</v>
      </c>
      <c r="Q233" s="36">
        <f t="shared" si="63"/>
        <v>840.23</v>
      </c>
      <c r="R233" s="36">
        <f t="shared" si="64"/>
        <v>941.01</v>
      </c>
      <c r="S233" s="36">
        <f t="shared" si="65"/>
        <v>-100.78</v>
      </c>
      <c r="T233" s="36">
        <f t="shared" si="66"/>
        <v>0</v>
      </c>
      <c r="U233" s="36">
        <f t="shared" si="67"/>
        <v>156367.01000000007</v>
      </c>
      <c r="V233" s="36">
        <f t="shared" si="68"/>
        <v>30164.050000000017</v>
      </c>
      <c r="W233" s="36">
        <f t="shared" si="69"/>
        <v>-37367.010000000053</v>
      </c>
    </row>
    <row r="234" spans="1:23" x14ac:dyDescent="0.25">
      <c r="A234">
        <f t="shared" si="70"/>
        <v>19</v>
      </c>
      <c r="B234" s="33">
        <v>50587</v>
      </c>
      <c r="C234" s="36">
        <f t="shared" si="56"/>
        <v>-507368.37000000069</v>
      </c>
      <c r="D234" s="36">
        <f t="shared" si="57"/>
        <v>547.70000000000005</v>
      </c>
      <c r="E234" s="36">
        <f t="shared" si="58"/>
        <v>2323.4899999999998</v>
      </c>
      <c r="F234" s="36">
        <f t="shared" si="59"/>
        <v>-1775.79</v>
      </c>
      <c r="G234" s="36">
        <f t="shared" si="54"/>
        <v>1693.9666666666665</v>
      </c>
      <c r="H234" s="36">
        <f t="shared" si="60"/>
        <v>623385.82666666678</v>
      </c>
      <c r="I234" s="36">
        <f t="shared" si="61"/>
        <v>-123494.15999999999</v>
      </c>
      <c r="J234" s="36">
        <f t="shared" si="55"/>
        <v>-511385.82666666736</v>
      </c>
      <c r="N234">
        <f t="shared" si="71"/>
        <v>19</v>
      </c>
      <c r="O234" s="33">
        <v>50587</v>
      </c>
      <c r="P234" s="36">
        <f t="shared" si="62"/>
        <v>-37367.010000000053</v>
      </c>
      <c r="Q234" s="36">
        <f t="shared" si="63"/>
        <v>840.23</v>
      </c>
      <c r="R234" s="36">
        <f t="shared" si="64"/>
        <v>943.61</v>
      </c>
      <c r="S234" s="36">
        <f t="shared" si="65"/>
        <v>-103.38</v>
      </c>
      <c r="T234" s="36">
        <f t="shared" si="66"/>
        <v>0</v>
      </c>
      <c r="U234" s="36">
        <f t="shared" si="67"/>
        <v>157310.62000000005</v>
      </c>
      <c r="V234" s="36">
        <f t="shared" si="68"/>
        <v>30060.670000000016</v>
      </c>
      <c r="W234" s="36">
        <f t="shared" si="69"/>
        <v>-38310.620000000054</v>
      </c>
    </row>
    <row r="235" spans="1:23" x14ac:dyDescent="0.25">
      <c r="A235">
        <f t="shared" si="70"/>
        <v>19</v>
      </c>
      <c r="B235" s="33">
        <v>50618</v>
      </c>
      <c r="C235" s="36">
        <f t="shared" si="56"/>
        <v>-511385.82666666736</v>
      </c>
      <c r="D235" s="36">
        <f t="shared" si="57"/>
        <v>547.70000000000005</v>
      </c>
      <c r="E235" s="36">
        <f t="shared" si="58"/>
        <v>2337.5500000000002</v>
      </c>
      <c r="F235" s="36">
        <f t="shared" si="59"/>
        <v>-1789.85</v>
      </c>
      <c r="G235" s="36">
        <f t="shared" si="54"/>
        <v>1693.9666666666665</v>
      </c>
      <c r="H235" s="36">
        <f t="shared" si="60"/>
        <v>627417.3433333335</v>
      </c>
      <c r="I235" s="36">
        <f t="shared" si="61"/>
        <v>-125284.01</v>
      </c>
      <c r="J235" s="36">
        <f t="shared" si="55"/>
        <v>-515417.34333333402</v>
      </c>
      <c r="N235">
        <f t="shared" si="71"/>
        <v>19</v>
      </c>
      <c r="O235" s="33">
        <v>50618</v>
      </c>
      <c r="P235" s="36">
        <f t="shared" si="62"/>
        <v>-38310.620000000054</v>
      </c>
      <c r="Q235" s="36">
        <f t="shared" si="63"/>
        <v>840.23</v>
      </c>
      <c r="R235" s="36">
        <f t="shared" si="64"/>
        <v>946.22</v>
      </c>
      <c r="S235" s="36">
        <f t="shared" si="65"/>
        <v>-105.99</v>
      </c>
      <c r="T235" s="36">
        <f t="shared" si="66"/>
        <v>0</v>
      </c>
      <c r="U235" s="36">
        <f t="shared" si="67"/>
        <v>158256.84000000005</v>
      </c>
      <c r="V235" s="36">
        <f t="shared" si="68"/>
        <v>29954.680000000015</v>
      </c>
      <c r="W235" s="36">
        <f t="shared" si="69"/>
        <v>-39256.840000000055</v>
      </c>
    </row>
    <row r="236" spans="1:23" x14ac:dyDescent="0.25">
      <c r="A236">
        <f t="shared" si="70"/>
        <v>19</v>
      </c>
      <c r="B236" s="33">
        <v>50649</v>
      </c>
      <c r="C236" s="36">
        <f t="shared" si="56"/>
        <v>-515417.34333333402</v>
      </c>
      <c r="D236" s="36">
        <f t="shared" si="57"/>
        <v>547.70000000000005</v>
      </c>
      <c r="E236" s="36">
        <f t="shared" si="58"/>
        <v>2351.66</v>
      </c>
      <c r="F236" s="36">
        <f t="shared" si="59"/>
        <v>-1803.96</v>
      </c>
      <c r="G236" s="36">
        <f t="shared" si="54"/>
        <v>1693.9666666666665</v>
      </c>
      <c r="H236" s="36">
        <f t="shared" si="60"/>
        <v>631462.9700000002</v>
      </c>
      <c r="I236" s="36">
        <f t="shared" si="61"/>
        <v>-127087.97</v>
      </c>
      <c r="J236" s="36">
        <f t="shared" si="55"/>
        <v>-519462.97000000067</v>
      </c>
      <c r="N236">
        <f t="shared" si="71"/>
        <v>19</v>
      </c>
      <c r="O236" s="33">
        <v>50649</v>
      </c>
      <c r="P236" s="36">
        <f t="shared" si="62"/>
        <v>-39256.840000000055</v>
      </c>
      <c r="Q236" s="36">
        <f t="shared" si="63"/>
        <v>840.23</v>
      </c>
      <c r="R236" s="36">
        <f t="shared" si="64"/>
        <v>948.84</v>
      </c>
      <c r="S236" s="36">
        <f t="shared" si="65"/>
        <v>-108.61</v>
      </c>
      <c r="T236" s="36">
        <f t="shared" si="66"/>
        <v>0</v>
      </c>
      <c r="U236" s="36">
        <f t="shared" si="67"/>
        <v>159205.68000000005</v>
      </c>
      <c r="V236" s="36">
        <f t="shared" si="68"/>
        <v>29846.070000000014</v>
      </c>
      <c r="W236" s="36">
        <f t="shared" si="69"/>
        <v>-40205.680000000051</v>
      </c>
    </row>
    <row r="237" spans="1:23" x14ac:dyDescent="0.25">
      <c r="A237">
        <f t="shared" si="70"/>
        <v>19</v>
      </c>
      <c r="B237" s="33">
        <v>50679</v>
      </c>
      <c r="C237" s="36">
        <f t="shared" si="56"/>
        <v>-519462.97000000067</v>
      </c>
      <c r="D237" s="36">
        <f t="shared" si="57"/>
        <v>547.70000000000005</v>
      </c>
      <c r="E237" s="36">
        <f t="shared" si="58"/>
        <v>2365.8199999999997</v>
      </c>
      <c r="F237" s="36">
        <f t="shared" si="59"/>
        <v>-1818.12</v>
      </c>
      <c r="G237" s="36">
        <f t="shared" si="54"/>
        <v>1693.9666666666665</v>
      </c>
      <c r="H237" s="36">
        <f t="shared" si="60"/>
        <v>635522.75666666683</v>
      </c>
      <c r="I237" s="36">
        <f t="shared" si="61"/>
        <v>-128906.09</v>
      </c>
      <c r="J237" s="36">
        <f t="shared" si="55"/>
        <v>-523522.75666666735</v>
      </c>
      <c r="N237">
        <f t="shared" si="71"/>
        <v>19</v>
      </c>
      <c r="O237" s="33">
        <v>50679</v>
      </c>
      <c r="P237" s="36">
        <f t="shared" si="62"/>
        <v>-40205.680000000051</v>
      </c>
      <c r="Q237" s="36">
        <f t="shared" si="63"/>
        <v>840.23</v>
      </c>
      <c r="R237" s="36">
        <f t="shared" si="64"/>
        <v>951.47</v>
      </c>
      <c r="S237" s="36">
        <f t="shared" si="65"/>
        <v>-111.24</v>
      </c>
      <c r="T237" s="36">
        <f t="shared" si="66"/>
        <v>0</v>
      </c>
      <c r="U237" s="36">
        <f t="shared" si="67"/>
        <v>160157.15000000005</v>
      </c>
      <c r="V237" s="36">
        <f t="shared" si="68"/>
        <v>29734.830000000013</v>
      </c>
      <c r="W237" s="36">
        <f t="shared" si="69"/>
        <v>-41157.150000000052</v>
      </c>
    </row>
    <row r="238" spans="1:23" x14ac:dyDescent="0.25">
      <c r="A238">
        <f t="shared" si="70"/>
        <v>19</v>
      </c>
      <c r="B238" s="33">
        <v>50710</v>
      </c>
      <c r="C238" s="36">
        <f t="shared" si="56"/>
        <v>-523522.75666666735</v>
      </c>
      <c r="D238" s="36">
        <f t="shared" si="57"/>
        <v>547.70000000000005</v>
      </c>
      <c r="E238" s="36">
        <f t="shared" si="58"/>
        <v>2380.0299999999997</v>
      </c>
      <c r="F238" s="36">
        <f t="shared" si="59"/>
        <v>-1832.33</v>
      </c>
      <c r="G238" s="36">
        <f t="shared" si="54"/>
        <v>1693.9666666666665</v>
      </c>
      <c r="H238" s="36">
        <f t="shared" si="60"/>
        <v>639596.75333333353</v>
      </c>
      <c r="I238" s="36">
        <f t="shared" si="61"/>
        <v>-130738.42</v>
      </c>
      <c r="J238" s="36">
        <f t="shared" si="55"/>
        <v>-527596.753333334</v>
      </c>
      <c r="N238">
        <f t="shared" si="71"/>
        <v>19</v>
      </c>
      <c r="O238" s="33">
        <v>50710</v>
      </c>
      <c r="P238" s="36">
        <f t="shared" si="62"/>
        <v>-41157.150000000052</v>
      </c>
      <c r="Q238" s="36">
        <f t="shared" si="63"/>
        <v>840.23</v>
      </c>
      <c r="R238" s="36">
        <f t="shared" si="64"/>
        <v>954.1</v>
      </c>
      <c r="S238" s="36">
        <f t="shared" si="65"/>
        <v>-113.87</v>
      </c>
      <c r="T238" s="36">
        <f t="shared" si="66"/>
        <v>0</v>
      </c>
      <c r="U238" s="36">
        <f t="shared" si="67"/>
        <v>161111.25000000006</v>
      </c>
      <c r="V238" s="36">
        <f t="shared" si="68"/>
        <v>29620.960000000014</v>
      </c>
      <c r="W238" s="36">
        <f t="shared" si="69"/>
        <v>-42111.250000000051</v>
      </c>
    </row>
    <row r="239" spans="1:23" x14ac:dyDescent="0.25">
      <c r="A239">
        <f t="shared" si="70"/>
        <v>19</v>
      </c>
      <c r="B239" s="33">
        <v>50740</v>
      </c>
      <c r="C239" s="36">
        <f t="shared" si="56"/>
        <v>-527596.753333334</v>
      </c>
      <c r="D239" s="36">
        <f t="shared" si="57"/>
        <v>547.70000000000005</v>
      </c>
      <c r="E239" s="36">
        <f t="shared" si="58"/>
        <v>2394.29</v>
      </c>
      <c r="F239" s="36">
        <f t="shared" si="59"/>
        <v>-1846.59</v>
      </c>
      <c r="G239" s="36">
        <f t="shared" si="54"/>
        <v>1693.9666666666665</v>
      </c>
      <c r="H239" s="36">
        <f t="shared" si="60"/>
        <v>643685.01000000024</v>
      </c>
      <c r="I239" s="36">
        <f t="shared" si="61"/>
        <v>-132585.01</v>
      </c>
      <c r="J239" s="36">
        <f t="shared" si="55"/>
        <v>-531685.01000000071</v>
      </c>
      <c r="N239">
        <f t="shared" si="71"/>
        <v>19</v>
      </c>
      <c r="O239" s="33">
        <v>50740</v>
      </c>
      <c r="P239" s="36">
        <f t="shared" si="62"/>
        <v>-42111.250000000051</v>
      </c>
      <c r="Q239" s="36">
        <f t="shared" si="63"/>
        <v>840.23</v>
      </c>
      <c r="R239" s="36">
        <f t="shared" si="64"/>
        <v>956.74</v>
      </c>
      <c r="S239" s="36">
        <f t="shared" si="65"/>
        <v>-116.51</v>
      </c>
      <c r="T239" s="36">
        <f t="shared" si="66"/>
        <v>0</v>
      </c>
      <c r="U239" s="36">
        <f t="shared" si="67"/>
        <v>162067.99000000005</v>
      </c>
      <c r="V239" s="36">
        <f t="shared" si="68"/>
        <v>29504.450000000015</v>
      </c>
      <c r="W239" s="36">
        <f t="shared" si="69"/>
        <v>-43067.990000000049</v>
      </c>
    </row>
    <row r="240" spans="1:23" x14ac:dyDescent="0.25">
      <c r="A240">
        <f t="shared" si="70"/>
        <v>20</v>
      </c>
      <c r="B240" s="33">
        <v>50771</v>
      </c>
      <c r="C240" s="36">
        <f t="shared" si="56"/>
        <v>-531685.01000000071</v>
      </c>
      <c r="D240" s="36">
        <f t="shared" si="57"/>
        <v>547.70000000000005</v>
      </c>
      <c r="E240" s="36">
        <f t="shared" si="58"/>
        <v>2408.6000000000004</v>
      </c>
      <c r="F240" s="36">
        <f t="shared" si="59"/>
        <v>-1860.9</v>
      </c>
      <c r="G240" s="36">
        <f t="shared" si="54"/>
        <v>1693.9666666666665</v>
      </c>
      <c r="H240" s="36">
        <f t="shared" si="60"/>
        <v>647787.57666666689</v>
      </c>
      <c r="I240" s="36">
        <f t="shared" si="61"/>
        <v>-134445.91</v>
      </c>
      <c r="J240" s="36">
        <f t="shared" si="55"/>
        <v>-535787.57666666736</v>
      </c>
      <c r="N240">
        <f t="shared" si="71"/>
        <v>20</v>
      </c>
      <c r="O240" s="33">
        <v>50771</v>
      </c>
      <c r="P240" s="36">
        <f t="shared" si="62"/>
        <v>-43067.990000000049</v>
      </c>
      <c r="Q240" s="36">
        <f t="shared" si="63"/>
        <v>840.23</v>
      </c>
      <c r="R240" s="36">
        <f t="shared" si="64"/>
        <v>959.38</v>
      </c>
      <c r="S240" s="36">
        <f t="shared" si="65"/>
        <v>-119.15</v>
      </c>
      <c r="T240" s="36">
        <f t="shared" si="66"/>
        <v>0</v>
      </c>
      <c r="U240" s="36">
        <f t="shared" si="67"/>
        <v>163027.37000000005</v>
      </c>
      <c r="V240" s="36">
        <f t="shared" si="68"/>
        <v>29385.300000000014</v>
      </c>
      <c r="W240" s="36">
        <f t="shared" si="69"/>
        <v>-44027.370000000046</v>
      </c>
    </row>
    <row r="241" spans="1:23" x14ac:dyDescent="0.25">
      <c r="A241">
        <f t="shared" si="70"/>
        <v>20</v>
      </c>
      <c r="B241" s="33">
        <v>50802</v>
      </c>
      <c r="C241" s="36">
        <f t="shared" si="56"/>
        <v>-535787.57666666736</v>
      </c>
      <c r="D241" s="36">
        <f t="shared" si="57"/>
        <v>547.70000000000005</v>
      </c>
      <c r="E241" s="36">
        <f t="shared" si="58"/>
        <v>2422.96</v>
      </c>
      <c r="F241" s="36">
        <f t="shared" si="59"/>
        <v>-1875.26</v>
      </c>
      <c r="G241" s="36">
        <f t="shared" si="54"/>
        <v>1693.9666666666665</v>
      </c>
      <c r="H241" s="36">
        <f t="shared" si="60"/>
        <v>651904.50333333353</v>
      </c>
      <c r="I241" s="36">
        <f t="shared" si="61"/>
        <v>-136321.17000000001</v>
      </c>
      <c r="J241" s="36">
        <f t="shared" si="55"/>
        <v>-539904.503333334</v>
      </c>
      <c r="N241">
        <f t="shared" si="71"/>
        <v>20</v>
      </c>
      <c r="O241" s="33">
        <v>50802</v>
      </c>
      <c r="P241" s="36">
        <f t="shared" si="62"/>
        <v>-44027.370000000046</v>
      </c>
      <c r="Q241" s="36">
        <f t="shared" si="63"/>
        <v>840.23</v>
      </c>
      <c r="R241" s="36">
        <f t="shared" si="64"/>
        <v>962.04</v>
      </c>
      <c r="S241" s="36">
        <f t="shared" si="65"/>
        <v>-121.81</v>
      </c>
      <c r="T241" s="36">
        <f t="shared" si="66"/>
        <v>0</v>
      </c>
      <c r="U241" s="36">
        <f t="shared" si="67"/>
        <v>163989.41000000006</v>
      </c>
      <c r="V241" s="36">
        <f t="shared" si="68"/>
        <v>29263.490000000013</v>
      </c>
      <c r="W241" s="36">
        <f t="shared" si="69"/>
        <v>-44989.410000000047</v>
      </c>
    </row>
    <row r="242" spans="1:23" x14ac:dyDescent="0.25">
      <c r="A242">
        <f t="shared" si="70"/>
        <v>20</v>
      </c>
      <c r="B242" s="33">
        <v>50830</v>
      </c>
      <c r="C242" s="36">
        <f t="shared" si="56"/>
        <v>-539904.503333334</v>
      </c>
      <c r="D242" s="36">
        <f t="shared" si="57"/>
        <v>547.70000000000005</v>
      </c>
      <c r="E242" s="36">
        <f t="shared" si="58"/>
        <v>2437.37</v>
      </c>
      <c r="F242" s="36">
        <f t="shared" si="59"/>
        <v>-1889.67</v>
      </c>
      <c r="G242" s="36">
        <f t="shared" si="54"/>
        <v>1693.9666666666665</v>
      </c>
      <c r="H242" s="36">
        <f t="shared" si="60"/>
        <v>656035.8400000002</v>
      </c>
      <c r="I242" s="36">
        <f t="shared" si="61"/>
        <v>-138210.84000000003</v>
      </c>
      <c r="J242" s="36">
        <f t="shared" si="55"/>
        <v>-544035.84000000067</v>
      </c>
      <c r="N242">
        <f t="shared" si="71"/>
        <v>20</v>
      </c>
      <c r="O242" s="33">
        <v>50830</v>
      </c>
      <c r="P242" s="36">
        <f t="shared" si="62"/>
        <v>-44989.410000000047</v>
      </c>
      <c r="Q242" s="36">
        <f t="shared" si="63"/>
        <v>840.23</v>
      </c>
      <c r="R242" s="36">
        <f t="shared" si="64"/>
        <v>964.7</v>
      </c>
      <c r="S242" s="36">
        <f t="shared" si="65"/>
        <v>-124.47</v>
      </c>
      <c r="T242" s="36">
        <f t="shared" si="66"/>
        <v>0</v>
      </c>
      <c r="U242" s="36">
        <f t="shared" si="67"/>
        <v>164954.11000000007</v>
      </c>
      <c r="V242" s="36">
        <f t="shared" si="68"/>
        <v>29139.020000000011</v>
      </c>
      <c r="W242" s="36">
        <f t="shared" si="69"/>
        <v>-45954.110000000044</v>
      </c>
    </row>
    <row r="243" spans="1:23" x14ac:dyDescent="0.25">
      <c r="A243">
        <f t="shared" si="70"/>
        <v>20</v>
      </c>
      <c r="B243" s="33">
        <v>50861</v>
      </c>
      <c r="C243" s="36">
        <f t="shared" si="56"/>
        <v>-544035.84000000067</v>
      </c>
      <c r="D243" s="36">
        <f t="shared" si="57"/>
        <v>547.70000000000005</v>
      </c>
      <c r="E243" s="36">
        <f t="shared" si="58"/>
        <v>2451.83</v>
      </c>
      <c r="F243" s="36">
        <f t="shared" si="59"/>
        <v>-1904.13</v>
      </c>
      <c r="G243" s="36">
        <f t="shared" si="54"/>
        <v>1693.9666666666665</v>
      </c>
      <c r="H243" s="36">
        <f t="shared" si="60"/>
        <v>660181.63666666683</v>
      </c>
      <c r="I243" s="36">
        <f t="shared" si="61"/>
        <v>-140114.97000000003</v>
      </c>
      <c r="J243" s="36">
        <f t="shared" si="55"/>
        <v>-548181.6366666673</v>
      </c>
      <c r="N243">
        <f t="shared" si="71"/>
        <v>20</v>
      </c>
      <c r="O243" s="33">
        <v>50861</v>
      </c>
      <c r="P243" s="36">
        <f t="shared" si="62"/>
        <v>-45954.110000000044</v>
      </c>
      <c r="Q243" s="36">
        <f t="shared" si="63"/>
        <v>840.23</v>
      </c>
      <c r="R243" s="36">
        <f t="shared" si="64"/>
        <v>967.37</v>
      </c>
      <c r="S243" s="36">
        <f t="shared" si="65"/>
        <v>-127.14</v>
      </c>
      <c r="T243" s="36">
        <f t="shared" si="66"/>
        <v>0</v>
      </c>
      <c r="U243" s="36">
        <f t="shared" si="67"/>
        <v>165921.48000000007</v>
      </c>
      <c r="V243" s="36">
        <f t="shared" si="68"/>
        <v>29011.880000000012</v>
      </c>
      <c r="W243" s="36">
        <f t="shared" si="69"/>
        <v>-46921.480000000047</v>
      </c>
    </row>
    <row r="244" spans="1:23" x14ac:dyDescent="0.25">
      <c r="A244">
        <f t="shared" si="70"/>
        <v>20</v>
      </c>
      <c r="B244" s="33">
        <v>50891</v>
      </c>
      <c r="C244" s="36">
        <f t="shared" si="56"/>
        <v>-548181.6366666673</v>
      </c>
      <c r="D244" s="36">
        <f t="shared" si="57"/>
        <v>547.70000000000005</v>
      </c>
      <c r="E244" s="36">
        <f t="shared" si="58"/>
        <v>2466.34</v>
      </c>
      <c r="F244" s="36">
        <f t="shared" si="59"/>
        <v>-1918.64</v>
      </c>
      <c r="G244" s="36">
        <f t="shared" si="54"/>
        <v>1693.9666666666665</v>
      </c>
      <c r="H244" s="36">
        <f t="shared" si="60"/>
        <v>664341.94333333347</v>
      </c>
      <c r="I244" s="36">
        <f t="shared" si="61"/>
        <v>-142033.61000000004</v>
      </c>
      <c r="J244" s="36">
        <f t="shared" si="55"/>
        <v>-552341.94333333394</v>
      </c>
      <c r="N244">
        <f t="shared" si="71"/>
        <v>20</v>
      </c>
      <c r="O244" s="33">
        <v>50891</v>
      </c>
      <c r="P244" s="36">
        <f t="shared" si="62"/>
        <v>-46921.480000000047</v>
      </c>
      <c r="Q244" s="36">
        <f t="shared" si="63"/>
        <v>840.23</v>
      </c>
      <c r="R244" s="36">
        <f t="shared" si="64"/>
        <v>970.05</v>
      </c>
      <c r="S244" s="36">
        <f t="shared" si="65"/>
        <v>-129.82</v>
      </c>
      <c r="T244" s="36">
        <f t="shared" si="66"/>
        <v>0</v>
      </c>
      <c r="U244" s="36">
        <f t="shared" si="67"/>
        <v>166891.53000000006</v>
      </c>
      <c r="V244" s="36">
        <f t="shared" si="68"/>
        <v>28882.060000000012</v>
      </c>
      <c r="W244" s="36">
        <f t="shared" si="69"/>
        <v>-47891.53000000005</v>
      </c>
    </row>
    <row r="245" spans="1:23" x14ac:dyDescent="0.25">
      <c r="A245">
        <f t="shared" si="70"/>
        <v>20</v>
      </c>
      <c r="B245" s="33">
        <v>50922</v>
      </c>
      <c r="C245" s="36">
        <f t="shared" si="56"/>
        <v>-552341.94333333394</v>
      </c>
      <c r="D245" s="36">
        <f t="shared" si="57"/>
        <v>547.70000000000005</v>
      </c>
      <c r="E245" s="36">
        <f t="shared" si="58"/>
        <v>2480.9</v>
      </c>
      <c r="F245" s="36">
        <f t="shared" si="59"/>
        <v>-1933.2</v>
      </c>
      <c r="G245" s="36">
        <f t="shared" si="54"/>
        <v>1693.9666666666665</v>
      </c>
      <c r="H245" s="36">
        <f t="shared" si="60"/>
        <v>668516.81000000017</v>
      </c>
      <c r="I245" s="36">
        <f t="shared" si="61"/>
        <v>-143966.81000000006</v>
      </c>
      <c r="J245" s="36">
        <f t="shared" si="55"/>
        <v>-556516.81000000064</v>
      </c>
      <c r="N245">
        <f t="shared" si="71"/>
        <v>20</v>
      </c>
      <c r="O245" s="33">
        <v>50922</v>
      </c>
      <c r="P245" s="36">
        <f t="shared" si="62"/>
        <v>-47891.53000000005</v>
      </c>
      <c r="Q245" s="36">
        <f t="shared" si="63"/>
        <v>840.23</v>
      </c>
      <c r="R245" s="36">
        <f t="shared" si="64"/>
        <v>972.73</v>
      </c>
      <c r="S245" s="36">
        <f t="shared" si="65"/>
        <v>-132.5</v>
      </c>
      <c r="T245" s="36">
        <f t="shared" si="66"/>
        <v>0</v>
      </c>
      <c r="U245" s="36">
        <f t="shared" si="67"/>
        <v>167864.26000000007</v>
      </c>
      <c r="V245" s="36">
        <f t="shared" si="68"/>
        <v>28749.560000000012</v>
      </c>
      <c r="W245" s="36">
        <f t="shared" si="69"/>
        <v>-48864.260000000053</v>
      </c>
    </row>
    <row r="246" spans="1:23" x14ac:dyDescent="0.25">
      <c r="A246">
        <f t="shared" si="70"/>
        <v>20</v>
      </c>
      <c r="B246" s="33">
        <v>50952</v>
      </c>
      <c r="C246" s="36">
        <f t="shared" si="56"/>
        <v>-556516.81000000064</v>
      </c>
      <c r="D246" s="36">
        <f t="shared" si="57"/>
        <v>547.70000000000005</v>
      </c>
      <c r="E246" s="36">
        <f t="shared" si="58"/>
        <v>2495.5100000000002</v>
      </c>
      <c r="F246" s="36">
        <f t="shared" si="59"/>
        <v>-1947.81</v>
      </c>
      <c r="G246" s="36">
        <f t="shared" si="54"/>
        <v>1693.9666666666665</v>
      </c>
      <c r="H246" s="36">
        <f t="shared" si="60"/>
        <v>672706.28666666686</v>
      </c>
      <c r="I246" s="36">
        <f t="shared" si="61"/>
        <v>-145914.62000000005</v>
      </c>
      <c r="J246" s="36">
        <f t="shared" si="55"/>
        <v>-560706.28666666732</v>
      </c>
      <c r="N246">
        <f t="shared" si="71"/>
        <v>20</v>
      </c>
      <c r="O246" s="33">
        <v>50952</v>
      </c>
      <c r="P246" s="36">
        <f t="shared" si="62"/>
        <v>-48864.260000000053</v>
      </c>
      <c r="Q246" s="36">
        <f t="shared" si="63"/>
        <v>840.23</v>
      </c>
      <c r="R246" s="36">
        <f t="shared" si="64"/>
        <v>975.42000000000007</v>
      </c>
      <c r="S246" s="36">
        <f t="shared" si="65"/>
        <v>-135.19</v>
      </c>
      <c r="T246" s="36">
        <f t="shared" si="66"/>
        <v>0</v>
      </c>
      <c r="U246" s="36">
        <f t="shared" si="67"/>
        <v>168839.68000000008</v>
      </c>
      <c r="V246" s="36">
        <f t="shared" si="68"/>
        <v>28614.370000000014</v>
      </c>
      <c r="W246" s="36">
        <f t="shared" si="69"/>
        <v>-49839.680000000051</v>
      </c>
    </row>
    <row r="247" spans="1:23" x14ac:dyDescent="0.25">
      <c r="A247">
        <f t="shared" si="70"/>
        <v>20</v>
      </c>
      <c r="B247" s="33">
        <v>50983</v>
      </c>
      <c r="C247" s="36">
        <f t="shared" si="56"/>
        <v>-560706.28666666732</v>
      </c>
      <c r="D247" s="36">
        <f t="shared" si="57"/>
        <v>547.70000000000005</v>
      </c>
      <c r="E247" s="36">
        <f t="shared" si="58"/>
        <v>2510.17</v>
      </c>
      <c r="F247" s="36">
        <f t="shared" si="59"/>
        <v>-1962.47</v>
      </c>
      <c r="G247" s="36">
        <f t="shared" si="54"/>
        <v>1693.9666666666665</v>
      </c>
      <c r="H247" s="36">
        <f t="shared" si="60"/>
        <v>676910.42333333357</v>
      </c>
      <c r="I247" s="36">
        <f t="shared" si="61"/>
        <v>-147877.09000000005</v>
      </c>
      <c r="J247" s="36">
        <f t="shared" si="55"/>
        <v>-564910.42333333404</v>
      </c>
      <c r="N247">
        <f t="shared" si="71"/>
        <v>20</v>
      </c>
      <c r="O247" s="33">
        <v>50983</v>
      </c>
      <c r="P247" s="36">
        <f t="shared" si="62"/>
        <v>-49839.680000000051</v>
      </c>
      <c r="Q247" s="36">
        <f t="shared" si="63"/>
        <v>840.23</v>
      </c>
      <c r="R247" s="36">
        <f t="shared" si="64"/>
        <v>978.12</v>
      </c>
      <c r="S247" s="36">
        <f t="shared" si="65"/>
        <v>-137.88999999999999</v>
      </c>
      <c r="T247" s="36">
        <f t="shared" si="66"/>
        <v>0</v>
      </c>
      <c r="U247" s="36">
        <f t="shared" si="67"/>
        <v>169817.80000000008</v>
      </c>
      <c r="V247" s="36">
        <f t="shared" si="68"/>
        <v>28476.480000000014</v>
      </c>
      <c r="W247" s="36">
        <f t="shared" si="69"/>
        <v>-50817.800000000054</v>
      </c>
    </row>
    <row r="248" spans="1:23" x14ac:dyDescent="0.25">
      <c r="A248">
        <f t="shared" si="70"/>
        <v>20</v>
      </c>
      <c r="B248" s="33">
        <v>51014</v>
      </c>
      <c r="C248" s="36">
        <f t="shared" si="56"/>
        <v>-564910.42333333404</v>
      </c>
      <c r="D248" s="36">
        <f t="shared" si="57"/>
        <v>547.70000000000005</v>
      </c>
      <c r="E248" s="36">
        <f t="shared" si="58"/>
        <v>2524.8900000000003</v>
      </c>
      <c r="F248" s="36">
        <f t="shared" si="59"/>
        <v>-1977.19</v>
      </c>
      <c r="G248" s="36">
        <f t="shared" si="54"/>
        <v>1693.9666666666665</v>
      </c>
      <c r="H248" s="36">
        <f t="shared" si="60"/>
        <v>681129.28000000026</v>
      </c>
      <c r="I248" s="36">
        <f t="shared" si="61"/>
        <v>-149854.28000000006</v>
      </c>
      <c r="J248" s="36">
        <f t="shared" si="55"/>
        <v>-569129.28000000073</v>
      </c>
      <c r="N248">
        <f t="shared" si="71"/>
        <v>20</v>
      </c>
      <c r="O248" s="33">
        <v>51014</v>
      </c>
      <c r="P248" s="36">
        <f t="shared" si="62"/>
        <v>-50817.800000000054</v>
      </c>
      <c r="Q248" s="36">
        <f t="shared" si="63"/>
        <v>840.23</v>
      </c>
      <c r="R248" s="36">
        <f t="shared" si="64"/>
        <v>980.83</v>
      </c>
      <c r="S248" s="36">
        <f t="shared" si="65"/>
        <v>-140.6</v>
      </c>
      <c r="T248" s="36">
        <f t="shared" si="66"/>
        <v>0</v>
      </c>
      <c r="U248" s="36">
        <f t="shared" si="67"/>
        <v>170798.63000000006</v>
      </c>
      <c r="V248" s="36">
        <f t="shared" si="68"/>
        <v>28335.880000000016</v>
      </c>
      <c r="W248" s="36">
        <f t="shared" si="69"/>
        <v>-51798.630000000056</v>
      </c>
    </row>
    <row r="249" spans="1:23" x14ac:dyDescent="0.25">
      <c r="A249">
        <f t="shared" si="70"/>
        <v>20</v>
      </c>
      <c r="B249" s="33">
        <v>51044</v>
      </c>
      <c r="C249" s="36">
        <f t="shared" si="56"/>
        <v>-569129.28000000073</v>
      </c>
      <c r="D249" s="36">
        <f t="shared" si="57"/>
        <v>547.70000000000005</v>
      </c>
      <c r="E249" s="36">
        <f t="shared" si="58"/>
        <v>2539.65</v>
      </c>
      <c r="F249" s="36">
        <f t="shared" si="59"/>
        <v>-1991.95</v>
      </c>
      <c r="G249" s="36">
        <f t="shared" si="54"/>
        <v>1693.9666666666665</v>
      </c>
      <c r="H249" s="36">
        <f t="shared" si="60"/>
        <v>685362.89666666696</v>
      </c>
      <c r="I249" s="36">
        <f t="shared" si="61"/>
        <v>-151846.23000000007</v>
      </c>
      <c r="J249" s="36">
        <f t="shared" si="55"/>
        <v>-573362.89666666742</v>
      </c>
      <c r="N249">
        <f t="shared" si="71"/>
        <v>20</v>
      </c>
      <c r="O249" s="33">
        <v>51044</v>
      </c>
      <c r="P249" s="36">
        <f t="shared" si="62"/>
        <v>-51798.630000000056</v>
      </c>
      <c r="Q249" s="36">
        <f t="shared" si="63"/>
        <v>840.23</v>
      </c>
      <c r="R249" s="36">
        <f t="shared" si="64"/>
        <v>983.54</v>
      </c>
      <c r="S249" s="36">
        <f t="shared" si="65"/>
        <v>-143.31</v>
      </c>
      <c r="T249" s="36">
        <f t="shared" si="66"/>
        <v>0</v>
      </c>
      <c r="U249" s="36">
        <f t="shared" si="67"/>
        <v>171782.17000000007</v>
      </c>
      <c r="V249" s="36">
        <f t="shared" si="68"/>
        <v>28192.570000000014</v>
      </c>
      <c r="W249" s="36">
        <f t="shared" si="69"/>
        <v>-52782.170000000056</v>
      </c>
    </row>
    <row r="250" spans="1:23" x14ac:dyDescent="0.25">
      <c r="A250">
        <f t="shared" si="70"/>
        <v>20</v>
      </c>
      <c r="B250" s="33">
        <v>51075</v>
      </c>
      <c r="C250" s="36">
        <f t="shared" si="56"/>
        <v>-573362.89666666742</v>
      </c>
      <c r="D250" s="36">
        <f t="shared" si="57"/>
        <v>547.70000000000005</v>
      </c>
      <c r="E250" s="36">
        <f t="shared" si="58"/>
        <v>2554.4700000000003</v>
      </c>
      <c r="F250" s="36">
        <f t="shared" si="59"/>
        <v>-2006.77</v>
      </c>
      <c r="G250" s="36">
        <f t="shared" si="54"/>
        <v>1693.9666666666665</v>
      </c>
      <c r="H250" s="36">
        <f t="shared" si="60"/>
        <v>689611.3333333336</v>
      </c>
      <c r="I250" s="36">
        <f t="shared" si="61"/>
        <v>-153853.00000000006</v>
      </c>
      <c r="J250" s="36">
        <f t="shared" si="55"/>
        <v>-577611.33333333407</v>
      </c>
      <c r="N250">
        <f t="shared" si="71"/>
        <v>20</v>
      </c>
      <c r="O250" s="33">
        <v>51075</v>
      </c>
      <c r="P250" s="36">
        <f t="shared" si="62"/>
        <v>-52782.170000000056</v>
      </c>
      <c r="Q250" s="36">
        <f t="shared" si="63"/>
        <v>840.23</v>
      </c>
      <c r="R250" s="36">
        <f t="shared" si="64"/>
        <v>986.26</v>
      </c>
      <c r="S250" s="36">
        <f t="shared" si="65"/>
        <v>-146.03</v>
      </c>
      <c r="T250" s="36">
        <f t="shared" si="66"/>
        <v>0</v>
      </c>
      <c r="U250" s="36">
        <f t="shared" si="67"/>
        <v>172768.43000000008</v>
      </c>
      <c r="V250" s="36">
        <f t="shared" si="68"/>
        <v>28046.540000000015</v>
      </c>
      <c r="W250" s="36">
        <f t="shared" si="69"/>
        <v>-53768.430000000058</v>
      </c>
    </row>
    <row r="251" spans="1:23" x14ac:dyDescent="0.25">
      <c r="A251">
        <f t="shared" si="70"/>
        <v>20</v>
      </c>
      <c r="B251" s="33">
        <v>51105</v>
      </c>
      <c r="C251" s="36">
        <f t="shared" si="56"/>
        <v>-577611.33333333407</v>
      </c>
      <c r="D251" s="36">
        <f t="shared" si="57"/>
        <v>547.70000000000005</v>
      </c>
      <c r="E251" s="36">
        <f t="shared" si="58"/>
        <v>2569.34</v>
      </c>
      <c r="F251" s="36">
        <f t="shared" si="59"/>
        <v>-2021.64</v>
      </c>
      <c r="G251" s="36">
        <f t="shared" si="54"/>
        <v>1693.9666666666665</v>
      </c>
      <c r="H251" s="36">
        <f t="shared" si="60"/>
        <v>693874.64000000025</v>
      </c>
      <c r="I251" s="36">
        <f t="shared" si="61"/>
        <v>-155874.64000000007</v>
      </c>
      <c r="J251" s="36">
        <f t="shared" si="55"/>
        <v>-581874.64000000071</v>
      </c>
      <c r="N251">
        <f t="shared" si="71"/>
        <v>20</v>
      </c>
      <c r="O251" s="33">
        <v>51105</v>
      </c>
      <c r="P251" s="36">
        <f t="shared" si="62"/>
        <v>-53768.430000000058</v>
      </c>
      <c r="Q251" s="36">
        <f t="shared" si="63"/>
        <v>840.23</v>
      </c>
      <c r="R251" s="36">
        <f t="shared" si="64"/>
        <v>988.99</v>
      </c>
      <c r="S251" s="36">
        <f t="shared" si="65"/>
        <v>-148.76</v>
      </c>
      <c r="T251" s="36">
        <f t="shared" si="66"/>
        <v>0</v>
      </c>
      <c r="U251" s="36">
        <f t="shared" si="67"/>
        <v>173757.42000000007</v>
      </c>
      <c r="V251" s="36">
        <f t="shared" si="68"/>
        <v>27897.780000000017</v>
      </c>
      <c r="W251" s="36">
        <f t="shared" si="69"/>
        <v>-54757.420000000056</v>
      </c>
    </row>
    <row r="252" spans="1:23" x14ac:dyDescent="0.25">
      <c r="A252">
        <f t="shared" si="70"/>
        <v>21</v>
      </c>
      <c r="B252" s="33">
        <v>51136</v>
      </c>
      <c r="C252" s="36">
        <f t="shared" si="56"/>
        <v>-581874.64000000071</v>
      </c>
      <c r="D252" s="36">
        <f t="shared" si="57"/>
        <v>547.70000000000005</v>
      </c>
      <c r="E252" s="36">
        <f t="shared" si="58"/>
        <v>2584.2600000000002</v>
      </c>
      <c r="F252" s="36">
        <f t="shared" si="59"/>
        <v>-2036.56</v>
      </c>
      <c r="G252" s="36">
        <f t="shared" si="54"/>
        <v>1693.9666666666665</v>
      </c>
      <c r="H252" s="36">
        <f t="shared" si="60"/>
        <v>698152.86666666693</v>
      </c>
      <c r="I252" s="36">
        <f t="shared" si="61"/>
        <v>-157911.20000000007</v>
      </c>
      <c r="J252" s="36">
        <f t="shared" si="55"/>
        <v>-586152.8666666674</v>
      </c>
      <c r="N252">
        <f t="shared" si="71"/>
        <v>21</v>
      </c>
      <c r="O252" s="33">
        <v>51136</v>
      </c>
      <c r="P252" s="36">
        <f t="shared" si="62"/>
        <v>-54757.420000000056</v>
      </c>
      <c r="Q252" s="36">
        <f t="shared" si="63"/>
        <v>840.23</v>
      </c>
      <c r="R252" s="36">
        <f t="shared" si="64"/>
        <v>991.73</v>
      </c>
      <c r="S252" s="36">
        <f t="shared" si="65"/>
        <v>-151.5</v>
      </c>
      <c r="T252" s="36">
        <f t="shared" si="66"/>
        <v>0</v>
      </c>
      <c r="U252" s="36">
        <f t="shared" si="67"/>
        <v>174749.15000000008</v>
      </c>
      <c r="V252" s="36">
        <f t="shared" si="68"/>
        <v>27746.280000000017</v>
      </c>
      <c r="W252" s="36">
        <f t="shared" si="69"/>
        <v>-55749.15000000006</v>
      </c>
    </row>
    <row r="253" spans="1:23" x14ac:dyDescent="0.25">
      <c r="A253">
        <f t="shared" si="70"/>
        <v>21</v>
      </c>
      <c r="B253" s="33">
        <v>51167</v>
      </c>
      <c r="C253" s="36">
        <f t="shared" si="56"/>
        <v>-586152.8666666674</v>
      </c>
      <c r="D253" s="36">
        <f t="shared" si="57"/>
        <v>547.70000000000005</v>
      </c>
      <c r="E253" s="36">
        <f t="shared" si="58"/>
        <v>2599.2399999999998</v>
      </c>
      <c r="F253" s="36">
        <f t="shared" si="59"/>
        <v>-2051.54</v>
      </c>
      <c r="G253" s="36">
        <f t="shared" si="54"/>
        <v>1693.9666666666665</v>
      </c>
      <c r="H253" s="36">
        <f t="shared" si="60"/>
        <v>702446.0733333336</v>
      </c>
      <c r="I253" s="36">
        <f t="shared" si="61"/>
        <v>-159962.74000000008</v>
      </c>
      <c r="J253" s="36">
        <f t="shared" si="55"/>
        <v>-590446.07333333406</v>
      </c>
      <c r="N253">
        <f t="shared" si="71"/>
        <v>21</v>
      </c>
      <c r="O253" s="33">
        <v>51167</v>
      </c>
      <c r="P253" s="36">
        <f t="shared" si="62"/>
        <v>-55749.15000000006</v>
      </c>
      <c r="Q253" s="36">
        <f t="shared" si="63"/>
        <v>840.23</v>
      </c>
      <c r="R253" s="36">
        <f t="shared" si="64"/>
        <v>994.47</v>
      </c>
      <c r="S253" s="36">
        <f t="shared" si="65"/>
        <v>-154.24</v>
      </c>
      <c r="T253" s="36">
        <f t="shared" si="66"/>
        <v>0</v>
      </c>
      <c r="U253" s="36">
        <f t="shared" si="67"/>
        <v>175743.62000000008</v>
      </c>
      <c r="V253" s="36">
        <f t="shared" si="68"/>
        <v>27592.040000000015</v>
      </c>
      <c r="W253" s="36">
        <f t="shared" si="69"/>
        <v>-56743.620000000061</v>
      </c>
    </row>
    <row r="254" spans="1:23" x14ac:dyDescent="0.25">
      <c r="A254">
        <f t="shared" si="70"/>
        <v>21</v>
      </c>
      <c r="B254" s="33">
        <v>51196</v>
      </c>
      <c r="C254" s="36">
        <f t="shared" si="56"/>
        <v>-590446.07333333406</v>
      </c>
      <c r="D254" s="36">
        <f t="shared" si="57"/>
        <v>547.70000000000005</v>
      </c>
      <c r="E254" s="36">
        <f t="shared" si="58"/>
        <v>2614.2600000000002</v>
      </c>
      <c r="F254" s="36">
        <f t="shared" si="59"/>
        <v>-2066.56</v>
      </c>
      <c r="G254" s="36">
        <f t="shared" si="54"/>
        <v>1693.9666666666665</v>
      </c>
      <c r="H254" s="36">
        <f t="shared" si="60"/>
        <v>706754.30000000028</v>
      </c>
      <c r="I254" s="36">
        <f t="shared" si="61"/>
        <v>-162029.30000000008</v>
      </c>
      <c r="J254" s="36">
        <f t="shared" si="55"/>
        <v>-594754.30000000075</v>
      </c>
      <c r="N254">
        <f t="shared" si="71"/>
        <v>21</v>
      </c>
      <c r="O254" s="33">
        <v>51196</v>
      </c>
      <c r="P254" s="36">
        <f t="shared" si="62"/>
        <v>-56743.620000000061</v>
      </c>
      <c r="Q254" s="36">
        <f t="shared" si="63"/>
        <v>840.23</v>
      </c>
      <c r="R254" s="36">
        <f t="shared" si="64"/>
        <v>997.22</v>
      </c>
      <c r="S254" s="36">
        <f t="shared" si="65"/>
        <v>-156.99</v>
      </c>
      <c r="T254" s="36">
        <f t="shared" si="66"/>
        <v>0</v>
      </c>
      <c r="U254" s="36">
        <f t="shared" si="67"/>
        <v>176740.84000000008</v>
      </c>
      <c r="V254" s="36">
        <f t="shared" si="68"/>
        <v>27435.050000000014</v>
      </c>
      <c r="W254" s="36">
        <f t="shared" si="69"/>
        <v>-57740.840000000062</v>
      </c>
    </row>
    <row r="255" spans="1:23" x14ac:dyDescent="0.25">
      <c r="A255">
        <f t="shared" si="70"/>
        <v>21</v>
      </c>
      <c r="B255" s="33">
        <v>51227</v>
      </c>
      <c r="C255" s="36">
        <f t="shared" si="56"/>
        <v>-594754.30000000075</v>
      </c>
      <c r="D255" s="36">
        <f t="shared" si="57"/>
        <v>547.70000000000005</v>
      </c>
      <c r="E255" s="36">
        <f t="shared" si="58"/>
        <v>2629.34</v>
      </c>
      <c r="F255" s="36">
        <f t="shared" si="59"/>
        <v>-2081.64</v>
      </c>
      <c r="G255" s="36">
        <f t="shared" si="54"/>
        <v>1693.9666666666665</v>
      </c>
      <c r="H255" s="36">
        <f t="shared" si="60"/>
        <v>711077.60666666692</v>
      </c>
      <c r="I255" s="36">
        <f t="shared" si="61"/>
        <v>-164110.94000000009</v>
      </c>
      <c r="J255" s="36">
        <f t="shared" si="55"/>
        <v>-599077.60666666739</v>
      </c>
      <c r="N255">
        <f t="shared" si="71"/>
        <v>21</v>
      </c>
      <c r="O255" s="33">
        <v>51227</v>
      </c>
      <c r="P255" s="36">
        <f t="shared" si="62"/>
        <v>-57740.840000000062</v>
      </c>
      <c r="Q255" s="36">
        <f t="shared" si="63"/>
        <v>840.23</v>
      </c>
      <c r="R255" s="36">
        <f t="shared" si="64"/>
        <v>999.98</v>
      </c>
      <c r="S255" s="36">
        <f t="shared" si="65"/>
        <v>-159.75</v>
      </c>
      <c r="T255" s="36">
        <f t="shared" si="66"/>
        <v>0</v>
      </c>
      <c r="U255" s="36">
        <f t="shared" si="67"/>
        <v>177740.82000000009</v>
      </c>
      <c r="V255" s="36">
        <f t="shared" si="68"/>
        <v>27275.300000000014</v>
      </c>
      <c r="W255" s="36">
        <f t="shared" si="69"/>
        <v>-58740.820000000065</v>
      </c>
    </row>
    <row r="256" spans="1:23" x14ac:dyDescent="0.25">
      <c r="A256">
        <f t="shared" si="70"/>
        <v>21</v>
      </c>
      <c r="B256" s="33">
        <v>51257</v>
      </c>
      <c r="C256" s="36">
        <f t="shared" si="56"/>
        <v>-599077.60666666739</v>
      </c>
      <c r="D256" s="36">
        <f t="shared" si="57"/>
        <v>547.70000000000005</v>
      </c>
      <c r="E256" s="36">
        <f t="shared" si="58"/>
        <v>2644.4700000000003</v>
      </c>
      <c r="F256" s="36">
        <f t="shared" si="59"/>
        <v>-2096.77</v>
      </c>
      <c r="G256" s="36">
        <f t="shared" si="54"/>
        <v>1693.9666666666665</v>
      </c>
      <c r="H256" s="36">
        <f t="shared" si="60"/>
        <v>715416.04333333357</v>
      </c>
      <c r="I256" s="36">
        <f t="shared" si="61"/>
        <v>-166207.71000000008</v>
      </c>
      <c r="J256" s="36">
        <f t="shared" si="55"/>
        <v>-603416.04333333403</v>
      </c>
      <c r="N256">
        <f t="shared" si="71"/>
        <v>21</v>
      </c>
      <c r="O256" s="33">
        <v>51257</v>
      </c>
      <c r="P256" s="36">
        <f t="shared" si="62"/>
        <v>-58740.820000000065</v>
      </c>
      <c r="Q256" s="36">
        <f t="shared" si="63"/>
        <v>840.23</v>
      </c>
      <c r="R256" s="36">
        <f t="shared" si="64"/>
        <v>1002.75</v>
      </c>
      <c r="S256" s="36">
        <f t="shared" si="65"/>
        <v>-162.52000000000001</v>
      </c>
      <c r="T256" s="36">
        <f t="shared" si="66"/>
        <v>0</v>
      </c>
      <c r="U256" s="36">
        <f t="shared" si="67"/>
        <v>178743.57000000009</v>
      </c>
      <c r="V256" s="36">
        <f t="shared" si="68"/>
        <v>27112.780000000013</v>
      </c>
      <c r="W256" s="36">
        <f t="shared" si="69"/>
        <v>-59743.570000000065</v>
      </c>
    </row>
    <row r="257" spans="1:23" x14ac:dyDescent="0.25">
      <c r="A257">
        <f t="shared" si="70"/>
        <v>21</v>
      </c>
      <c r="B257" s="33">
        <v>51288</v>
      </c>
      <c r="C257" s="36">
        <f t="shared" si="56"/>
        <v>-603416.04333333403</v>
      </c>
      <c r="D257" s="36">
        <f t="shared" si="57"/>
        <v>547.70000000000005</v>
      </c>
      <c r="E257" s="36">
        <f t="shared" si="58"/>
        <v>2659.66</v>
      </c>
      <c r="F257" s="36">
        <f t="shared" si="59"/>
        <v>-2111.96</v>
      </c>
      <c r="G257" s="36">
        <f t="shared" si="54"/>
        <v>1693.9666666666665</v>
      </c>
      <c r="H257" s="36">
        <f t="shared" si="60"/>
        <v>719769.67000000027</v>
      </c>
      <c r="I257" s="36">
        <f t="shared" si="61"/>
        <v>-168319.67000000007</v>
      </c>
      <c r="J257" s="36">
        <f t="shared" si="55"/>
        <v>-607769.67000000074</v>
      </c>
      <c r="N257">
        <f t="shared" si="71"/>
        <v>21</v>
      </c>
      <c r="O257" s="33">
        <v>51288</v>
      </c>
      <c r="P257" s="36">
        <f t="shared" si="62"/>
        <v>-59743.570000000065</v>
      </c>
      <c r="Q257" s="36">
        <f t="shared" si="63"/>
        <v>840.23</v>
      </c>
      <c r="R257" s="36">
        <f t="shared" si="64"/>
        <v>1005.52</v>
      </c>
      <c r="S257" s="36">
        <f t="shared" si="65"/>
        <v>-165.29</v>
      </c>
      <c r="T257" s="36">
        <f t="shared" si="66"/>
        <v>0</v>
      </c>
      <c r="U257" s="36">
        <f t="shared" si="67"/>
        <v>179749.09000000008</v>
      </c>
      <c r="V257" s="36">
        <f t="shared" si="68"/>
        <v>26947.490000000013</v>
      </c>
      <c r="W257" s="36">
        <f t="shared" si="69"/>
        <v>-60749.090000000062</v>
      </c>
    </row>
    <row r="258" spans="1:23" x14ac:dyDescent="0.25">
      <c r="A258">
        <f t="shared" si="70"/>
        <v>21</v>
      </c>
      <c r="B258" s="33">
        <v>51318</v>
      </c>
      <c r="C258" s="36">
        <f t="shared" si="56"/>
        <v>-607769.67000000074</v>
      </c>
      <c r="D258" s="36">
        <f t="shared" si="57"/>
        <v>547.70000000000005</v>
      </c>
      <c r="E258" s="36">
        <f t="shared" si="58"/>
        <v>2674.8900000000003</v>
      </c>
      <c r="F258" s="36">
        <f t="shared" si="59"/>
        <v>-2127.19</v>
      </c>
      <c r="G258" s="36">
        <f t="shared" si="54"/>
        <v>1693.9666666666665</v>
      </c>
      <c r="H258" s="36">
        <f t="shared" si="60"/>
        <v>724138.52666666696</v>
      </c>
      <c r="I258" s="36">
        <f t="shared" si="61"/>
        <v>-170446.86000000007</v>
      </c>
      <c r="J258" s="36">
        <f t="shared" si="55"/>
        <v>-612138.52666666743</v>
      </c>
      <c r="N258">
        <f t="shared" si="71"/>
        <v>21</v>
      </c>
      <c r="O258" s="33">
        <v>51318</v>
      </c>
      <c r="P258" s="36">
        <f t="shared" si="62"/>
        <v>-60749.090000000062</v>
      </c>
      <c r="Q258" s="36">
        <f t="shared" si="63"/>
        <v>840.23</v>
      </c>
      <c r="R258" s="36">
        <f t="shared" si="64"/>
        <v>1008.3</v>
      </c>
      <c r="S258" s="36">
        <f t="shared" si="65"/>
        <v>-168.07</v>
      </c>
      <c r="T258" s="36">
        <f t="shared" si="66"/>
        <v>0</v>
      </c>
      <c r="U258" s="36">
        <f t="shared" si="67"/>
        <v>180757.39000000007</v>
      </c>
      <c r="V258" s="36">
        <f t="shared" si="68"/>
        <v>26779.420000000013</v>
      </c>
      <c r="W258" s="36">
        <f t="shared" si="69"/>
        <v>-61757.390000000065</v>
      </c>
    </row>
    <row r="259" spans="1:23" x14ac:dyDescent="0.25">
      <c r="A259">
        <f t="shared" si="70"/>
        <v>21</v>
      </c>
      <c r="B259" s="33">
        <v>51349</v>
      </c>
      <c r="C259" s="36">
        <f t="shared" si="56"/>
        <v>-612138.52666666743</v>
      </c>
      <c r="D259" s="36">
        <f t="shared" si="57"/>
        <v>547.70000000000005</v>
      </c>
      <c r="E259" s="36">
        <f t="shared" si="58"/>
        <v>2690.1800000000003</v>
      </c>
      <c r="F259" s="36">
        <f t="shared" si="59"/>
        <v>-2142.48</v>
      </c>
      <c r="G259" s="36">
        <f t="shared" si="54"/>
        <v>1693.9666666666665</v>
      </c>
      <c r="H259" s="36">
        <f t="shared" si="60"/>
        <v>728522.67333333357</v>
      </c>
      <c r="I259" s="36">
        <f t="shared" si="61"/>
        <v>-172589.34000000008</v>
      </c>
      <c r="J259" s="36">
        <f t="shared" si="55"/>
        <v>-616522.67333333415</v>
      </c>
      <c r="N259">
        <f t="shared" si="71"/>
        <v>21</v>
      </c>
      <c r="O259" s="33">
        <v>51349</v>
      </c>
      <c r="P259" s="36">
        <f t="shared" si="62"/>
        <v>-61757.390000000065</v>
      </c>
      <c r="Q259" s="36">
        <f t="shared" si="63"/>
        <v>840.23</v>
      </c>
      <c r="R259" s="36">
        <f t="shared" si="64"/>
        <v>1011.09</v>
      </c>
      <c r="S259" s="36">
        <f t="shared" si="65"/>
        <v>-170.86</v>
      </c>
      <c r="T259" s="36">
        <f t="shared" si="66"/>
        <v>0</v>
      </c>
      <c r="U259" s="36">
        <f t="shared" si="67"/>
        <v>181768.48000000007</v>
      </c>
      <c r="V259" s="36">
        <f t="shared" si="68"/>
        <v>26608.560000000012</v>
      </c>
      <c r="W259" s="36">
        <f t="shared" si="69"/>
        <v>-62768.480000000061</v>
      </c>
    </row>
    <row r="260" spans="1:23" x14ac:dyDescent="0.25">
      <c r="A260">
        <f t="shared" si="70"/>
        <v>21</v>
      </c>
      <c r="B260" s="33">
        <v>51380</v>
      </c>
      <c r="C260" s="36">
        <f t="shared" si="56"/>
        <v>-616522.67333333415</v>
      </c>
      <c r="D260" s="36">
        <f t="shared" si="57"/>
        <v>547.70000000000005</v>
      </c>
      <c r="E260" s="36">
        <f t="shared" si="58"/>
        <v>2705.5299999999997</v>
      </c>
      <c r="F260" s="36">
        <f t="shared" si="59"/>
        <v>-2157.83</v>
      </c>
      <c r="G260" s="36">
        <f t="shared" si="54"/>
        <v>1693.9666666666665</v>
      </c>
      <c r="H260" s="36">
        <f t="shared" si="60"/>
        <v>732922.17000000027</v>
      </c>
      <c r="I260" s="36">
        <f t="shared" si="61"/>
        <v>-174747.17000000007</v>
      </c>
      <c r="J260" s="36">
        <f t="shared" si="55"/>
        <v>-620922.17000000086</v>
      </c>
      <c r="N260">
        <f t="shared" si="71"/>
        <v>21</v>
      </c>
      <c r="O260" s="33">
        <v>51380</v>
      </c>
      <c r="P260" s="36">
        <f t="shared" si="62"/>
        <v>-62768.480000000061</v>
      </c>
      <c r="Q260" s="36">
        <f t="shared" si="63"/>
        <v>840.23</v>
      </c>
      <c r="R260" s="36">
        <f t="shared" si="64"/>
        <v>1013.89</v>
      </c>
      <c r="S260" s="36">
        <f t="shared" si="65"/>
        <v>-173.66</v>
      </c>
      <c r="T260" s="36">
        <f t="shared" si="66"/>
        <v>0</v>
      </c>
      <c r="U260" s="36">
        <f t="shared" si="67"/>
        <v>182782.37000000008</v>
      </c>
      <c r="V260" s="36">
        <f t="shared" si="68"/>
        <v>26434.900000000012</v>
      </c>
      <c r="W260" s="36">
        <f t="shared" si="69"/>
        <v>-63782.370000000061</v>
      </c>
    </row>
    <row r="261" spans="1:23" x14ac:dyDescent="0.25">
      <c r="A261">
        <f t="shared" si="70"/>
        <v>21</v>
      </c>
      <c r="B261" s="33">
        <v>51410</v>
      </c>
      <c r="C261" s="36">
        <f t="shared" si="56"/>
        <v>-620922.17000000086</v>
      </c>
      <c r="D261" s="36">
        <f t="shared" si="57"/>
        <v>547.70000000000005</v>
      </c>
      <c r="E261" s="36">
        <f t="shared" si="58"/>
        <v>2720.9300000000003</v>
      </c>
      <c r="F261" s="36">
        <f t="shared" si="59"/>
        <v>-2173.23</v>
      </c>
      <c r="G261" s="36">
        <f t="shared" si="54"/>
        <v>1693.9666666666665</v>
      </c>
      <c r="H261" s="36">
        <f t="shared" si="60"/>
        <v>737337.06666666688</v>
      </c>
      <c r="I261" s="36">
        <f t="shared" si="61"/>
        <v>-176920.40000000008</v>
      </c>
      <c r="J261" s="36">
        <f t="shared" si="55"/>
        <v>-625337.06666666758</v>
      </c>
      <c r="N261">
        <f t="shared" si="71"/>
        <v>21</v>
      </c>
      <c r="O261" s="33">
        <v>51410</v>
      </c>
      <c r="P261" s="36">
        <f t="shared" si="62"/>
        <v>-63782.370000000061</v>
      </c>
      <c r="Q261" s="36">
        <f t="shared" si="63"/>
        <v>840.23</v>
      </c>
      <c r="R261" s="36">
        <f t="shared" si="64"/>
        <v>1016.69</v>
      </c>
      <c r="S261" s="36">
        <f t="shared" si="65"/>
        <v>-176.46</v>
      </c>
      <c r="T261" s="36">
        <f t="shared" si="66"/>
        <v>0</v>
      </c>
      <c r="U261" s="36">
        <f t="shared" si="67"/>
        <v>183799.06000000008</v>
      </c>
      <c r="V261" s="36">
        <f t="shared" si="68"/>
        <v>26258.440000000013</v>
      </c>
      <c r="W261" s="36">
        <f t="shared" si="69"/>
        <v>-64799.060000000063</v>
      </c>
    </row>
    <row r="262" spans="1:23" x14ac:dyDescent="0.25">
      <c r="A262">
        <f t="shared" si="70"/>
        <v>21</v>
      </c>
      <c r="B262" s="33">
        <v>51441</v>
      </c>
      <c r="C262" s="36">
        <f t="shared" si="56"/>
        <v>-625337.06666666758</v>
      </c>
      <c r="D262" s="36">
        <f t="shared" si="57"/>
        <v>547.70000000000005</v>
      </c>
      <c r="E262" s="36">
        <f t="shared" si="58"/>
        <v>2736.38</v>
      </c>
      <c r="F262" s="36">
        <f t="shared" si="59"/>
        <v>-2188.6799999999998</v>
      </c>
      <c r="G262" s="36">
        <f t="shared" si="54"/>
        <v>1693.9666666666665</v>
      </c>
      <c r="H262" s="36">
        <f t="shared" si="60"/>
        <v>741767.41333333356</v>
      </c>
      <c r="I262" s="36">
        <f t="shared" si="61"/>
        <v>-179109.08000000007</v>
      </c>
      <c r="J262" s="36">
        <f t="shared" si="55"/>
        <v>-629767.41333333426</v>
      </c>
      <c r="N262">
        <f t="shared" si="71"/>
        <v>21</v>
      </c>
      <c r="O262" s="33">
        <v>51441</v>
      </c>
      <c r="P262" s="36">
        <f t="shared" si="62"/>
        <v>-64799.060000000063</v>
      </c>
      <c r="Q262" s="36">
        <f t="shared" si="63"/>
        <v>840.23</v>
      </c>
      <c r="R262" s="36">
        <f t="shared" si="64"/>
        <v>1019.51</v>
      </c>
      <c r="S262" s="36">
        <f t="shared" si="65"/>
        <v>-179.28</v>
      </c>
      <c r="T262" s="36">
        <f t="shared" si="66"/>
        <v>0</v>
      </c>
      <c r="U262" s="36">
        <f t="shared" si="67"/>
        <v>184818.57000000009</v>
      </c>
      <c r="V262" s="36">
        <f t="shared" si="68"/>
        <v>26079.160000000014</v>
      </c>
      <c r="W262" s="36">
        <f t="shared" si="69"/>
        <v>-65818.570000000065</v>
      </c>
    </row>
    <row r="263" spans="1:23" x14ac:dyDescent="0.25">
      <c r="A263">
        <f t="shared" si="70"/>
        <v>21</v>
      </c>
      <c r="B263" s="33">
        <v>51471</v>
      </c>
      <c r="C263" s="36">
        <f t="shared" si="56"/>
        <v>-629767.41333333426</v>
      </c>
      <c r="D263" s="36">
        <f t="shared" si="57"/>
        <v>547.70000000000005</v>
      </c>
      <c r="E263" s="36">
        <f t="shared" si="58"/>
        <v>2751.8900000000003</v>
      </c>
      <c r="F263" s="36">
        <f t="shared" si="59"/>
        <v>-2204.19</v>
      </c>
      <c r="G263" s="36">
        <f t="shared" si="54"/>
        <v>1693.9666666666665</v>
      </c>
      <c r="H263" s="36">
        <f t="shared" si="60"/>
        <v>746213.27000000025</v>
      </c>
      <c r="I263" s="36">
        <f t="shared" si="61"/>
        <v>-181313.27000000008</v>
      </c>
      <c r="J263" s="36">
        <f t="shared" si="55"/>
        <v>-634213.27000000095</v>
      </c>
      <c r="N263">
        <f t="shared" si="71"/>
        <v>21</v>
      </c>
      <c r="O263" s="33">
        <v>51471</v>
      </c>
      <c r="P263" s="36">
        <f t="shared" si="62"/>
        <v>-65818.570000000065</v>
      </c>
      <c r="Q263" s="36">
        <f t="shared" si="63"/>
        <v>840.23</v>
      </c>
      <c r="R263" s="36">
        <f t="shared" si="64"/>
        <v>1022.33</v>
      </c>
      <c r="S263" s="36">
        <f t="shared" si="65"/>
        <v>-182.1</v>
      </c>
      <c r="T263" s="36">
        <f t="shared" si="66"/>
        <v>0</v>
      </c>
      <c r="U263" s="36">
        <f t="shared" si="67"/>
        <v>185840.90000000008</v>
      </c>
      <c r="V263" s="36">
        <f t="shared" si="68"/>
        <v>25897.060000000016</v>
      </c>
      <c r="W263" s="36">
        <f t="shared" si="69"/>
        <v>-66840.900000000067</v>
      </c>
    </row>
    <row r="264" spans="1:23" x14ac:dyDescent="0.25">
      <c r="A264">
        <f t="shared" si="70"/>
        <v>22</v>
      </c>
      <c r="B264" s="33">
        <v>51502</v>
      </c>
      <c r="C264" s="36">
        <f t="shared" si="56"/>
        <v>-634213.27000000095</v>
      </c>
      <c r="D264" s="36">
        <f t="shared" si="57"/>
        <v>547.70000000000005</v>
      </c>
      <c r="E264" s="36">
        <f t="shared" si="58"/>
        <v>2767.45</v>
      </c>
      <c r="F264" s="36">
        <f t="shared" si="59"/>
        <v>-2219.75</v>
      </c>
      <c r="G264" s="36">
        <f t="shared" si="54"/>
        <v>1693.9666666666665</v>
      </c>
      <c r="H264" s="36">
        <f t="shared" si="60"/>
        <v>750674.68666666688</v>
      </c>
      <c r="I264" s="36">
        <f t="shared" si="61"/>
        <v>-183533.02000000008</v>
      </c>
      <c r="J264" s="36">
        <f t="shared" si="55"/>
        <v>-638674.68666666758</v>
      </c>
      <c r="N264">
        <f t="shared" si="71"/>
        <v>22</v>
      </c>
      <c r="O264" s="33">
        <v>51502</v>
      </c>
      <c r="P264" s="36">
        <f t="shared" si="62"/>
        <v>-66840.900000000067</v>
      </c>
      <c r="Q264" s="36">
        <f t="shared" si="63"/>
        <v>840.23</v>
      </c>
      <c r="R264" s="36">
        <f t="shared" si="64"/>
        <v>1025.1600000000001</v>
      </c>
      <c r="S264" s="36">
        <f t="shared" si="65"/>
        <v>-184.93</v>
      </c>
      <c r="T264" s="36">
        <f t="shared" si="66"/>
        <v>0</v>
      </c>
      <c r="U264" s="36">
        <f t="shared" si="67"/>
        <v>186866.06000000008</v>
      </c>
      <c r="V264" s="36">
        <f t="shared" si="68"/>
        <v>25712.130000000016</v>
      </c>
      <c r="W264" s="36">
        <f t="shared" si="69"/>
        <v>-67866.06000000007</v>
      </c>
    </row>
    <row r="265" spans="1:23" x14ac:dyDescent="0.25">
      <c r="A265">
        <f t="shared" si="70"/>
        <v>22</v>
      </c>
      <c r="B265" s="33">
        <v>51533</v>
      </c>
      <c r="C265" s="36">
        <f t="shared" si="56"/>
        <v>-638674.68666666758</v>
      </c>
      <c r="D265" s="36">
        <f t="shared" si="57"/>
        <v>547.70000000000005</v>
      </c>
      <c r="E265" s="36">
        <f t="shared" si="58"/>
        <v>2783.0600000000004</v>
      </c>
      <c r="F265" s="36">
        <f t="shared" si="59"/>
        <v>-2235.36</v>
      </c>
      <c r="G265" s="36">
        <f t="shared" si="54"/>
        <v>1693.9666666666665</v>
      </c>
      <c r="H265" s="36">
        <f t="shared" si="60"/>
        <v>755151.71333333349</v>
      </c>
      <c r="I265" s="36">
        <f t="shared" si="61"/>
        <v>-185768.38000000006</v>
      </c>
      <c r="J265" s="36">
        <f t="shared" si="55"/>
        <v>-643151.71333333431</v>
      </c>
      <c r="N265">
        <f t="shared" si="71"/>
        <v>22</v>
      </c>
      <c r="O265" s="33">
        <v>51533</v>
      </c>
      <c r="P265" s="36">
        <f t="shared" si="62"/>
        <v>-67866.06000000007</v>
      </c>
      <c r="Q265" s="36">
        <f t="shared" si="63"/>
        <v>840.23</v>
      </c>
      <c r="R265" s="36">
        <f t="shared" si="64"/>
        <v>1027.99</v>
      </c>
      <c r="S265" s="36">
        <f t="shared" si="65"/>
        <v>-187.76</v>
      </c>
      <c r="T265" s="36">
        <f t="shared" si="66"/>
        <v>0</v>
      </c>
      <c r="U265" s="36">
        <f t="shared" si="67"/>
        <v>187894.05000000008</v>
      </c>
      <c r="V265" s="36">
        <f t="shared" si="68"/>
        <v>25524.370000000017</v>
      </c>
      <c r="W265" s="36">
        <f t="shared" si="69"/>
        <v>-68894.050000000076</v>
      </c>
    </row>
    <row r="266" spans="1:23" x14ac:dyDescent="0.25">
      <c r="A266">
        <f t="shared" si="70"/>
        <v>22</v>
      </c>
      <c r="B266" s="33">
        <v>51561</v>
      </c>
      <c r="C266" s="36">
        <f t="shared" si="56"/>
        <v>-643151.71333333431</v>
      </c>
      <c r="D266" s="36">
        <f t="shared" si="57"/>
        <v>547.70000000000005</v>
      </c>
      <c r="E266" s="36">
        <f t="shared" si="58"/>
        <v>2798.7300000000005</v>
      </c>
      <c r="F266" s="36">
        <f t="shared" si="59"/>
        <v>-2251.0300000000002</v>
      </c>
      <c r="G266" s="36">
        <f t="shared" si="54"/>
        <v>1693.9666666666665</v>
      </c>
      <c r="H266" s="36">
        <f t="shared" si="60"/>
        <v>759644.41000000015</v>
      </c>
      <c r="I266" s="36">
        <f t="shared" si="61"/>
        <v>-188019.41000000006</v>
      </c>
      <c r="J266" s="36">
        <f t="shared" si="55"/>
        <v>-647644.41000000096</v>
      </c>
      <c r="N266">
        <f t="shared" si="71"/>
        <v>22</v>
      </c>
      <c r="O266" s="33">
        <v>51561</v>
      </c>
      <c r="P266" s="36">
        <f t="shared" si="62"/>
        <v>-68894.050000000076</v>
      </c>
      <c r="Q266" s="36">
        <f t="shared" si="63"/>
        <v>840.23</v>
      </c>
      <c r="R266" s="36">
        <f t="shared" si="64"/>
        <v>1030.8400000000001</v>
      </c>
      <c r="S266" s="36">
        <f t="shared" si="65"/>
        <v>-190.61</v>
      </c>
      <c r="T266" s="36">
        <f t="shared" si="66"/>
        <v>0</v>
      </c>
      <c r="U266" s="36">
        <f t="shared" si="67"/>
        <v>188924.89000000007</v>
      </c>
      <c r="V266" s="36">
        <f t="shared" si="68"/>
        <v>25333.760000000017</v>
      </c>
      <c r="W266" s="36">
        <f t="shared" si="69"/>
        <v>-69924.890000000072</v>
      </c>
    </row>
    <row r="267" spans="1:23" x14ac:dyDescent="0.25">
      <c r="A267">
        <f t="shared" si="70"/>
        <v>22</v>
      </c>
      <c r="B267" s="33">
        <v>51592</v>
      </c>
      <c r="C267" s="36">
        <f t="shared" si="56"/>
        <v>-647644.41000000096</v>
      </c>
      <c r="D267" s="36">
        <f t="shared" si="57"/>
        <v>547.70000000000005</v>
      </c>
      <c r="E267" s="36">
        <f t="shared" si="58"/>
        <v>2814.46</v>
      </c>
      <c r="F267" s="36">
        <f t="shared" si="59"/>
        <v>-2266.7600000000002</v>
      </c>
      <c r="G267" s="36">
        <f t="shared" si="54"/>
        <v>1693.9666666666665</v>
      </c>
      <c r="H267" s="36">
        <f t="shared" si="60"/>
        <v>764152.83666666679</v>
      </c>
      <c r="I267" s="36">
        <f t="shared" si="61"/>
        <v>-190286.17000000007</v>
      </c>
      <c r="J267" s="36">
        <f t="shared" si="55"/>
        <v>-652152.8366666676</v>
      </c>
      <c r="N267">
        <f t="shared" si="71"/>
        <v>22</v>
      </c>
      <c r="O267" s="33">
        <v>51592</v>
      </c>
      <c r="P267" s="36">
        <f t="shared" si="62"/>
        <v>-69924.890000000072</v>
      </c>
      <c r="Q267" s="36">
        <f t="shared" si="63"/>
        <v>840.23</v>
      </c>
      <c r="R267" s="36">
        <f t="shared" si="64"/>
        <v>1033.69</v>
      </c>
      <c r="S267" s="36">
        <f t="shared" si="65"/>
        <v>-193.46</v>
      </c>
      <c r="T267" s="36">
        <f t="shared" si="66"/>
        <v>0</v>
      </c>
      <c r="U267" s="36">
        <f t="shared" si="67"/>
        <v>189958.58000000007</v>
      </c>
      <c r="V267" s="36">
        <f t="shared" si="68"/>
        <v>25140.300000000017</v>
      </c>
      <c r="W267" s="36">
        <f t="shared" si="69"/>
        <v>-70958.580000000075</v>
      </c>
    </row>
    <row r="268" spans="1:23" x14ac:dyDescent="0.25">
      <c r="A268">
        <f t="shared" si="70"/>
        <v>22</v>
      </c>
      <c r="B268" s="33">
        <v>51622</v>
      </c>
      <c r="C268" s="36">
        <f t="shared" si="56"/>
        <v>-652152.8366666676</v>
      </c>
      <c r="D268" s="36">
        <f t="shared" si="57"/>
        <v>547.70000000000005</v>
      </c>
      <c r="E268" s="36">
        <f t="shared" si="58"/>
        <v>2830.2300000000005</v>
      </c>
      <c r="F268" s="36">
        <f t="shared" si="59"/>
        <v>-2282.5300000000002</v>
      </c>
      <c r="G268" s="36">
        <f t="shared" si="54"/>
        <v>1693.9666666666665</v>
      </c>
      <c r="H268" s="36">
        <f t="shared" si="60"/>
        <v>768677.03333333344</v>
      </c>
      <c r="I268" s="36">
        <f t="shared" si="61"/>
        <v>-192568.70000000007</v>
      </c>
      <c r="J268" s="36">
        <f t="shared" si="55"/>
        <v>-656677.03333333426</v>
      </c>
      <c r="N268">
        <f t="shared" si="71"/>
        <v>22</v>
      </c>
      <c r="O268" s="33">
        <v>51622</v>
      </c>
      <c r="P268" s="36">
        <f t="shared" si="62"/>
        <v>-70958.580000000075</v>
      </c>
      <c r="Q268" s="36">
        <f t="shared" si="63"/>
        <v>840.23</v>
      </c>
      <c r="R268" s="36">
        <f t="shared" si="64"/>
        <v>1036.55</v>
      </c>
      <c r="S268" s="36">
        <f t="shared" si="65"/>
        <v>-196.32</v>
      </c>
      <c r="T268" s="36">
        <f t="shared" si="66"/>
        <v>0</v>
      </c>
      <c r="U268" s="36">
        <f t="shared" si="67"/>
        <v>190995.13000000006</v>
      </c>
      <c r="V268" s="36">
        <f t="shared" si="68"/>
        <v>24943.980000000018</v>
      </c>
      <c r="W268" s="36">
        <f t="shared" si="69"/>
        <v>-71995.130000000077</v>
      </c>
    </row>
    <row r="269" spans="1:23" x14ac:dyDescent="0.25">
      <c r="A269">
        <f t="shared" si="70"/>
        <v>22</v>
      </c>
      <c r="B269" s="33">
        <v>51653</v>
      </c>
      <c r="C269" s="36">
        <f t="shared" si="56"/>
        <v>-656677.03333333426</v>
      </c>
      <c r="D269" s="36">
        <f t="shared" si="57"/>
        <v>547.70000000000005</v>
      </c>
      <c r="E269" s="36">
        <f t="shared" si="58"/>
        <v>2846.0699999999997</v>
      </c>
      <c r="F269" s="36">
        <f t="shared" si="59"/>
        <v>-2298.37</v>
      </c>
      <c r="G269" s="36">
        <f t="shared" ref="G269:G332" si="72">$B$8</f>
        <v>1693.9666666666665</v>
      </c>
      <c r="H269" s="36">
        <f t="shared" si="60"/>
        <v>773217.07000000007</v>
      </c>
      <c r="I269" s="36">
        <f t="shared" si="61"/>
        <v>-194867.07000000007</v>
      </c>
      <c r="J269" s="36">
        <f t="shared" ref="J269:J332" si="73">C269-E269-G269</f>
        <v>-661217.07000000088</v>
      </c>
      <c r="N269">
        <f t="shared" si="71"/>
        <v>22</v>
      </c>
      <c r="O269" s="33">
        <v>51653</v>
      </c>
      <c r="P269" s="36">
        <f t="shared" si="62"/>
        <v>-71995.130000000077</v>
      </c>
      <c r="Q269" s="36">
        <f t="shared" si="63"/>
        <v>840.23</v>
      </c>
      <c r="R269" s="36">
        <f t="shared" si="64"/>
        <v>1039.42</v>
      </c>
      <c r="S269" s="36">
        <f t="shared" si="65"/>
        <v>-199.19</v>
      </c>
      <c r="T269" s="36">
        <f t="shared" si="66"/>
        <v>0</v>
      </c>
      <c r="U269" s="36">
        <f t="shared" si="67"/>
        <v>192034.55000000008</v>
      </c>
      <c r="V269" s="36">
        <f t="shared" si="68"/>
        <v>24744.790000000019</v>
      </c>
      <c r="W269" s="36">
        <f t="shared" si="69"/>
        <v>-73034.550000000076</v>
      </c>
    </row>
    <row r="270" spans="1:23" x14ac:dyDescent="0.25">
      <c r="A270">
        <f t="shared" si="70"/>
        <v>22</v>
      </c>
      <c r="B270" s="33">
        <v>51683</v>
      </c>
      <c r="C270" s="36">
        <f t="shared" ref="C270:C333" si="74">$J269</f>
        <v>-661217.07000000088</v>
      </c>
      <c r="D270" s="36">
        <f t="shared" ref="D270:D333" si="75">$B$7</f>
        <v>547.70000000000005</v>
      </c>
      <c r="E270" s="36">
        <f t="shared" ref="E270:E333" si="76">D270-F270</f>
        <v>2861.96</v>
      </c>
      <c r="F270" s="36">
        <f t="shared" ref="F270:F333" si="77">ROUND($C270*$B$4/12,2)</f>
        <v>-2314.2600000000002</v>
      </c>
      <c r="G270" s="36">
        <f t="shared" si="72"/>
        <v>1693.9666666666665</v>
      </c>
      <c r="H270" s="36">
        <f t="shared" ref="H270:H333" si="78">E270+G270+H269</f>
        <v>777772.9966666667</v>
      </c>
      <c r="I270" s="36">
        <f t="shared" ref="I270:I333" si="79">F270+I269</f>
        <v>-197181.33000000007</v>
      </c>
      <c r="J270" s="36">
        <f t="shared" si="73"/>
        <v>-665772.99666666752</v>
      </c>
      <c r="N270">
        <f t="shared" si="71"/>
        <v>22</v>
      </c>
      <c r="O270" s="33">
        <v>51683</v>
      </c>
      <c r="P270" s="36">
        <f t="shared" ref="P270:P333" si="80">$W269</f>
        <v>-73034.550000000076</v>
      </c>
      <c r="Q270" s="36">
        <f t="shared" ref="Q270:Q333" si="81">$O$7</f>
        <v>840.23</v>
      </c>
      <c r="R270" s="36">
        <f t="shared" ref="R270:R333" si="82">Q270-S270</f>
        <v>1042.29</v>
      </c>
      <c r="S270" s="36">
        <f t="shared" ref="S270:S333" si="83">ROUND($P270*$O$4/12,2)</f>
        <v>-202.06</v>
      </c>
      <c r="T270" s="36">
        <f t="shared" ref="T270:T333" si="84">$O$8</f>
        <v>0</v>
      </c>
      <c r="U270" s="36">
        <f t="shared" ref="U270:U333" si="85">R270+T270+U269</f>
        <v>193076.84000000008</v>
      </c>
      <c r="V270" s="36">
        <f t="shared" ref="V270:V333" si="86">S270+V269</f>
        <v>24542.730000000018</v>
      </c>
      <c r="W270" s="36">
        <f t="shared" ref="W270:W333" si="87">P270-R270-T270</f>
        <v>-74076.840000000069</v>
      </c>
    </row>
    <row r="271" spans="1:23" x14ac:dyDescent="0.25">
      <c r="A271">
        <f t="shared" si="70"/>
        <v>22</v>
      </c>
      <c r="B271" s="33">
        <v>51714</v>
      </c>
      <c r="C271" s="36">
        <f t="shared" si="74"/>
        <v>-665772.99666666752</v>
      </c>
      <c r="D271" s="36">
        <f t="shared" si="75"/>
        <v>547.70000000000005</v>
      </c>
      <c r="E271" s="36">
        <f t="shared" si="76"/>
        <v>2877.91</v>
      </c>
      <c r="F271" s="36">
        <f t="shared" si="77"/>
        <v>-2330.21</v>
      </c>
      <c r="G271" s="36">
        <f t="shared" si="72"/>
        <v>1693.9666666666665</v>
      </c>
      <c r="H271" s="36">
        <f t="shared" si="78"/>
        <v>782344.87333333341</v>
      </c>
      <c r="I271" s="36">
        <f t="shared" si="79"/>
        <v>-199511.54000000007</v>
      </c>
      <c r="J271" s="36">
        <f t="shared" si="73"/>
        <v>-670344.87333333422</v>
      </c>
      <c r="N271">
        <f t="shared" si="71"/>
        <v>22</v>
      </c>
      <c r="O271" s="33">
        <v>51714</v>
      </c>
      <c r="P271" s="36">
        <f t="shared" si="80"/>
        <v>-74076.840000000069</v>
      </c>
      <c r="Q271" s="36">
        <f t="shared" si="81"/>
        <v>840.23</v>
      </c>
      <c r="R271" s="36">
        <f t="shared" si="82"/>
        <v>1045.18</v>
      </c>
      <c r="S271" s="36">
        <f t="shared" si="83"/>
        <v>-204.95</v>
      </c>
      <c r="T271" s="36">
        <f t="shared" si="84"/>
        <v>0</v>
      </c>
      <c r="U271" s="36">
        <f t="shared" si="85"/>
        <v>194122.02000000008</v>
      </c>
      <c r="V271" s="36">
        <f t="shared" si="86"/>
        <v>24337.780000000017</v>
      </c>
      <c r="W271" s="36">
        <f t="shared" si="87"/>
        <v>-75122.020000000062</v>
      </c>
    </row>
    <row r="272" spans="1:23" x14ac:dyDescent="0.25">
      <c r="A272">
        <f t="shared" si="70"/>
        <v>22</v>
      </c>
      <c r="B272" s="33">
        <v>51745</v>
      </c>
      <c r="C272" s="36">
        <f t="shared" si="74"/>
        <v>-670344.87333333422</v>
      </c>
      <c r="D272" s="36">
        <f t="shared" si="75"/>
        <v>547.70000000000005</v>
      </c>
      <c r="E272" s="36">
        <f t="shared" si="76"/>
        <v>2893.91</v>
      </c>
      <c r="F272" s="36">
        <f t="shared" si="77"/>
        <v>-2346.21</v>
      </c>
      <c r="G272" s="36">
        <f t="shared" si="72"/>
        <v>1693.9666666666665</v>
      </c>
      <c r="H272" s="36">
        <f t="shared" si="78"/>
        <v>786932.75000000012</v>
      </c>
      <c r="I272" s="36">
        <f t="shared" si="79"/>
        <v>-201857.75000000006</v>
      </c>
      <c r="J272" s="36">
        <f t="shared" si="73"/>
        <v>-674932.75000000093</v>
      </c>
      <c r="N272">
        <f t="shared" si="71"/>
        <v>22</v>
      </c>
      <c r="O272" s="33">
        <v>51745</v>
      </c>
      <c r="P272" s="36">
        <f t="shared" si="80"/>
        <v>-75122.020000000062</v>
      </c>
      <c r="Q272" s="36">
        <f t="shared" si="81"/>
        <v>840.23</v>
      </c>
      <c r="R272" s="36">
        <f t="shared" si="82"/>
        <v>1048.07</v>
      </c>
      <c r="S272" s="36">
        <f t="shared" si="83"/>
        <v>-207.84</v>
      </c>
      <c r="T272" s="36">
        <f t="shared" si="84"/>
        <v>0</v>
      </c>
      <c r="U272" s="36">
        <f t="shared" si="85"/>
        <v>195170.09000000008</v>
      </c>
      <c r="V272" s="36">
        <f t="shared" si="86"/>
        <v>24129.940000000017</v>
      </c>
      <c r="W272" s="36">
        <f t="shared" si="87"/>
        <v>-76170.090000000069</v>
      </c>
    </row>
    <row r="273" spans="1:23" x14ac:dyDescent="0.25">
      <c r="A273">
        <f t="shared" si="70"/>
        <v>22</v>
      </c>
      <c r="B273" s="33">
        <v>51775</v>
      </c>
      <c r="C273" s="36">
        <f t="shared" si="74"/>
        <v>-674932.75000000093</v>
      </c>
      <c r="D273" s="36">
        <f t="shared" si="75"/>
        <v>547.70000000000005</v>
      </c>
      <c r="E273" s="36">
        <f t="shared" si="76"/>
        <v>2909.96</v>
      </c>
      <c r="F273" s="36">
        <f t="shared" si="77"/>
        <v>-2362.2600000000002</v>
      </c>
      <c r="G273" s="36">
        <f t="shared" si="72"/>
        <v>1693.9666666666665</v>
      </c>
      <c r="H273" s="36">
        <f t="shared" si="78"/>
        <v>791536.67666666675</v>
      </c>
      <c r="I273" s="36">
        <f t="shared" si="79"/>
        <v>-204220.01000000007</v>
      </c>
      <c r="J273" s="36">
        <f t="shared" si="73"/>
        <v>-679536.67666666757</v>
      </c>
      <c r="N273">
        <f t="shared" si="71"/>
        <v>22</v>
      </c>
      <c r="O273" s="33">
        <v>51775</v>
      </c>
      <c r="P273" s="36">
        <f t="shared" si="80"/>
        <v>-76170.090000000069</v>
      </c>
      <c r="Q273" s="36">
        <f t="shared" si="81"/>
        <v>840.23</v>
      </c>
      <c r="R273" s="36">
        <f t="shared" si="82"/>
        <v>1050.97</v>
      </c>
      <c r="S273" s="36">
        <f t="shared" si="83"/>
        <v>-210.74</v>
      </c>
      <c r="T273" s="36">
        <f t="shared" si="84"/>
        <v>0</v>
      </c>
      <c r="U273" s="36">
        <f t="shared" si="85"/>
        <v>196221.06000000008</v>
      </c>
      <c r="V273" s="36">
        <f t="shared" si="86"/>
        <v>23919.200000000015</v>
      </c>
      <c r="W273" s="36">
        <f t="shared" si="87"/>
        <v>-77221.06000000007</v>
      </c>
    </row>
    <row r="274" spans="1:23" x14ac:dyDescent="0.25">
      <c r="A274">
        <f t="shared" si="70"/>
        <v>22</v>
      </c>
      <c r="B274" s="33">
        <v>51806</v>
      </c>
      <c r="C274" s="36">
        <f t="shared" si="74"/>
        <v>-679536.67666666757</v>
      </c>
      <c r="D274" s="36">
        <f t="shared" si="75"/>
        <v>547.70000000000005</v>
      </c>
      <c r="E274" s="36">
        <f t="shared" si="76"/>
        <v>2926.08</v>
      </c>
      <c r="F274" s="36">
        <f t="shared" si="77"/>
        <v>-2378.38</v>
      </c>
      <c r="G274" s="36">
        <f t="shared" si="72"/>
        <v>1693.9666666666665</v>
      </c>
      <c r="H274" s="36">
        <f t="shared" si="78"/>
        <v>796156.72333333339</v>
      </c>
      <c r="I274" s="36">
        <f t="shared" si="79"/>
        <v>-206598.39000000007</v>
      </c>
      <c r="J274" s="36">
        <f t="shared" si="73"/>
        <v>-684156.7233333342</v>
      </c>
      <c r="N274">
        <f t="shared" si="71"/>
        <v>22</v>
      </c>
      <c r="O274" s="33">
        <v>51806</v>
      </c>
      <c r="P274" s="36">
        <f t="shared" si="80"/>
        <v>-77221.06000000007</v>
      </c>
      <c r="Q274" s="36">
        <f t="shared" si="81"/>
        <v>840.23</v>
      </c>
      <c r="R274" s="36">
        <f t="shared" si="82"/>
        <v>1053.8699999999999</v>
      </c>
      <c r="S274" s="36">
        <f t="shared" si="83"/>
        <v>-213.64</v>
      </c>
      <c r="T274" s="36">
        <f t="shared" si="84"/>
        <v>0</v>
      </c>
      <c r="U274" s="36">
        <f t="shared" si="85"/>
        <v>197274.93000000008</v>
      </c>
      <c r="V274" s="36">
        <f t="shared" si="86"/>
        <v>23705.560000000016</v>
      </c>
      <c r="W274" s="36">
        <f t="shared" si="87"/>
        <v>-78274.930000000066</v>
      </c>
    </row>
    <row r="275" spans="1:23" x14ac:dyDescent="0.25">
      <c r="A275">
        <f t="shared" si="70"/>
        <v>22</v>
      </c>
      <c r="B275" s="33">
        <v>51836</v>
      </c>
      <c r="C275" s="36">
        <f t="shared" si="74"/>
        <v>-684156.7233333342</v>
      </c>
      <c r="D275" s="36">
        <f t="shared" si="75"/>
        <v>547.70000000000005</v>
      </c>
      <c r="E275" s="36">
        <f t="shared" si="76"/>
        <v>2942.25</v>
      </c>
      <c r="F275" s="36">
        <f t="shared" si="77"/>
        <v>-2394.5500000000002</v>
      </c>
      <c r="G275" s="36">
        <f t="shared" si="72"/>
        <v>1693.9666666666665</v>
      </c>
      <c r="H275" s="36">
        <f t="shared" si="78"/>
        <v>800792.94000000006</v>
      </c>
      <c r="I275" s="36">
        <f t="shared" si="79"/>
        <v>-208992.94000000006</v>
      </c>
      <c r="J275" s="36">
        <f t="shared" si="73"/>
        <v>-688792.94000000088</v>
      </c>
      <c r="N275">
        <f t="shared" si="71"/>
        <v>22</v>
      </c>
      <c r="O275" s="33">
        <v>51836</v>
      </c>
      <c r="P275" s="36">
        <f t="shared" si="80"/>
        <v>-78274.930000000066</v>
      </c>
      <c r="Q275" s="36">
        <f t="shared" si="81"/>
        <v>840.23</v>
      </c>
      <c r="R275" s="36">
        <f t="shared" si="82"/>
        <v>1056.79</v>
      </c>
      <c r="S275" s="36">
        <f t="shared" si="83"/>
        <v>-216.56</v>
      </c>
      <c r="T275" s="36">
        <f t="shared" si="84"/>
        <v>0</v>
      </c>
      <c r="U275" s="36">
        <f t="shared" si="85"/>
        <v>198331.72000000009</v>
      </c>
      <c r="V275" s="36">
        <f t="shared" si="86"/>
        <v>23489.000000000015</v>
      </c>
      <c r="W275" s="36">
        <f t="shared" si="87"/>
        <v>-79331.720000000059</v>
      </c>
    </row>
    <row r="276" spans="1:23" x14ac:dyDescent="0.25">
      <c r="A276">
        <f t="shared" si="70"/>
        <v>23</v>
      </c>
      <c r="B276" s="33">
        <v>51867</v>
      </c>
      <c r="C276" s="36">
        <f t="shared" si="74"/>
        <v>-688792.94000000088</v>
      </c>
      <c r="D276" s="36">
        <f t="shared" si="75"/>
        <v>547.70000000000005</v>
      </c>
      <c r="E276" s="36">
        <f t="shared" si="76"/>
        <v>2958.4800000000005</v>
      </c>
      <c r="F276" s="36">
        <f t="shared" si="77"/>
        <v>-2410.7800000000002</v>
      </c>
      <c r="G276" s="36">
        <f t="shared" si="72"/>
        <v>1693.9666666666665</v>
      </c>
      <c r="H276" s="36">
        <f t="shared" si="78"/>
        <v>805445.38666666672</v>
      </c>
      <c r="I276" s="36">
        <f t="shared" si="79"/>
        <v>-211403.72000000006</v>
      </c>
      <c r="J276" s="36">
        <f t="shared" si="73"/>
        <v>-693445.38666666753</v>
      </c>
      <c r="N276">
        <f t="shared" si="71"/>
        <v>23</v>
      </c>
      <c r="O276" s="33">
        <v>51867</v>
      </c>
      <c r="P276" s="36">
        <f t="shared" si="80"/>
        <v>-79331.720000000059</v>
      </c>
      <c r="Q276" s="36">
        <f t="shared" si="81"/>
        <v>840.23</v>
      </c>
      <c r="R276" s="36">
        <f t="shared" si="82"/>
        <v>1059.71</v>
      </c>
      <c r="S276" s="36">
        <f t="shared" si="83"/>
        <v>-219.48</v>
      </c>
      <c r="T276" s="36">
        <f t="shared" si="84"/>
        <v>0</v>
      </c>
      <c r="U276" s="36">
        <f t="shared" si="85"/>
        <v>199391.43000000008</v>
      </c>
      <c r="V276" s="36">
        <f t="shared" si="86"/>
        <v>23269.520000000015</v>
      </c>
      <c r="W276" s="36">
        <f t="shared" si="87"/>
        <v>-80391.430000000066</v>
      </c>
    </row>
    <row r="277" spans="1:23" x14ac:dyDescent="0.25">
      <c r="A277">
        <f t="shared" si="70"/>
        <v>23</v>
      </c>
      <c r="B277" s="33">
        <v>51898</v>
      </c>
      <c r="C277" s="36">
        <f t="shared" si="74"/>
        <v>-693445.38666666753</v>
      </c>
      <c r="D277" s="36">
        <f t="shared" si="75"/>
        <v>547.70000000000005</v>
      </c>
      <c r="E277" s="36">
        <f t="shared" si="76"/>
        <v>2974.76</v>
      </c>
      <c r="F277" s="36">
        <f t="shared" si="77"/>
        <v>-2427.06</v>
      </c>
      <c r="G277" s="36">
        <f t="shared" si="72"/>
        <v>1693.9666666666665</v>
      </c>
      <c r="H277" s="36">
        <f t="shared" si="78"/>
        <v>810114.1133333334</v>
      </c>
      <c r="I277" s="36">
        <f t="shared" si="79"/>
        <v>-213830.78000000006</v>
      </c>
      <c r="J277" s="36">
        <f t="shared" si="73"/>
        <v>-698114.11333333421</v>
      </c>
      <c r="N277">
        <f t="shared" si="71"/>
        <v>23</v>
      </c>
      <c r="O277" s="33">
        <v>51898</v>
      </c>
      <c r="P277" s="36">
        <f t="shared" si="80"/>
        <v>-80391.430000000066</v>
      </c>
      <c r="Q277" s="36">
        <f t="shared" si="81"/>
        <v>840.23</v>
      </c>
      <c r="R277" s="36">
        <f t="shared" si="82"/>
        <v>1062.6500000000001</v>
      </c>
      <c r="S277" s="36">
        <f t="shared" si="83"/>
        <v>-222.42</v>
      </c>
      <c r="T277" s="36">
        <f t="shared" si="84"/>
        <v>0</v>
      </c>
      <c r="U277" s="36">
        <f t="shared" si="85"/>
        <v>200454.08000000007</v>
      </c>
      <c r="V277" s="36">
        <f t="shared" si="86"/>
        <v>23047.100000000017</v>
      </c>
      <c r="W277" s="36">
        <f t="shared" si="87"/>
        <v>-81454.08000000006</v>
      </c>
    </row>
    <row r="278" spans="1:23" x14ac:dyDescent="0.25">
      <c r="A278">
        <f t="shared" si="70"/>
        <v>23</v>
      </c>
      <c r="B278" s="33">
        <v>51926</v>
      </c>
      <c r="C278" s="36">
        <f t="shared" si="74"/>
        <v>-698114.11333333421</v>
      </c>
      <c r="D278" s="36">
        <f t="shared" si="75"/>
        <v>547.70000000000005</v>
      </c>
      <c r="E278" s="36">
        <f t="shared" si="76"/>
        <v>2991.1000000000004</v>
      </c>
      <c r="F278" s="36">
        <f t="shared" si="77"/>
        <v>-2443.4</v>
      </c>
      <c r="G278" s="36">
        <f t="shared" si="72"/>
        <v>1693.9666666666665</v>
      </c>
      <c r="H278" s="36">
        <f t="shared" si="78"/>
        <v>814799.18</v>
      </c>
      <c r="I278" s="36">
        <f t="shared" si="79"/>
        <v>-216274.18000000005</v>
      </c>
      <c r="J278" s="36">
        <f t="shared" si="73"/>
        <v>-702799.18000000087</v>
      </c>
      <c r="N278">
        <f t="shared" si="71"/>
        <v>23</v>
      </c>
      <c r="O278" s="33">
        <v>51926</v>
      </c>
      <c r="P278" s="36">
        <f t="shared" si="80"/>
        <v>-81454.08000000006</v>
      </c>
      <c r="Q278" s="36">
        <f t="shared" si="81"/>
        <v>840.23</v>
      </c>
      <c r="R278" s="36">
        <f t="shared" si="82"/>
        <v>1065.5900000000001</v>
      </c>
      <c r="S278" s="36">
        <f t="shared" si="83"/>
        <v>-225.36</v>
      </c>
      <c r="T278" s="36">
        <f t="shared" si="84"/>
        <v>0</v>
      </c>
      <c r="U278" s="36">
        <f t="shared" si="85"/>
        <v>201519.67000000007</v>
      </c>
      <c r="V278" s="36">
        <f t="shared" si="86"/>
        <v>22821.740000000016</v>
      </c>
      <c r="W278" s="36">
        <f t="shared" si="87"/>
        <v>-82519.670000000056</v>
      </c>
    </row>
    <row r="279" spans="1:23" x14ac:dyDescent="0.25">
      <c r="A279">
        <f t="shared" si="70"/>
        <v>23</v>
      </c>
      <c r="B279" s="33">
        <v>51957</v>
      </c>
      <c r="C279" s="36">
        <f t="shared" si="74"/>
        <v>-702799.18000000087</v>
      </c>
      <c r="D279" s="36">
        <f t="shared" si="75"/>
        <v>547.70000000000005</v>
      </c>
      <c r="E279" s="36">
        <f t="shared" si="76"/>
        <v>3007.5</v>
      </c>
      <c r="F279" s="36">
        <f t="shared" si="77"/>
        <v>-2459.8000000000002</v>
      </c>
      <c r="G279" s="36">
        <f t="shared" si="72"/>
        <v>1693.9666666666665</v>
      </c>
      <c r="H279" s="36">
        <f t="shared" si="78"/>
        <v>819500.64666666673</v>
      </c>
      <c r="I279" s="36">
        <f t="shared" si="79"/>
        <v>-218733.98000000004</v>
      </c>
      <c r="J279" s="36">
        <f t="shared" si="73"/>
        <v>-707500.64666666754</v>
      </c>
      <c r="N279">
        <f t="shared" si="71"/>
        <v>23</v>
      </c>
      <c r="O279" s="33">
        <v>51957</v>
      </c>
      <c r="P279" s="36">
        <f t="shared" si="80"/>
        <v>-82519.670000000056</v>
      </c>
      <c r="Q279" s="36">
        <f t="shared" si="81"/>
        <v>840.23</v>
      </c>
      <c r="R279" s="36">
        <f t="shared" si="82"/>
        <v>1068.53</v>
      </c>
      <c r="S279" s="36">
        <f t="shared" si="83"/>
        <v>-228.3</v>
      </c>
      <c r="T279" s="36">
        <f t="shared" si="84"/>
        <v>0</v>
      </c>
      <c r="U279" s="36">
        <f t="shared" si="85"/>
        <v>202588.20000000007</v>
      </c>
      <c r="V279" s="36">
        <f t="shared" si="86"/>
        <v>22593.440000000017</v>
      </c>
      <c r="W279" s="36">
        <f t="shared" si="87"/>
        <v>-83588.200000000055</v>
      </c>
    </row>
    <row r="280" spans="1:23" x14ac:dyDescent="0.25">
      <c r="A280">
        <f t="shared" si="70"/>
        <v>23</v>
      </c>
      <c r="B280" s="33">
        <v>51987</v>
      </c>
      <c r="C280" s="36">
        <f t="shared" si="74"/>
        <v>-707500.64666666754</v>
      </c>
      <c r="D280" s="36">
        <f t="shared" si="75"/>
        <v>547.70000000000005</v>
      </c>
      <c r="E280" s="36">
        <f t="shared" si="76"/>
        <v>3023.95</v>
      </c>
      <c r="F280" s="36">
        <f t="shared" si="77"/>
        <v>-2476.25</v>
      </c>
      <c r="G280" s="36">
        <f t="shared" si="72"/>
        <v>1693.9666666666665</v>
      </c>
      <c r="H280" s="36">
        <f t="shared" si="78"/>
        <v>824218.56333333335</v>
      </c>
      <c r="I280" s="36">
        <f t="shared" si="79"/>
        <v>-221210.23000000004</v>
      </c>
      <c r="J280" s="36">
        <f t="shared" si="73"/>
        <v>-712218.56333333417</v>
      </c>
      <c r="N280">
        <f t="shared" si="71"/>
        <v>23</v>
      </c>
      <c r="O280" s="33">
        <v>51987</v>
      </c>
      <c r="P280" s="36">
        <f t="shared" si="80"/>
        <v>-83588.200000000055</v>
      </c>
      <c r="Q280" s="36">
        <f t="shared" si="81"/>
        <v>840.23</v>
      </c>
      <c r="R280" s="36">
        <f t="shared" si="82"/>
        <v>1071.49</v>
      </c>
      <c r="S280" s="36">
        <f t="shared" si="83"/>
        <v>-231.26</v>
      </c>
      <c r="T280" s="36">
        <f t="shared" si="84"/>
        <v>0</v>
      </c>
      <c r="U280" s="36">
        <f t="shared" si="85"/>
        <v>203659.69000000006</v>
      </c>
      <c r="V280" s="36">
        <f t="shared" si="86"/>
        <v>22362.180000000018</v>
      </c>
      <c r="W280" s="36">
        <f t="shared" si="87"/>
        <v>-84659.690000000061</v>
      </c>
    </row>
    <row r="281" spans="1:23" x14ac:dyDescent="0.25">
      <c r="A281">
        <f t="shared" ref="A281:A344" si="88">A269+1</f>
        <v>23</v>
      </c>
      <c r="B281" s="33">
        <v>52018</v>
      </c>
      <c r="C281" s="36">
        <f t="shared" si="74"/>
        <v>-712218.56333333417</v>
      </c>
      <c r="D281" s="36">
        <f t="shared" si="75"/>
        <v>547.70000000000005</v>
      </c>
      <c r="E281" s="36">
        <f t="shared" si="76"/>
        <v>3040.46</v>
      </c>
      <c r="F281" s="36">
        <f t="shared" si="77"/>
        <v>-2492.7600000000002</v>
      </c>
      <c r="G281" s="36">
        <f t="shared" si="72"/>
        <v>1693.9666666666665</v>
      </c>
      <c r="H281" s="36">
        <f t="shared" si="78"/>
        <v>828952.99</v>
      </c>
      <c r="I281" s="36">
        <f t="shared" si="79"/>
        <v>-223702.99000000005</v>
      </c>
      <c r="J281" s="36">
        <f t="shared" si="73"/>
        <v>-716952.99000000081</v>
      </c>
      <c r="N281">
        <f t="shared" ref="N281:N344" si="89">N269+1</f>
        <v>23</v>
      </c>
      <c r="O281" s="33">
        <v>52018</v>
      </c>
      <c r="P281" s="36">
        <f t="shared" si="80"/>
        <v>-84659.690000000061</v>
      </c>
      <c r="Q281" s="36">
        <f t="shared" si="81"/>
        <v>840.23</v>
      </c>
      <c r="R281" s="36">
        <f t="shared" si="82"/>
        <v>1074.46</v>
      </c>
      <c r="S281" s="36">
        <f t="shared" si="83"/>
        <v>-234.23</v>
      </c>
      <c r="T281" s="36">
        <f t="shared" si="84"/>
        <v>0</v>
      </c>
      <c r="U281" s="36">
        <f t="shared" si="85"/>
        <v>204734.15000000005</v>
      </c>
      <c r="V281" s="36">
        <f t="shared" si="86"/>
        <v>22127.950000000019</v>
      </c>
      <c r="W281" s="36">
        <f t="shared" si="87"/>
        <v>-85734.150000000067</v>
      </c>
    </row>
    <row r="282" spans="1:23" x14ac:dyDescent="0.25">
      <c r="A282">
        <f t="shared" si="88"/>
        <v>23</v>
      </c>
      <c r="B282" s="33">
        <v>52048</v>
      </c>
      <c r="C282" s="36">
        <f t="shared" si="74"/>
        <v>-716952.99000000081</v>
      </c>
      <c r="D282" s="36">
        <f t="shared" si="75"/>
        <v>547.70000000000005</v>
      </c>
      <c r="E282" s="36">
        <f t="shared" si="76"/>
        <v>3057.04</v>
      </c>
      <c r="F282" s="36">
        <f t="shared" si="77"/>
        <v>-2509.34</v>
      </c>
      <c r="G282" s="36">
        <f t="shared" si="72"/>
        <v>1693.9666666666665</v>
      </c>
      <c r="H282" s="36">
        <f t="shared" si="78"/>
        <v>833703.9966666667</v>
      </c>
      <c r="I282" s="36">
        <f t="shared" si="79"/>
        <v>-226212.33000000005</v>
      </c>
      <c r="J282" s="36">
        <f t="shared" si="73"/>
        <v>-721703.99666666752</v>
      </c>
      <c r="N282">
        <f t="shared" si="89"/>
        <v>23</v>
      </c>
      <c r="O282" s="33">
        <v>52048</v>
      </c>
      <c r="P282" s="36">
        <f t="shared" si="80"/>
        <v>-85734.150000000067</v>
      </c>
      <c r="Q282" s="36">
        <f t="shared" si="81"/>
        <v>840.23</v>
      </c>
      <c r="R282" s="36">
        <f t="shared" si="82"/>
        <v>1077.43</v>
      </c>
      <c r="S282" s="36">
        <f t="shared" si="83"/>
        <v>-237.2</v>
      </c>
      <c r="T282" s="36">
        <f t="shared" si="84"/>
        <v>0</v>
      </c>
      <c r="U282" s="36">
        <f t="shared" si="85"/>
        <v>205811.58000000005</v>
      </c>
      <c r="V282" s="36">
        <f t="shared" si="86"/>
        <v>21890.750000000018</v>
      </c>
      <c r="W282" s="36">
        <f t="shared" si="87"/>
        <v>-86811.58000000006</v>
      </c>
    </row>
    <row r="283" spans="1:23" x14ac:dyDescent="0.25">
      <c r="A283">
        <f t="shared" si="88"/>
        <v>23</v>
      </c>
      <c r="B283" s="33">
        <v>52079</v>
      </c>
      <c r="C283" s="36">
        <f t="shared" si="74"/>
        <v>-721703.99666666752</v>
      </c>
      <c r="D283" s="36">
        <f t="shared" si="75"/>
        <v>547.70000000000005</v>
      </c>
      <c r="E283" s="36">
        <f t="shared" si="76"/>
        <v>3073.66</v>
      </c>
      <c r="F283" s="36">
        <f t="shared" si="77"/>
        <v>-2525.96</v>
      </c>
      <c r="G283" s="36">
        <f t="shared" si="72"/>
        <v>1693.9666666666665</v>
      </c>
      <c r="H283" s="36">
        <f t="shared" si="78"/>
        <v>838471.62333333341</v>
      </c>
      <c r="I283" s="36">
        <f t="shared" si="79"/>
        <v>-228738.29000000004</v>
      </c>
      <c r="J283" s="36">
        <f t="shared" si="73"/>
        <v>-726471.62333333422</v>
      </c>
      <c r="N283">
        <f t="shared" si="89"/>
        <v>23</v>
      </c>
      <c r="O283" s="33">
        <v>52079</v>
      </c>
      <c r="P283" s="36">
        <f t="shared" si="80"/>
        <v>-86811.58000000006</v>
      </c>
      <c r="Q283" s="36">
        <f t="shared" si="81"/>
        <v>840.23</v>
      </c>
      <c r="R283" s="36">
        <f t="shared" si="82"/>
        <v>1080.4100000000001</v>
      </c>
      <c r="S283" s="36">
        <f t="shared" si="83"/>
        <v>-240.18</v>
      </c>
      <c r="T283" s="36">
        <f t="shared" si="84"/>
        <v>0</v>
      </c>
      <c r="U283" s="36">
        <f t="shared" si="85"/>
        <v>206891.99000000005</v>
      </c>
      <c r="V283" s="36">
        <f t="shared" si="86"/>
        <v>21650.570000000018</v>
      </c>
      <c r="W283" s="36">
        <f t="shared" si="87"/>
        <v>-87891.990000000063</v>
      </c>
    </row>
    <row r="284" spans="1:23" x14ac:dyDescent="0.25">
      <c r="A284">
        <f t="shared" si="88"/>
        <v>23</v>
      </c>
      <c r="B284" s="33">
        <v>52110</v>
      </c>
      <c r="C284" s="36">
        <f t="shared" si="74"/>
        <v>-726471.62333333422</v>
      </c>
      <c r="D284" s="36">
        <f t="shared" si="75"/>
        <v>547.70000000000005</v>
      </c>
      <c r="E284" s="36">
        <f t="shared" si="76"/>
        <v>3090.3500000000004</v>
      </c>
      <c r="F284" s="36">
        <f t="shared" si="77"/>
        <v>-2542.65</v>
      </c>
      <c r="G284" s="36">
        <f t="shared" si="72"/>
        <v>1693.9666666666665</v>
      </c>
      <c r="H284" s="36">
        <f t="shared" si="78"/>
        <v>843255.94000000006</v>
      </c>
      <c r="I284" s="36">
        <f t="shared" si="79"/>
        <v>-231280.94000000003</v>
      </c>
      <c r="J284" s="36">
        <f t="shared" si="73"/>
        <v>-731255.94000000088</v>
      </c>
      <c r="N284">
        <f t="shared" si="89"/>
        <v>23</v>
      </c>
      <c r="O284" s="33">
        <v>52110</v>
      </c>
      <c r="P284" s="36">
        <f t="shared" si="80"/>
        <v>-87891.990000000063</v>
      </c>
      <c r="Q284" s="36">
        <f t="shared" si="81"/>
        <v>840.23</v>
      </c>
      <c r="R284" s="36">
        <f t="shared" si="82"/>
        <v>1083.4000000000001</v>
      </c>
      <c r="S284" s="36">
        <f t="shared" si="83"/>
        <v>-243.17</v>
      </c>
      <c r="T284" s="36">
        <f t="shared" si="84"/>
        <v>0</v>
      </c>
      <c r="U284" s="36">
        <f t="shared" si="85"/>
        <v>207975.39000000004</v>
      </c>
      <c r="V284" s="36">
        <f t="shared" si="86"/>
        <v>21407.40000000002</v>
      </c>
      <c r="W284" s="36">
        <f t="shared" si="87"/>
        <v>-88975.390000000058</v>
      </c>
    </row>
    <row r="285" spans="1:23" x14ac:dyDescent="0.25">
      <c r="A285">
        <f t="shared" si="88"/>
        <v>23</v>
      </c>
      <c r="B285" s="33">
        <v>52140</v>
      </c>
      <c r="C285" s="36">
        <f t="shared" si="74"/>
        <v>-731255.94000000088</v>
      </c>
      <c r="D285" s="36">
        <f t="shared" si="75"/>
        <v>547.70000000000005</v>
      </c>
      <c r="E285" s="36">
        <f t="shared" si="76"/>
        <v>3107.1000000000004</v>
      </c>
      <c r="F285" s="36">
        <f t="shared" si="77"/>
        <v>-2559.4</v>
      </c>
      <c r="G285" s="36">
        <f t="shared" si="72"/>
        <v>1693.9666666666665</v>
      </c>
      <c r="H285" s="36">
        <f t="shared" si="78"/>
        <v>848057.00666666671</v>
      </c>
      <c r="I285" s="36">
        <f t="shared" si="79"/>
        <v>-233840.34000000003</v>
      </c>
      <c r="J285" s="36">
        <f t="shared" si="73"/>
        <v>-736057.00666666753</v>
      </c>
      <c r="N285">
        <f t="shared" si="89"/>
        <v>23</v>
      </c>
      <c r="O285" s="33">
        <v>52140</v>
      </c>
      <c r="P285" s="36">
        <f t="shared" si="80"/>
        <v>-88975.390000000058</v>
      </c>
      <c r="Q285" s="36">
        <f t="shared" si="81"/>
        <v>840.23</v>
      </c>
      <c r="R285" s="36">
        <f t="shared" si="82"/>
        <v>1086.4000000000001</v>
      </c>
      <c r="S285" s="36">
        <f t="shared" si="83"/>
        <v>-246.17</v>
      </c>
      <c r="T285" s="36">
        <f t="shared" si="84"/>
        <v>0</v>
      </c>
      <c r="U285" s="36">
        <f t="shared" si="85"/>
        <v>209061.79000000004</v>
      </c>
      <c r="V285" s="36">
        <f t="shared" si="86"/>
        <v>21161.230000000021</v>
      </c>
      <c r="W285" s="36">
        <f t="shared" si="87"/>
        <v>-90061.790000000052</v>
      </c>
    </row>
    <row r="286" spans="1:23" x14ac:dyDescent="0.25">
      <c r="A286">
        <f t="shared" si="88"/>
        <v>23</v>
      </c>
      <c r="B286" s="33">
        <v>52171</v>
      </c>
      <c r="C286" s="36">
        <f t="shared" si="74"/>
        <v>-736057.00666666753</v>
      </c>
      <c r="D286" s="36">
        <f t="shared" si="75"/>
        <v>547.70000000000005</v>
      </c>
      <c r="E286" s="36">
        <f t="shared" si="76"/>
        <v>3123.8999999999996</v>
      </c>
      <c r="F286" s="36">
        <f t="shared" si="77"/>
        <v>-2576.1999999999998</v>
      </c>
      <c r="G286" s="36">
        <f t="shared" si="72"/>
        <v>1693.9666666666665</v>
      </c>
      <c r="H286" s="36">
        <f t="shared" si="78"/>
        <v>852874.87333333341</v>
      </c>
      <c r="I286" s="36">
        <f t="shared" si="79"/>
        <v>-236416.54000000004</v>
      </c>
      <c r="J286" s="36">
        <f t="shared" si="73"/>
        <v>-740874.87333333422</v>
      </c>
      <c r="N286">
        <f t="shared" si="89"/>
        <v>23</v>
      </c>
      <c r="O286" s="33">
        <v>52171</v>
      </c>
      <c r="P286" s="36">
        <f t="shared" si="80"/>
        <v>-90061.790000000052</v>
      </c>
      <c r="Q286" s="36">
        <f t="shared" si="81"/>
        <v>840.23</v>
      </c>
      <c r="R286" s="36">
        <f t="shared" si="82"/>
        <v>1089.4000000000001</v>
      </c>
      <c r="S286" s="36">
        <f t="shared" si="83"/>
        <v>-249.17</v>
      </c>
      <c r="T286" s="36">
        <f t="shared" si="84"/>
        <v>0</v>
      </c>
      <c r="U286" s="36">
        <f t="shared" si="85"/>
        <v>210151.19000000003</v>
      </c>
      <c r="V286" s="36">
        <f t="shared" si="86"/>
        <v>20912.060000000023</v>
      </c>
      <c r="W286" s="36">
        <f t="shared" si="87"/>
        <v>-91151.190000000046</v>
      </c>
    </row>
    <row r="287" spans="1:23" x14ac:dyDescent="0.25">
      <c r="A287">
        <f t="shared" si="88"/>
        <v>23</v>
      </c>
      <c r="B287" s="33">
        <v>52201</v>
      </c>
      <c r="C287" s="36">
        <f t="shared" si="74"/>
        <v>-740874.87333333422</v>
      </c>
      <c r="D287" s="36">
        <f t="shared" si="75"/>
        <v>547.70000000000005</v>
      </c>
      <c r="E287" s="36">
        <f t="shared" si="76"/>
        <v>3140.76</v>
      </c>
      <c r="F287" s="36">
        <f t="shared" si="77"/>
        <v>-2593.06</v>
      </c>
      <c r="G287" s="36">
        <f t="shared" si="72"/>
        <v>1693.9666666666665</v>
      </c>
      <c r="H287" s="36">
        <f t="shared" si="78"/>
        <v>857709.60000000009</v>
      </c>
      <c r="I287" s="36">
        <f t="shared" si="79"/>
        <v>-239009.60000000003</v>
      </c>
      <c r="J287" s="36">
        <f t="shared" si="73"/>
        <v>-745709.60000000091</v>
      </c>
      <c r="N287">
        <f t="shared" si="89"/>
        <v>23</v>
      </c>
      <c r="O287" s="33">
        <v>52201</v>
      </c>
      <c r="P287" s="36">
        <f t="shared" si="80"/>
        <v>-91151.190000000046</v>
      </c>
      <c r="Q287" s="36">
        <f t="shared" si="81"/>
        <v>840.23</v>
      </c>
      <c r="R287" s="36">
        <f t="shared" si="82"/>
        <v>1092.4100000000001</v>
      </c>
      <c r="S287" s="36">
        <f t="shared" si="83"/>
        <v>-252.18</v>
      </c>
      <c r="T287" s="36">
        <f t="shared" si="84"/>
        <v>0</v>
      </c>
      <c r="U287" s="36">
        <f t="shared" si="85"/>
        <v>211243.60000000003</v>
      </c>
      <c r="V287" s="36">
        <f t="shared" si="86"/>
        <v>20659.880000000023</v>
      </c>
      <c r="W287" s="36">
        <f t="shared" si="87"/>
        <v>-92243.600000000049</v>
      </c>
    </row>
    <row r="288" spans="1:23" x14ac:dyDescent="0.25">
      <c r="A288">
        <f t="shared" si="88"/>
        <v>24</v>
      </c>
      <c r="B288" s="33">
        <v>52232</v>
      </c>
      <c r="C288" s="36">
        <f t="shared" si="74"/>
        <v>-745709.60000000091</v>
      </c>
      <c r="D288" s="36">
        <f t="shared" si="75"/>
        <v>547.70000000000005</v>
      </c>
      <c r="E288" s="36">
        <f t="shared" si="76"/>
        <v>3157.6800000000003</v>
      </c>
      <c r="F288" s="36">
        <f t="shared" si="77"/>
        <v>-2609.98</v>
      </c>
      <c r="G288" s="36">
        <f t="shared" si="72"/>
        <v>1693.9666666666665</v>
      </c>
      <c r="H288" s="36">
        <f t="shared" si="78"/>
        <v>862561.2466666667</v>
      </c>
      <c r="I288" s="36">
        <f t="shared" si="79"/>
        <v>-241619.58000000005</v>
      </c>
      <c r="J288" s="36">
        <f t="shared" si="73"/>
        <v>-750561.24666666763</v>
      </c>
      <c r="N288">
        <f t="shared" si="89"/>
        <v>24</v>
      </c>
      <c r="O288" s="33">
        <v>52232</v>
      </c>
      <c r="P288" s="36">
        <f t="shared" si="80"/>
        <v>-92243.600000000049</v>
      </c>
      <c r="Q288" s="36">
        <f t="shared" si="81"/>
        <v>840.23</v>
      </c>
      <c r="R288" s="36">
        <f t="shared" si="82"/>
        <v>1095.44</v>
      </c>
      <c r="S288" s="36">
        <f t="shared" si="83"/>
        <v>-255.21</v>
      </c>
      <c r="T288" s="36">
        <f t="shared" si="84"/>
        <v>0</v>
      </c>
      <c r="U288" s="36">
        <f t="shared" si="85"/>
        <v>212339.04000000004</v>
      </c>
      <c r="V288" s="36">
        <f t="shared" si="86"/>
        <v>20404.670000000024</v>
      </c>
      <c r="W288" s="36">
        <f t="shared" si="87"/>
        <v>-93339.040000000052</v>
      </c>
    </row>
    <row r="289" spans="1:23" x14ac:dyDescent="0.25">
      <c r="A289">
        <f t="shared" si="88"/>
        <v>24</v>
      </c>
      <c r="B289" s="33">
        <v>52263</v>
      </c>
      <c r="C289" s="36">
        <f t="shared" si="74"/>
        <v>-750561.24666666763</v>
      </c>
      <c r="D289" s="36">
        <f t="shared" si="75"/>
        <v>547.70000000000005</v>
      </c>
      <c r="E289" s="36">
        <f t="shared" si="76"/>
        <v>3174.66</v>
      </c>
      <c r="F289" s="36">
        <f t="shared" si="77"/>
        <v>-2626.96</v>
      </c>
      <c r="G289" s="36">
        <f t="shared" si="72"/>
        <v>1693.9666666666665</v>
      </c>
      <c r="H289" s="36">
        <f t="shared" si="78"/>
        <v>867429.87333333341</v>
      </c>
      <c r="I289" s="36">
        <f t="shared" si="79"/>
        <v>-244246.54000000004</v>
      </c>
      <c r="J289" s="36">
        <f t="shared" si="73"/>
        <v>-755429.87333333434</v>
      </c>
      <c r="N289">
        <f t="shared" si="89"/>
        <v>24</v>
      </c>
      <c r="O289" s="33">
        <v>52263</v>
      </c>
      <c r="P289" s="36">
        <f t="shared" si="80"/>
        <v>-93339.040000000052</v>
      </c>
      <c r="Q289" s="36">
        <f t="shared" si="81"/>
        <v>840.23</v>
      </c>
      <c r="R289" s="36">
        <f t="shared" si="82"/>
        <v>1098.47</v>
      </c>
      <c r="S289" s="36">
        <f t="shared" si="83"/>
        <v>-258.24</v>
      </c>
      <c r="T289" s="36">
        <f t="shared" si="84"/>
        <v>0</v>
      </c>
      <c r="U289" s="36">
        <f t="shared" si="85"/>
        <v>213437.51000000004</v>
      </c>
      <c r="V289" s="36">
        <f t="shared" si="86"/>
        <v>20146.430000000022</v>
      </c>
      <c r="W289" s="36">
        <f t="shared" si="87"/>
        <v>-94437.510000000053</v>
      </c>
    </row>
    <row r="290" spans="1:23" x14ac:dyDescent="0.25">
      <c r="A290">
        <f t="shared" si="88"/>
        <v>24</v>
      </c>
      <c r="B290" s="33">
        <v>52291</v>
      </c>
      <c r="C290" s="36">
        <f t="shared" si="74"/>
        <v>-755429.87333333434</v>
      </c>
      <c r="D290" s="36">
        <f t="shared" si="75"/>
        <v>547.70000000000005</v>
      </c>
      <c r="E290" s="36">
        <f t="shared" si="76"/>
        <v>3191.7</v>
      </c>
      <c r="F290" s="36">
        <f t="shared" si="77"/>
        <v>-2644</v>
      </c>
      <c r="G290" s="36">
        <f t="shared" si="72"/>
        <v>1693.9666666666665</v>
      </c>
      <c r="H290" s="36">
        <f t="shared" si="78"/>
        <v>872315.54</v>
      </c>
      <c r="I290" s="36">
        <f t="shared" si="79"/>
        <v>-246890.54000000004</v>
      </c>
      <c r="J290" s="36">
        <f t="shared" si="73"/>
        <v>-760315.54000000097</v>
      </c>
      <c r="N290">
        <f t="shared" si="89"/>
        <v>24</v>
      </c>
      <c r="O290" s="33">
        <v>52291</v>
      </c>
      <c r="P290" s="36">
        <f t="shared" si="80"/>
        <v>-94437.510000000053</v>
      </c>
      <c r="Q290" s="36">
        <f t="shared" si="81"/>
        <v>840.23</v>
      </c>
      <c r="R290" s="36">
        <f t="shared" si="82"/>
        <v>1101.51</v>
      </c>
      <c r="S290" s="36">
        <f t="shared" si="83"/>
        <v>-261.27999999999997</v>
      </c>
      <c r="T290" s="36">
        <f t="shared" si="84"/>
        <v>0</v>
      </c>
      <c r="U290" s="36">
        <f t="shared" si="85"/>
        <v>214539.02000000005</v>
      </c>
      <c r="V290" s="36">
        <f t="shared" si="86"/>
        <v>19885.150000000023</v>
      </c>
      <c r="W290" s="36">
        <f t="shared" si="87"/>
        <v>-95539.020000000048</v>
      </c>
    </row>
    <row r="291" spans="1:23" x14ac:dyDescent="0.25">
      <c r="A291">
        <f t="shared" si="88"/>
        <v>24</v>
      </c>
      <c r="B291" s="33">
        <v>52322</v>
      </c>
      <c r="C291" s="36">
        <f t="shared" si="74"/>
        <v>-760315.54000000097</v>
      </c>
      <c r="D291" s="36">
        <f t="shared" si="75"/>
        <v>547.70000000000005</v>
      </c>
      <c r="E291" s="36">
        <f t="shared" si="76"/>
        <v>3208.8</v>
      </c>
      <c r="F291" s="36">
        <f t="shared" si="77"/>
        <v>-2661.1</v>
      </c>
      <c r="G291" s="36">
        <f t="shared" si="72"/>
        <v>1693.9666666666665</v>
      </c>
      <c r="H291" s="36">
        <f t="shared" si="78"/>
        <v>877218.30666666676</v>
      </c>
      <c r="I291" s="36">
        <f t="shared" si="79"/>
        <v>-249551.64000000004</v>
      </c>
      <c r="J291" s="36">
        <f t="shared" si="73"/>
        <v>-765218.30666666769</v>
      </c>
      <c r="N291">
        <f t="shared" si="89"/>
        <v>24</v>
      </c>
      <c r="O291" s="33">
        <v>52322</v>
      </c>
      <c r="P291" s="36">
        <f t="shared" si="80"/>
        <v>-95539.020000000048</v>
      </c>
      <c r="Q291" s="36">
        <f t="shared" si="81"/>
        <v>840.23</v>
      </c>
      <c r="R291" s="36">
        <f t="shared" si="82"/>
        <v>1104.55</v>
      </c>
      <c r="S291" s="36">
        <f t="shared" si="83"/>
        <v>-264.32</v>
      </c>
      <c r="T291" s="36">
        <f t="shared" si="84"/>
        <v>0</v>
      </c>
      <c r="U291" s="36">
        <f t="shared" si="85"/>
        <v>215643.57000000004</v>
      </c>
      <c r="V291" s="36">
        <f t="shared" si="86"/>
        <v>19620.830000000024</v>
      </c>
      <c r="W291" s="36">
        <f t="shared" si="87"/>
        <v>-96643.570000000051</v>
      </c>
    </row>
    <row r="292" spans="1:23" x14ac:dyDescent="0.25">
      <c r="A292">
        <f t="shared" si="88"/>
        <v>24</v>
      </c>
      <c r="B292" s="33">
        <v>52352</v>
      </c>
      <c r="C292" s="36">
        <f t="shared" si="74"/>
        <v>-765218.30666666769</v>
      </c>
      <c r="D292" s="36">
        <f t="shared" si="75"/>
        <v>547.70000000000005</v>
      </c>
      <c r="E292" s="36">
        <f t="shared" si="76"/>
        <v>3225.96</v>
      </c>
      <c r="F292" s="36">
        <f t="shared" si="77"/>
        <v>-2678.26</v>
      </c>
      <c r="G292" s="36">
        <f t="shared" si="72"/>
        <v>1693.9666666666665</v>
      </c>
      <c r="H292" s="36">
        <f t="shared" si="78"/>
        <v>882138.2333333334</v>
      </c>
      <c r="I292" s="36">
        <f t="shared" si="79"/>
        <v>-252229.90000000005</v>
      </c>
      <c r="J292" s="36">
        <f t="shared" si="73"/>
        <v>-770138.23333333433</v>
      </c>
      <c r="N292">
        <f t="shared" si="89"/>
        <v>24</v>
      </c>
      <c r="O292" s="33">
        <v>52352</v>
      </c>
      <c r="P292" s="36">
        <f t="shared" si="80"/>
        <v>-96643.570000000051</v>
      </c>
      <c r="Q292" s="36">
        <f t="shared" si="81"/>
        <v>840.23</v>
      </c>
      <c r="R292" s="36">
        <f t="shared" si="82"/>
        <v>1107.6100000000001</v>
      </c>
      <c r="S292" s="36">
        <f t="shared" si="83"/>
        <v>-267.38</v>
      </c>
      <c r="T292" s="36">
        <f t="shared" si="84"/>
        <v>0</v>
      </c>
      <c r="U292" s="36">
        <f t="shared" si="85"/>
        <v>216751.18000000002</v>
      </c>
      <c r="V292" s="36">
        <f t="shared" si="86"/>
        <v>19353.450000000023</v>
      </c>
      <c r="W292" s="36">
        <f t="shared" si="87"/>
        <v>-97751.180000000051</v>
      </c>
    </row>
    <row r="293" spans="1:23" x14ac:dyDescent="0.25">
      <c r="A293">
        <f t="shared" si="88"/>
        <v>24</v>
      </c>
      <c r="B293" s="33">
        <v>52383</v>
      </c>
      <c r="C293" s="36">
        <f t="shared" si="74"/>
        <v>-770138.23333333433</v>
      </c>
      <c r="D293" s="36">
        <f t="shared" si="75"/>
        <v>547.70000000000005</v>
      </c>
      <c r="E293" s="36">
        <f t="shared" si="76"/>
        <v>3243.1800000000003</v>
      </c>
      <c r="F293" s="36">
        <f t="shared" si="77"/>
        <v>-2695.48</v>
      </c>
      <c r="G293" s="36">
        <f t="shared" si="72"/>
        <v>1693.9666666666665</v>
      </c>
      <c r="H293" s="36">
        <f t="shared" si="78"/>
        <v>887075.38</v>
      </c>
      <c r="I293" s="36">
        <f t="shared" si="79"/>
        <v>-254925.38000000006</v>
      </c>
      <c r="J293" s="36">
        <f t="shared" si="73"/>
        <v>-775075.38000000105</v>
      </c>
      <c r="N293">
        <f t="shared" si="89"/>
        <v>24</v>
      </c>
      <c r="O293" s="33">
        <v>52383</v>
      </c>
      <c r="P293" s="36">
        <f t="shared" si="80"/>
        <v>-97751.180000000051</v>
      </c>
      <c r="Q293" s="36">
        <f t="shared" si="81"/>
        <v>840.23</v>
      </c>
      <c r="R293" s="36">
        <f t="shared" si="82"/>
        <v>1110.67</v>
      </c>
      <c r="S293" s="36">
        <f t="shared" si="83"/>
        <v>-270.44</v>
      </c>
      <c r="T293" s="36">
        <f t="shared" si="84"/>
        <v>0</v>
      </c>
      <c r="U293" s="36">
        <f t="shared" si="85"/>
        <v>217861.85000000003</v>
      </c>
      <c r="V293" s="36">
        <f t="shared" si="86"/>
        <v>19083.010000000024</v>
      </c>
      <c r="W293" s="36">
        <f t="shared" si="87"/>
        <v>-98861.850000000049</v>
      </c>
    </row>
    <row r="294" spans="1:23" x14ac:dyDescent="0.25">
      <c r="A294">
        <f t="shared" si="88"/>
        <v>24</v>
      </c>
      <c r="B294" s="33">
        <v>52413</v>
      </c>
      <c r="C294" s="36">
        <f t="shared" si="74"/>
        <v>-775075.38000000105</v>
      </c>
      <c r="D294" s="36">
        <f t="shared" si="75"/>
        <v>547.70000000000005</v>
      </c>
      <c r="E294" s="36">
        <f t="shared" si="76"/>
        <v>3260.46</v>
      </c>
      <c r="F294" s="36">
        <f t="shared" si="77"/>
        <v>-2712.76</v>
      </c>
      <c r="G294" s="36">
        <f t="shared" si="72"/>
        <v>1693.9666666666665</v>
      </c>
      <c r="H294" s="36">
        <f t="shared" si="78"/>
        <v>892029.80666666664</v>
      </c>
      <c r="I294" s="36">
        <f t="shared" si="79"/>
        <v>-257638.14000000007</v>
      </c>
      <c r="J294" s="36">
        <f t="shared" si="73"/>
        <v>-780029.80666666769</v>
      </c>
      <c r="N294">
        <f t="shared" si="89"/>
        <v>24</v>
      </c>
      <c r="O294" s="33">
        <v>52413</v>
      </c>
      <c r="P294" s="36">
        <f t="shared" si="80"/>
        <v>-98861.850000000049</v>
      </c>
      <c r="Q294" s="36">
        <f t="shared" si="81"/>
        <v>840.23</v>
      </c>
      <c r="R294" s="36">
        <f t="shared" si="82"/>
        <v>1113.75</v>
      </c>
      <c r="S294" s="36">
        <f t="shared" si="83"/>
        <v>-273.52</v>
      </c>
      <c r="T294" s="36">
        <f t="shared" si="84"/>
        <v>0</v>
      </c>
      <c r="U294" s="36">
        <f t="shared" si="85"/>
        <v>218975.60000000003</v>
      </c>
      <c r="V294" s="36">
        <f t="shared" si="86"/>
        <v>18809.490000000023</v>
      </c>
      <c r="W294" s="36">
        <f t="shared" si="87"/>
        <v>-99975.600000000049</v>
      </c>
    </row>
    <row r="295" spans="1:23" x14ac:dyDescent="0.25">
      <c r="A295">
        <f t="shared" si="88"/>
        <v>24</v>
      </c>
      <c r="B295" s="33">
        <v>52444</v>
      </c>
      <c r="C295" s="36">
        <f t="shared" si="74"/>
        <v>-780029.80666666769</v>
      </c>
      <c r="D295" s="36">
        <f t="shared" si="75"/>
        <v>547.70000000000005</v>
      </c>
      <c r="E295" s="36">
        <f t="shared" si="76"/>
        <v>3277.8</v>
      </c>
      <c r="F295" s="36">
        <f t="shared" si="77"/>
        <v>-2730.1</v>
      </c>
      <c r="G295" s="36">
        <f t="shared" si="72"/>
        <v>1693.9666666666665</v>
      </c>
      <c r="H295" s="36">
        <f t="shared" si="78"/>
        <v>897001.57333333336</v>
      </c>
      <c r="I295" s="36">
        <f t="shared" si="79"/>
        <v>-260368.24000000008</v>
      </c>
      <c r="J295" s="36">
        <f t="shared" si="73"/>
        <v>-785001.57333333441</v>
      </c>
      <c r="N295">
        <f t="shared" si="89"/>
        <v>24</v>
      </c>
      <c r="O295" s="33">
        <v>52444</v>
      </c>
      <c r="P295" s="36">
        <f t="shared" si="80"/>
        <v>-99975.600000000049</v>
      </c>
      <c r="Q295" s="36">
        <f t="shared" si="81"/>
        <v>840.23</v>
      </c>
      <c r="R295" s="36">
        <f t="shared" si="82"/>
        <v>1116.83</v>
      </c>
      <c r="S295" s="36">
        <f t="shared" si="83"/>
        <v>-276.60000000000002</v>
      </c>
      <c r="T295" s="36">
        <f t="shared" si="84"/>
        <v>0</v>
      </c>
      <c r="U295" s="36">
        <f t="shared" si="85"/>
        <v>220092.43000000002</v>
      </c>
      <c r="V295" s="36">
        <f t="shared" si="86"/>
        <v>18532.890000000025</v>
      </c>
      <c r="W295" s="36">
        <f t="shared" si="87"/>
        <v>-101092.43000000005</v>
      </c>
    </row>
    <row r="296" spans="1:23" x14ac:dyDescent="0.25">
      <c r="A296">
        <f t="shared" si="88"/>
        <v>24</v>
      </c>
      <c r="B296" s="33">
        <v>52475</v>
      </c>
      <c r="C296" s="36">
        <f t="shared" si="74"/>
        <v>-785001.57333333441</v>
      </c>
      <c r="D296" s="36">
        <f t="shared" si="75"/>
        <v>547.70000000000005</v>
      </c>
      <c r="E296" s="36">
        <f t="shared" si="76"/>
        <v>3295.21</v>
      </c>
      <c r="F296" s="36">
        <f t="shared" si="77"/>
        <v>-2747.51</v>
      </c>
      <c r="G296" s="36">
        <f t="shared" si="72"/>
        <v>1693.9666666666665</v>
      </c>
      <c r="H296" s="36">
        <f t="shared" si="78"/>
        <v>901990.75</v>
      </c>
      <c r="I296" s="36">
        <f t="shared" si="79"/>
        <v>-263115.75000000006</v>
      </c>
      <c r="J296" s="36">
        <f t="shared" si="73"/>
        <v>-789990.75000000105</v>
      </c>
      <c r="N296">
        <f t="shared" si="89"/>
        <v>24</v>
      </c>
      <c r="O296" s="33">
        <v>52475</v>
      </c>
      <c r="P296" s="36">
        <f t="shared" si="80"/>
        <v>-101092.43000000005</v>
      </c>
      <c r="Q296" s="36">
        <f t="shared" si="81"/>
        <v>840.23</v>
      </c>
      <c r="R296" s="36">
        <f t="shared" si="82"/>
        <v>1119.92</v>
      </c>
      <c r="S296" s="36">
        <f t="shared" si="83"/>
        <v>-279.69</v>
      </c>
      <c r="T296" s="36">
        <f t="shared" si="84"/>
        <v>0</v>
      </c>
      <c r="U296" s="36">
        <f t="shared" si="85"/>
        <v>221212.35000000003</v>
      </c>
      <c r="V296" s="36">
        <f t="shared" si="86"/>
        <v>18253.200000000026</v>
      </c>
      <c r="W296" s="36">
        <f t="shared" si="87"/>
        <v>-102212.35000000005</v>
      </c>
    </row>
    <row r="297" spans="1:23" x14ac:dyDescent="0.25">
      <c r="A297">
        <f t="shared" si="88"/>
        <v>24</v>
      </c>
      <c r="B297" s="33">
        <v>52505</v>
      </c>
      <c r="C297" s="36">
        <f t="shared" si="74"/>
        <v>-789990.75000000105</v>
      </c>
      <c r="D297" s="36">
        <f t="shared" si="75"/>
        <v>547.70000000000005</v>
      </c>
      <c r="E297" s="36">
        <f t="shared" si="76"/>
        <v>3312.67</v>
      </c>
      <c r="F297" s="36">
        <f t="shared" si="77"/>
        <v>-2764.97</v>
      </c>
      <c r="G297" s="36">
        <f t="shared" si="72"/>
        <v>1693.9666666666665</v>
      </c>
      <c r="H297" s="36">
        <f t="shared" si="78"/>
        <v>906997.38666666672</v>
      </c>
      <c r="I297" s="36">
        <f t="shared" si="79"/>
        <v>-265880.72000000003</v>
      </c>
      <c r="J297" s="36">
        <f t="shared" si="73"/>
        <v>-794997.38666666776</v>
      </c>
      <c r="N297">
        <f t="shared" si="89"/>
        <v>24</v>
      </c>
      <c r="O297" s="33">
        <v>52505</v>
      </c>
      <c r="P297" s="36">
        <f t="shared" si="80"/>
        <v>-102212.35000000005</v>
      </c>
      <c r="Q297" s="36">
        <f t="shared" si="81"/>
        <v>840.23</v>
      </c>
      <c r="R297" s="36">
        <f t="shared" si="82"/>
        <v>1123.02</v>
      </c>
      <c r="S297" s="36">
        <f t="shared" si="83"/>
        <v>-282.79000000000002</v>
      </c>
      <c r="T297" s="36">
        <f t="shared" si="84"/>
        <v>0</v>
      </c>
      <c r="U297" s="36">
        <f t="shared" si="85"/>
        <v>222335.37000000002</v>
      </c>
      <c r="V297" s="36">
        <f t="shared" si="86"/>
        <v>17970.410000000025</v>
      </c>
      <c r="W297" s="36">
        <f t="shared" si="87"/>
        <v>-103335.37000000005</v>
      </c>
    </row>
    <row r="298" spans="1:23" x14ac:dyDescent="0.25">
      <c r="A298">
        <f t="shared" si="88"/>
        <v>24</v>
      </c>
      <c r="B298" s="33">
        <v>52536</v>
      </c>
      <c r="C298" s="36">
        <f t="shared" si="74"/>
        <v>-794997.38666666776</v>
      </c>
      <c r="D298" s="36">
        <f t="shared" si="75"/>
        <v>547.70000000000005</v>
      </c>
      <c r="E298" s="36">
        <f t="shared" si="76"/>
        <v>3330.1899999999996</v>
      </c>
      <c r="F298" s="36">
        <f t="shared" si="77"/>
        <v>-2782.49</v>
      </c>
      <c r="G298" s="36">
        <f t="shared" si="72"/>
        <v>1693.9666666666665</v>
      </c>
      <c r="H298" s="36">
        <f t="shared" si="78"/>
        <v>912021.54333333333</v>
      </c>
      <c r="I298" s="36">
        <f t="shared" si="79"/>
        <v>-268663.21000000002</v>
      </c>
      <c r="J298" s="36">
        <f t="shared" si="73"/>
        <v>-800021.54333333438</v>
      </c>
      <c r="N298">
        <f t="shared" si="89"/>
        <v>24</v>
      </c>
      <c r="O298" s="33">
        <v>52536</v>
      </c>
      <c r="P298" s="36">
        <f t="shared" si="80"/>
        <v>-103335.37000000005</v>
      </c>
      <c r="Q298" s="36">
        <f t="shared" si="81"/>
        <v>840.23</v>
      </c>
      <c r="R298" s="36">
        <f t="shared" si="82"/>
        <v>1126.1199999999999</v>
      </c>
      <c r="S298" s="36">
        <f t="shared" si="83"/>
        <v>-285.89</v>
      </c>
      <c r="T298" s="36">
        <f t="shared" si="84"/>
        <v>0</v>
      </c>
      <c r="U298" s="36">
        <f t="shared" si="85"/>
        <v>223461.49000000002</v>
      </c>
      <c r="V298" s="36">
        <f t="shared" si="86"/>
        <v>17684.520000000026</v>
      </c>
      <c r="W298" s="36">
        <f t="shared" si="87"/>
        <v>-104461.49000000005</v>
      </c>
    </row>
    <row r="299" spans="1:23" x14ac:dyDescent="0.25">
      <c r="A299">
        <f t="shared" si="88"/>
        <v>24</v>
      </c>
      <c r="B299" s="33">
        <v>52566</v>
      </c>
      <c r="C299" s="36">
        <f t="shared" si="74"/>
        <v>-800021.54333333438</v>
      </c>
      <c r="D299" s="36">
        <f t="shared" si="75"/>
        <v>547.70000000000005</v>
      </c>
      <c r="E299" s="36">
        <f t="shared" si="76"/>
        <v>3347.7799999999997</v>
      </c>
      <c r="F299" s="36">
        <f t="shared" si="77"/>
        <v>-2800.08</v>
      </c>
      <c r="G299" s="36">
        <f t="shared" si="72"/>
        <v>1693.9666666666665</v>
      </c>
      <c r="H299" s="36">
        <f t="shared" si="78"/>
        <v>917063.29</v>
      </c>
      <c r="I299" s="36">
        <f t="shared" si="79"/>
        <v>-271463.29000000004</v>
      </c>
      <c r="J299" s="36">
        <f t="shared" si="73"/>
        <v>-805063.29000000108</v>
      </c>
      <c r="N299">
        <f t="shared" si="89"/>
        <v>24</v>
      </c>
      <c r="O299" s="33">
        <v>52566</v>
      </c>
      <c r="P299" s="36">
        <f t="shared" si="80"/>
        <v>-104461.49000000005</v>
      </c>
      <c r="Q299" s="36">
        <f t="shared" si="81"/>
        <v>840.23</v>
      </c>
      <c r="R299" s="36">
        <f t="shared" si="82"/>
        <v>1129.24</v>
      </c>
      <c r="S299" s="36">
        <f t="shared" si="83"/>
        <v>-289.01</v>
      </c>
      <c r="T299" s="36">
        <f t="shared" si="84"/>
        <v>0</v>
      </c>
      <c r="U299" s="36">
        <f t="shared" si="85"/>
        <v>224590.73</v>
      </c>
      <c r="V299" s="36">
        <f t="shared" si="86"/>
        <v>17395.510000000028</v>
      </c>
      <c r="W299" s="36">
        <f t="shared" si="87"/>
        <v>-105590.73000000005</v>
      </c>
    </row>
    <row r="300" spans="1:23" x14ac:dyDescent="0.25">
      <c r="A300">
        <f t="shared" si="88"/>
        <v>25</v>
      </c>
      <c r="B300" s="33">
        <v>52597</v>
      </c>
      <c r="C300" s="36">
        <f t="shared" si="74"/>
        <v>-805063.29000000108</v>
      </c>
      <c r="D300" s="36">
        <f t="shared" si="75"/>
        <v>547.70000000000005</v>
      </c>
      <c r="E300" s="36">
        <f t="shared" si="76"/>
        <v>3365.42</v>
      </c>
      <c r="F300" s="36">
        <f t="shared" si="77"/>
        <v>-2817.72</v>
      </c>
      <c r="G300" s="36">
        <f t="shared" si="72"/>
        <v>1693.9666666666665</v>
      </c>
      <c r="H300" s="36">
        <f t="shared" si="78"/>
        <v>922122.67666666675</v>
      </c>
      <c r="I300" s="36">
        <f t="shared" si="79"/>
        <v>-274281.01</v>
      </c>
      <c r="J300" s="36">
        <f t="shared" si="73"/>
        <v>-810122.6766666678</v>
      </c>
      <c r="N300">
        <f t="shared" si="89"/>
        <v>25</v>
      </c>
      <c r="O300" s="33">
        <v>52597</v>
      </c>
      <c r="P300" s="36">
        <f t="shared" si="80"/>
        <v>-105590.73000000005</v>
      </c>
      <c r="Q300" s="36">
        <f t="shared" si="81"/>
        <v>840.23</v>
      </c>
      <c r="R300" s="36">
        <f t="shared" si="82"/>
        <v>1132.3600000000001</v>
      </c>
      <c r="S300" s="36">
        <f t="shared" si="83"/>
        <v>-292.13</v>
      </c>
      <c r="T300" s="36">
        <f t="shared" si="84"/>
        <v>0</v>
      </c>
      <c r="U300" s="36">
        <f t="shared" si="85"/>
        <v>225723.09</v>
      </c>
      <c r="V300" s="36">
        <f t="shared" si="86"/>
        <v>17103.380000000026</v>
      </c>
      <c r="W300" s="36">
        <f t="shared" si="87"/>
        <v>-106723.09000000005</v>
      </c>
    </row>
    <row r="301" spans="1:23" x14ac:dyDescent="0.25">
      <c r="A301">
        <f t="shared" si="88"/>
        <v>25</v>
      </c>
      <c r="B301" s="33">
        <v>52628</v>
      </c>
      <c r="C301" s="36">
        <f t="shared" si="74"/>
        <v>-810122.6766666678</v>
      </c>
      <c r="D301" s="36">
        <f t="shared" si="75"/>
        <v>547.70000000000005</v>
      </c>
      <c r="E301" s="36">
        <f t="shared" si="76"/>
        <v>3383.13</v>
      </c>
      <c r="F301" s="36">
        <f t="shared" si="77"/>
        <v>-2835.43</v>
      </c>
      <c r="G301" s="36">
        <f t="shared" si="72"/>
        <v>1693.9666666666665</v>
      </c>
      <c r="H301" s="36">
        <f t="shared" si="78"/>
        <v>927199.77333333343</v>
      </c>
      <c r="I301" s="36">
        <f t="shared" si="79"/>
        <v>-277116.44</v>
      </c>
      <c r="J301" s="36">
        <f t="shared" si="73"/>
        <v>-815199.77333333448</v>
      </c>
      <c r="N301">
        <f t="shared" si="89"/>
        <v>25</v>
      </c>
      <c r="O301" s="33">
        <v>52628</v>
      </c>
      <c r="P301" s="36">
        <f t="shared" si="80"/>
        <v>-106723.09000000005</v>
      </c>
      <c r="Q301" s="36">
        <f t="shared" si="81"/>
        <v>840.23</v>
      </c>
      <c r="R301" s="36">
        <f t="shared" si="82"/>
        <v>1135.5</v>
      </c>
      <c r="S301" s="36">
        <f t="shared" si="83"/>
        <v>-295.27</v>
      </c>
      <c r="T301" s="36">
        <f t="shared" si="84"/>
        <v>0</v>
      </c>
      <c r="U301" s="36">
        <f t="shared" si="85"/>
        <v>226858.59</v>
      </c>
      <c r="V301" s="36">
        <f t="shared" si="86"/>
        <v>16808.110000000026</v>
      </c>
      <c r="W301" s="36">
        <f t="shared" si="87"/>
        <v>-107858.59000000005</v>
      </c>
    </row>
    <row r="302" spans="1:23" x14ac:dyDescent="0.25">
      <c r="A302">
        <f t="shared" si="88"/>
        <v>25</v>
      </c>
      <c r="B302" s="33">
        <v>52657</v>
      </c>
      <c r="C302" s="36">
        <f t="shared" si="74"/>
        <v>-815199.77333333448</v>
      </c>
      <c r="D302" s="36">
        <f t="shared" si="75"/>
        <v>547.70000000000005</v>
      </c>
      <c r="E302" s="36">
        <f t="shared" si="76"/>
        <v>3400.8999999999996</v>
      </c>
      <c r="F302" s="36">
        <f t="shared" si="77"/>
        <v>-2853.2</v>
      </c>
      <c r="G302" s="36">
        <f t="shared" si="72"/>
        <v>1693.9666666666665</v>
      </c>
      <c r="H302" s="36">
        <f t="shared" si="78"/>
        <v>932294.64000000013</v>
      </c>
      <c r="I302" s="36">
        <f t="shared" si="79"/>
        <v>-279969.64</v>
      </c>
      <c r="J302" s="36">
        <f t="shared" si="73"/>
        <v>-820294.64000000118</v>
      </c>
      <c r="N302">
        <f t="shared" si="89"/>
        <v>25</v>
      </c>
      <c r="O302" s="33">
        <v>52657</v>
      </c>
      <c r="P302" s="36">
        <f t="shared" si="80"/>
        <v>-107858.59000000005</v>
      </c>
      <c r="Q302" s="36">
        <f t="shared" si="81"/>
        <v>840.23</v>
      </c>
      <c r="R302" s="36">
        <f t="shared" si="82"/>
        <v>1138.6400000000001</v>
      </c>
      <c r="S302" s="36">
        <f t="shared" si="83"/>
        <v>-298.41000000000003</v>
      </c>
      <c r="T302" s="36">
        <f t="shared" si="84"/>
        <v>0</v>
      </c>
      <c r="U302" s="36">
        <f t="shared" si="85"/>
        <v>227997.23</v>
      </c>
      <c r="V302" s="36">
        <f t="shared" si="86"/>
        <v>16509.700000000026</v>
      </c>
      <c r="W302" s="36">
        <f t="shared" si="87"/>
        <v>-108997.23000000005</v>
      </c>
    </row>
    <row r="303" spans="1:23" x14ac:dyDescent="0.25">
      <c r="A303">
        <f t="shared" si="88"/>
        <v>25</v>
      </c>
      <c r="B303" s="33">
        <v>52688</v>
      </c>
      <c r="C303" s="36">
        <f t="shared" si="74"/>
        <v>-820294.64000000118</v>
      </c>
      <c r="D303" s="36">
        <f t="shared" si="75"/>
        <v>547.70000000000005</v>
      </c>
      <c r="E303" s="36">
        <f t="shared" si="76"/>
        <v>3418.7300000000005</v>
      </c>
      <c r="F303" s="36">
        <f t="shared" si="77"/>
        <v>-2871.03</v>
      </c>
      <c r="G303" s="36">
        <f t="shared" si="72"/>
        <v>1693.9666666666665</v>
      </c>
      <c r="H303" s="36">
        <f t="shared" si="78"/>
        <v>937407.33666666679</v>
      </c>
      <c r="I303" s="36">
        <f t="shared" si="79"/>
        <v>-282840.67000000004</v>
      </c>
      <c r="J303" s="36">
        <f t="shared" si="73"/>
        <v>-825407.33666666783</v>
      </c>
      <c r="N303">
        <f t="shared" si="89"/>
        <v>25</v>
      </c>
      <c r="O303" s="33">
        <v>52688</v>
      </c>
      <c r="P303" s="36">
        <f t="shared" si="80"/>
        <v>-108997.23000000005</v>
      </c>
      <c r="Q303" s="36">
        <f t="shared" si="81"/>
        <v>840.23</v>
      </c>
      <c r="R303" s="36">
        <f t="shared" si="82"/>
        <v>1141.79</v>
      </c>
      <c r="S303" s="36">
        <f t="shared" si="83"/>
        <v>-301.56</v>
      </c>
      <c r="T303" s="36">
        <f t="shared" si="84"/>
        <v>0</v>
      </c>
      <c r="U303" s="36">
        <f t="shared" si="85"/>
        <v>229139.02000000002</v>
      </c>
      <c r="V303" s="36">
        <f t="shared" si="86"/>
        <v>16208.140000000027</v>
      </c>
      <c r="W303" s="36">
        <f t="shared" si="87"/>
        <v>-110139.02000000005</v>
      </c>
    </row>
    <row r="304" spans="1:23" x14ac:dyDescent="0.25">
      <c r="A304">
        <f t="shared" si="88"/>
        <v>25</v>
      </c>
      <c r="B304" s="33">
        <v>52718</v>
      </c>
      <c r="C304" s="36">
        <f t="shared" si="74"/>
        <v>-825407.33666666783</v>
      </c>
      <c r="D304" s="36">
        <f t="shared" si="75"/>
        <v>547.70000000000005</v>
      </c>
      <c r="E304" s="36">
        <f t="shared" si="76"/>
        <v>3436.63</v>
      </c>
      <c r="F304" s="36">
        <f t="shared" si="77"/>
        <v>-2888.93</v>
      </c>
      <c r="G304" s="36">
        <f t="shared" si="72"/>
        <v>1693.9666666666665</v>
      </c>
      <c r="H304" s="36">
        <f t="shared" si="78"/>
        <v>942537.93333333347</v>
      </c>
      <c r="I304" s="36">
        <f t="shared" si="79"/>
        <v>-285729.60000000003</v>
      </c>
      <c r="J304" s="36">
        <f t="shared" si="73"/>
        <v>-830537.93333333451</v>
      </c>
      <c r="N304">
        <f t="shared" si="89"/>
        <v>25</v>
      </c>
      <c r="O304" s="33">
        <v>52718</v>
      </c>
      <c r="P304" s="36">
        <f t="shared" si="80"/>
        <v>-110139.02000000005</v>
      </c>
      <c r="Q304" s="36">
        <f t="shared" si="81"/>
        <v>840.23</v>
      </c>
      <c r="R304" s="36">
        <f t="shared" si="82"/>
        <v>1144.95</v>
      </c>
      <c r="S304" s="36">
        <f t="shared" si="83"/>
        <v>-304.72000000000003</v>
      </c>
      <c r="T304" s="36">
        <f t="shared" si="84"/>
        <v>0</v>
      </c>
      <c r="U304" s="36">
        <f t="shared" si="85"/>
        <v>230283.97000000003</v>
      </c>
      <c r="V304" s="36">
        <f t="shared" si="86"/>
        <v>15903.420000000027</v>
      </c>
      <c r="W304" s="36">
        <f t="shared" si="87"/>
        <v>-111283.97000000004</v>
      </c>
    </row>
    <row r="305" spans="1:23" x14ac:dyDescent="0.25">
      <c r="A305">
        <f t="shared" si="88"/>
        <v>25</v>
      </c>
      <c r="B305" s="33">
        <v>52749</v>
      </c>
      <c r="C305" s="36">
        <f t="shared" si="74"/>
        <v>-830537.93333333451</v>
      </c>
      <c r="D305" s="36">
        <f t="shared" si="75"/>
        <v>547.70000000000005</v>
      </c>
      <c r="E305" s="36">
        <f t="shared" si="76"/>
        <v>3454.58</v>
      </c>
      <c r="F305" s="36">
        <f t="shared" si="77"/>
        <v>-2906.88</v>
      </c>
      <c r="G305" s="36">
        <f t="shared" si="72"/>
        <v>1693.9666666666665</v>
      </c>
      <c r="H305" s="36">
        <f t="shared" si="78"/>
        <v>947686.4800000001</v>
      </c>
      <c r="I305" s="36">
        <f t="shared" si="79"/>
        <v>-288636.48000000004</v>
      </c>
      <c r="J305" s="36">
        <f t="shared" si="73"/>
        <v>-835686.48000000115</v>
      </c>
      <c r="N305">
        <f t="shared" si="89"/>
        <v>25</v>
      </c>
      <c r="O305" s="33">
        <v>52749</v>
      </c>
      <c r="P305" s="36">
        <f t="shared" si="80"/>
        <v>-111283.97000000004</v>
      </c>
      <c r="Q305" s="36">
        <f t="shared" si="81"/>
        <v>840.23</v>
      </c>
      <c r="R305" s="36">
        <f t="shared" si="82"/>
        <v>1148.1199999999999</v>
      </c>
      <c r="S305" s="36">
        <f t="shared" si="83"/>
        <v>-307.89</v>
      </c>
      <c r="T305" s="36">
        <f t="shared" si="84"/>
        <v>0</v>
      </c>
      <c r="U305" s="36">
        <f t="shared" si="85"/>
        <v>231432.09000000003</v>
      </c>
      <c r="V305" s="36">
        <f t="shared" si="86"/>
        <v>15595.530000000028</v>
      </c>
      <c r="W305" s="36">
        <f t="shared" si="87"/>
        <v>-112432.09000000004</v>
      </c>
    </row>
    <row r="306" spans="1:23" x14ac:dyDescent="0.25">
      <c r="A306">
        <f t="shared" si="88"/>
        <v>25</v>
      </c>
      <c r="B306" s="33">
        <v>52779</v>
      </c>
      <c r="C306" s="36">
        <f t="shared" si="74"/>
        <v>-835686.48000000115</v>
      </c>
      <c r="D306" s="36">
        <f t="shared" si="75"/>
        <v>547.70000000000005</v>
      </c>
      <c r="E306" s="36">
        <f t="shared" si="76"/>
        <v>3472.6000000000004</v>
      </c>
      <c r="F306" s="36">
        <f t="shared" si="77"/>
        <v>-2924.9</v>
      </c>
      <c r="G306" s="36">
        <f t="shared" si="72"/>
        <v>1693.9666666666665</v>
      </c>
      <c r="H306" s="36">
        <f t="shared" si="78"/>
        <v>952853.04666666675</v>
      </c>
      <c r="I306" s="36">
        <f t="shared" si="79"/>
        <v>-291561.38000000006</v>
      </c>
      <c r="J306" s="36">
        <f t="shared" si="73"/>
        <v>-840853.0466666678</v>
      </c>
      <c r="N306">
        <f t="shared" si="89"/>
        <v>25</v>
      </c>
      <c r="O306" s="33">
        <v>52779</v>
      </c>
      <c r="P306" s="36">
        <f t="shared" si="80"/>
        <v>-112432.09000000004</v>
      </c>
      <c r="Q306" s="36">
        <f t="shared" si="81"/>
        <v>840.23</v>
      </c>
      <c r="R306" s="36">
        <f t="shared" si="82"/>
        <v>1151.29</v>
      </c>
      <c r="S306" s="36">
        <f t="shared" si="83"/>
        <v>-311.06</v>
      </c>
      <c r="T306" s="36">
        <f t="shared" si="84"/>
        <v>0</v>
      </c>
      <c r="U306" s="36">
        <f t="shared" si="85"/>
        <v>232583.38000000003</v>
      </c>
      <c r="V306" s="36">
        <f t="shared" si="86"/>
        <v>15284.470000000028</v>
      </c>
      <c r="W306" s="36">
        <f t="shared" si="87"/>
        <v>-113583.38000000003</v>
      </c>
    </row>
    <row r="307" spans="1:23" x14ac:dyDescent="0.25">
      <c r="A307">
        <f t="shared" si="88"/>
        <v>25</v>
      </c>
      <c r="B307" s="33">
        <v>52810</v>
      </c>
      <c r="C307" s="36">
        <f t="shared" si="74"/>
        <v>-840853.0466666678</v>
      </c>
      <c r="D307" s="36">
        <f t="shared" si="75"/>
        <v>547.70000000000005</v>
      </c>
      <c r="E307" s="36">
        <f t="shared" si="76"/>
        <v>3490.6899999999996</v>
      </c>
      <c r="F307" s="36">
        <f t="shared" si="77"/>
        <v>-2942.99</v>
      </c>
      <c r="G307" s="36">
        <f t="shared" si="72"/>
        <v>1693.9666666666665</v>
      </c>
      <c r="H307" s="36">
        <f t="shared" si="78"/>
        <v>958037.70333333337</v>
      </c>
      <c r="I307" s="36">
        <f t="shared" si="79"/>
        <v>-294504.37000000005</v>
      </c>
      <c r="J307" s="36">
        <f t="shared" si="73"/>
        <v>-846037.70333333442</v>
      </c>
      <c r="N307">
        <f t="shared" si="89"/>
        <v>25</v>
      </c>
      <c r="O307" s="33">
        <v>52810</v>
      </c>
      <c r="P307" s="36">
        <f t="shared" si="80"/>
        <v>-113583.38000000003</v>
      </c>
      <c r="Q307" s="36">
        <f t="shared" si="81"/>
        <v>840.23</v>
      </c>
      <c r="R307" s="36">
        <f t="shared" si="82"/>
        <v>1154.48</v>
      </c>
      <c r="S307" s="36">
        <f t="shared" si="83"/>
        <v>-314.25</v>
      </c>
      <c r="T307" s="36">
        <f t="shared" si="84"/>
        <v>0</v>
      </c>
      <c r="U307" s="36">
        <f t="shared" si="85"/>
        <v>233737.86000000004</v>
      </c>
      <c r="V307" s="36">
        <f t="shared" si="86"/>
        <v>14970.220000000028</v>
      </c>
      <c r="W307" s="36">
        <f t="shared" si="87"/>
        <v>-114737.86000000003</v>
      </c>
    </row>
    <row r="308" spans="1:23" x14ac:dyDescent="0.25">
      <c r="A308">
        <f t="shared" si="88"/>
        <v>25</v>
      </c>
      <c r="B308" s="33">
        <v>52841</v>
      </c>
      <c r="C308" s="36">
        <f t="shared" si="74"/>
        <v>-846037.70333333442</v>
      </c>
      <c r="D308" s="36">
        <f t="shared" si="75"/>
        <v>547.70000000000005</v>
      </c>
      <c r="E308" s="36">
        <f t="shared" si="76"/>
        <v>3508.83</v>
      </c>
      <c r="F308" s="36">
        <f t="shared" si="77"/>
        <v>-2961.13</v>
      </c>
      <c r="G308" s="36">
        <f t="shared" si="72"/>
        <v>1693.9666666666665</v>
      </c>
      <c r="H308" s="36">
        <f t="shared" si="78"/>
        <v>963240.5</v>
      </c>
      <c r="I308" s="36">
        <f t="shared" si="79"/>
        <v>-297465.50000000006</v>
      </c>
      <c r="J308" s="36">
        <f t="shared" si="73"/>
        <v>-851240.50000000105</v>
      </c>
      <c r="N308">
        <f t="shared" si="89"/>
        <v>25</v>
      </c>
      <c r="O308" s="33">
        <v>52841</v>
      </c>
      <c r="P308" s="36">
        <f t="shared" si="80"/>
        <v>-114737.86000000003</v>
      </c>
      <c r="Q308" s="36">
        <f t="shared" si="81"/>
        <v>840.23</v>
      </c>
      <c r="R308" s="36">
        <f t="shared" si="82"/>
        <v>1157.67</v>
      </c>
      <c r="S308" s="36">
        <f t="shared" si="83"/>
        <v>-317.44</v>
      </c>
      <c r="T308" s="36">
        <f t="shared" si="84"/>
        <v>0</v>
      </c>
      <c r="U308" s="36">
        <f t="shared" si="85"/>
        <v>234895.53000000006</v>
      </c>
      <c r="V308" s="36">
        <f t="shared" si="86"/>
        <v>14652.780000000028</v>
      </c>
      <c r="W308" s="36">
        <f t="shared" si="87"/>
        <v>-115895.53000000003</v>
      </c>
    </row>
    <row r="309" spans="1:23" x14ac:dyDescent="0.25">
      <c r="A309">
        <f t="shared" si="88"/>
        <v>25</v>
      </c>
      <c r="B309" s="33">
        <v>52871</v>
      </c>
      <c r="C309" s="36">
        <f t="shared" si="74"/>
        <v>-851240.50000000105</v>
      </c>
      <c r="D309" s="36">
        <f t="shared" si="75"/>
        <v>547.70000000000005</v>
      </c>
      <c r="E309" s="36">
        <f t="shared" si="76"/>
        <v>3527.04</v>
      </c>
      <c r="F309" s="36">
        <f t="shared" si="77"/>
        <v>-2979.34</v>
      </c>
      <c r="G309" s="36">
        <f t="shared" si="72"/>
        <v>1693.9666666666665</v>
      </c>
      <c r="H309" s="36">
        <f t="shared" si="78"/>
        <v>968461.50666666671</v>
      </c>
      <c r="I309" s="36">
        <f t="shared" si="79"/>
        <v>-300444.84000000008</v>
      </c>
      <c r="J309" s="36">
        <f t="shared" si="73"/>
        <v>-856461.50666666776</v>
      </c>
      <c r="N309">
        <f t="shared" si="89"/>
        <v>25</v>
      </c>
      <c r="O309" s="33">
        <v>52871</v>
      </c>
      <c r="P309" s="36">
        <f t="shared" si="80"/>
        <v>-115895.53000000003</v>
      </c>
      <c r="Q309" s="36">
        <f t="shared" si="81"/>
        <v>840.23</v>
      </c>
      <c r="R309" s="36">
        <f t="shared" si="82"/>
        <v>1160.8699999999999</v>
      </c>
      <c r="S309" s="36">
        <f t="shared" si="83"/>
        <v>-320.64</v>
      </c>
      <c r="T309" s="36">
        <f t="shared" si="84"/>
        <v>0</v>
      </c>
      <c r="U309" s="36">
        <f t="shared" si="85"/>
        <v>236056.40000000005</v>
      </c>
      <c r="V309" s="36">
        <f t="shared" si="86"/>
        <v>14332.140000000029</v>
      </c>
      <c r="W309" s="36">
        <f t="shared" si="87"/>
        <v>-117056.40000000002</v>
      </c>
    </row>
    <row r="310" spans="1:23" x14ac:dyDescent="0.25">
      <c r="A310">
        <f t="shared" si="88"/>
        <v>25</v>
      </c>
      <c r="B310" s="33">
        <v>52902</v>
      </c>
      <c r="C310" s="36">
        <f t="shared" si="74"/>
        <v>-856461.50666666776</v>
      </c>
      <c r="D310" s="36">
        <f t="shared" si="75"/>
        <v>547.70000000000005</v>
      </c>
      <c r="E310" s="36">
        <f t="shared" si="76"/>
        <v>3545.3199999999997</v>
      </c>
      <c r="F310" s="36">
        <f t="shared" si="77"/>
        <v>-2997.62</v>
      </c>
      <c r="G310" s="36">
        <f t="shared" si="72"/>
        <v>1693.9666666666665</v>
      </c>
      <c r="H310" s="36">
        <f t="shared" si="78"/>
        <v>973700.79333333333</v>
      </c>
      <c r="I310" s="36">
        <f t="shared" si="79"/>
        <v>-303442.46000000008</v>
      </c>
      <c r="J310" s="36">
        <f t="shared" si="73"/>
        <v>-861700.79333333438</v>
      </c>
      <c r="N310">
        <f t="shared" si="89"/>
        <v>25</v>
      </c>
      <c r="O310" s="33">
        <v>52902</v>
      </c>
      <c r="P310" s="36">
        <f t="shared" si="80"/>
        <v>-117056.40000000002</v>
      </c>
      <c r="Q310" s="36">
        <f t="shared" si="81"/>
        <v>840.23</v>
      </c>
      <c r="R310" s="36">
        <f t="shared" si="82"/>
        <v>1164.0900000000001</v>
      </c>
      <c r="S310" s="36">
        <f t="shared" si="83"/>
        <v>-323.86</v>
      </c>
      <c r="T310" s="36">
        <f t="shared" si="84"/>
        <v>0</v>
      </c>
      <c r="U310" s="36">
        <f t="shared" si="85"/>
        <v>237220.49000000005</v>
      </c>
      <c r="V310" s="36">
        <f t="shared" si="86"/>
        <v>14008.280000000028</v>
      </c>
      <c r="W310" s="36">
        <f t="shared" si="87"/>
        <v>-118220.49000000002</v>
      </c>
    </row>
    <row r="311" spans="1:23" x14ac:dyDescent="0.25">
      <c r="A311">
        <f t="shared" si="88"/>
        <v>25</v>
      </c>
      <c r="B311" s="33">
        <v>52932</v>
      </c>
      <c r="C311" s="36">
        <f t="shared" si="74"/>
        <v>-861700.79333333438</v>
      </c>
      <c r="D311" s="36">
        <f t="shared" si="75"/>
        <v>547.70000000000005</v>
      </c>
      <c r="E311" s="36">
        <f t="shared" si="76"/>
        <v>3563.6499999999996</v>
      </c>
      <c r="F311" s="36">
        <f t="shared" si="77"/>
        <v>-3015.95</v>
      </c>
      <c r="G311" s="36">
        <f t="shared" si="72"/>
        <v>1693.9666666666665</v>
      </c>
      <c r="H311" s="36">
        <f t="shared" si="78"/>
        <v>978958.41</v>
      </c>
      <c r="I311" s="36">
        <f t="shared" si="79"/>
        <v>-306458.41000000009</v>
      </c>
      <c r="J311" s="36">
        <f t="shared" si="73"/>
        <v>-866958.41000000108</v>
      </c>
      <c r="N311">
        <f t="shared" si="89"/>
        <v>25</v>
      </c>
      <c r="O311" s="33">
        <v>52932</v>
      </c>
      <c r="P311" s="36">
        <f t="shared" si="80"/>
        <v>-118220.49000000002</v>
      </c>
      <c r="Q311" s="36">
        <f t="shared" si="81"/>
        <v>840.23</v>
      </c>
      <c r="R311" s="36">
        <f t="shared" si="82"/>
        <v>1167.31</v>
      </c>
      <c r="S311" s="36">
        <f t="shared" si="83"/>
        <v>-327.08</v>
      </c>
      <c r="T311" s="36">
        <f t="shared" si="84"/>
        <v>0</v>
      </c>
      <c r="U311" s="36">
        <f t="shared" si="85"/>
        <v>238387.80000000005</v>
      </c>
      <c r="V311" s="36">
        <f t="shared" si="86"/>
        <v>13681.200000000028</v>
      </c>
      <c r="W311" s="36">
        <f t="shared" si="87"/>
        <v>-119387.80000000002</v>
      </c>
    </row>
    <row r="312" spans="1:23" x14ac:dyDescent="0.25">
      <c r="A312">
        <f t="shared" si="88"/>
        <v>26</v>
      </c>
      <c r="B312" s="33">
        <v>52963</v>
      </c>
      <c r="C312" s="36">
        <f t="shared" si="74"/>
        <v>-866958.41000000108</v>
      </c>
      <c r="D312" s="36">
        <f t="shared" si="75"/>
        <v>547.70000000000005</v>
      </c>
      <c r="E312" s="36">
        <f t="shared" si="76"/>
        <v>3582.05</v>
      </c>
      <c r="F312" s="36">
        <f t="shared" si="77"/>
        <v>-3034.35</v>
      </c>
      <c r="G312" s="36">
        <f t="shared" si="72"/>
        <v>1693.9666666666665</v>
      </c>
      <c r="H312" s="36">
        <f t="shared" si="78"/>
        <v>984234.42666666675</v>
      </c>
      <c r="I312" s="36">
        <f t="shared" si="79"/>
        <v>-309492.76000000007</v>
      </c>
      <c r="J312" s="36">
        <f t="shared" si="73"/>
        <v>-872234.4266666678</v>
      </c>
      <c r="N312">
        <f t="shared" si="89"/>
        <v>26</v>
      </c>
      <c r="O312" s="33">
        <v>52963</v>
      </c>
      <c r="P312" s="36">
        <f t="shared" si="80"/>
        <v>-119387.80000000002</v>
      </c>
      <c r="Q312" s="36">
        <f t="shared" si="81"/>
        <v>840.23</v>
      </c>
      <c r="R312" s="36">
        <f t="shared" si="82"/>
        <v>1170.54</v>
      </c>
      <c r="S312" s="36">
        <f t="shared" si="83"/>
        <v>-330.31</v>
      </c>
      <c r="T312" s="36">
        <f t="shared" si="84"/>
        <v>0</v>
      </c>
      <c r="U312" s="36">
        <f t="shared" si="85"/>
        <v>239558.34000000005</v>
      </c>
      <c r="V312" s="36">
        <f t="shared" si="86"/>
        <v>13350.890000000029</v>
      </c>
      <c r="W312" s="36">
        <f t="shared" si="87"/>
        <v>-120558.34000000001</v>
      </c>
    </row>
    <row r="313" spans="1:23" x14ac:dyDescent="0.25">
      <c r="A313">
        <f t="shared" si="88"/>
        <v>26</v>
      </c>
      <c r="B313" s="33">
        <v>52994</v>
      </c>
      <c r="C313" s="36">
        <f t="shared" si="74"/>
        <v>-872234.4266666678</v>
      </c>
      <c r="D313" s="36">
        <f t="shared" si="75"/>
        <v>547.70000000000005</v>
      </c>
      <c r="E313" s="36">
        <f t="shared" si="76"/>
        <v>3600.5200000000004</v>
      </c>
      <c r="F313" s="36">
        <f t="shared" si="77"/>
        <v>-3052.82</v>
      </c>
      <c r="G313" s="36">
        <f t="shared" si="72"/>
        <v>1693.9666666666665</v>
      </c>
      <c r="H313" s="36">
        <f t="shared" si="78"/>
        <v>989528.91333333345</v>
      </c>
      <c r="I313" s="36">
        <f t="shared" si="79"/>
        <v>-312545.58000000007</v>
      </c>
      <c r="J313" s="36">
        <f t="shared" si="73"/>
        <v>-877528.91333333449</v>
      </c>
      <c r="N313">
        <f t="shared" si="89"/>
        <v>26</v>
      </c>
      <c r="O313" s="33">
        <v>52994</v>
      </c>
      <c r="P313" s="36">
        <f t="shared" si="80"/>
        <v>-120558.34000000001</v>
      </c>
      <c r="Q313" s="36">
        <f t="shared" si="81"/>
        <v>840.23</v>
      </c>
      <c r="R313" s="36">
        <f t="shared" si="82"/>
        <v>1173.77</v>
      </c>
      <c r="S313" s="36">
        <f t="shared" si="83"/>
        <v>-333.54</v>
      </c>
      <c r="T313" s="36">
        <f t="shared" si="84"/>
        <v>0</v>
      </c>
      <c r="U313" s="36">
        <f t="shared" si="85"/>
        <v>240732.11000000004</v>
      </c>
      <c r="V313" s="36">
        <f t="shared" si="86"/>
        <v>13017.350000000028</v>
      </c>
      <c r="W313" s="36">
        <f t="shared" si="87"/>
        <v>-121732.11000000002</v>
      </c>
    </row>
    <row r="314" spans="1:23" x14ac:dyDescent="0.25">
      <c r="A314">
        <f t="shared" si="88"/>
        <v>26</v>
      </c>
      <c r="B314" s="33">
        <v>53022</v>
      </c>
      <c r="C314" s="36">
        <f t="shared" si="74"/>
        <v>-877528.91333333449</v>
      </c>
      <c r="D314" s="36">
        <f t="shared" si="75"/>
        <v>547.70000000000005</v>
      </c>
      <c r="E314" s="36">
        <f t="shared" si="76"/>
        <v>3619.05</v>
      </c>
      <c r="F314" s="36">
        <f t="shared" si="77"/>
        <v>-3071.35</v>
      </c>
      <c r="G314" s="36">
        <f t="shared" si="72"/>
        <v>1693.9666666666665</v>
      </c>
      <c r="H314" s="36">
        <f t="shared" si="78"/>
        <v>994841.93000000017</v>
      </c>
      <c r="I314" s="36">
        <f t="shared" si="79"/>
        <v>-315616.93000000005</v>
      </c>
      <c r="J314" s="36">
        <f t="shared" si="73"/>
        <v>-882841.93000000122</v>
      </c>
      <c r="N314">
        <f t="shared" si="89"/>
        <v>26</v>
      </c>
      <c r="O314" s="33">
        <v>53022</v>
      </c>
      <c r="P314" s="36">
        <f t="shared" si="80"/>
        <v>-121732.11000000002</v>
      </c>
      <c r="Q314" s="36">
        <f t="shared" si="81"/>
        <v>840.23</v>
      </c>
      <c r="R314" s="36">
        <f t="shared" si="82"/>
        <v>1177.02</v>
      </c>
      <c r="S314" s="36">
        <f t="shared" si="83"/>
        <v>-336.79</v>
      </c>
      <c r="T314" s="36">
        <f t="shared" si="84"/>
        <v>0</v>
      </c>
      <c r="U314" s="36">
        <f t="shared" si="85"/>
        <v>241909.13000000003</v>
      </c>
      <c r="V314" s="36">
        <f t="shared" si="86"/>
        <v>12680.560000000027</v>
      </c>
      <c r="W314" s="36">
        <f t="shared" si="87"/>
        <v>-122909.13000000002</v>
      </c>
    </row>
    <row r="315" spans="1:23" x14ac:dyDescent="0.25">
      <c r="A315">
        <f t="shared" si="88"/>
        <v>26</v>
      </c>
      <c r="B315" s="33">
        <v>53053</v>
      </c>
      <c r="C315" s="36">
        <f t="shared" si="74"/>
        <v>-882841.93000000122</v>
      </c>
      <c r="D315" s="36">
        <f t="shared" si="75"/>
        <v>547.70000000000005</v>
      </c>
      <c r="E315" s="36">
        <f t="shared" si="76"/>
        <v>3637.6499999999996</v>
      </c>
      <c r="F315" s="36">
        <f t="shared" si="77"/>
        <v>-3089.95</v>
      </c>
      <c r="G315" s="36">
        <f t="shared" si="72"/>
        <v>1693.9666666666665</v>
      </c>
      <c r="H315" s="36">
        <f t="shared" si="78"/>
        <v>1000173.5466666669</v>
      </c>
      <c r="I315" s="36">
        <f t="shared" si="79"/>
        <v>-318706.88000000006</v>
      </c>
      <c r="J315" s="36">
        <f t="shared" si="73"/>
        <v>-888173.54666666791</v>
      </c>
      <c r="N315">
        <f t="shared" si="89"/>
        <v>26</v>
      </c>
      <c r="O315" s="33">
        <v>53053</v>
      </c>
      <c r="P315" s="36">
        <f t="shared" si="80"/>
        <v>-122909.13000000002</v>
      </c>
      <c r="Q315" s="36">
        <f t="shared" si="81"/>
        <v>840.23</v>
      </c>
      <c r="R315" s="36">
        <f t="shared" si="82"/>
        <v>1180.28</v>
      </c>
      <c r="S315" s="36">
        <f t="shared" si="83"/>
        <v>-340.05</v>
      </c>
      <c r="T315" s="36">
        <f t="shared" si="84"/>
        <v>0</v>
      </c>
      <c r="U315" s="36">
        <f t="shared" si="85"/>
        <v>243089.41000000003</v>
      </c>
      <c r="V315" s="36">
        <f t="shared" si="86"/>
        <v>12340.510000000028</v>
      </c>
      <c r="W315" s="36">
        <f t="shared" si="87"/>
        <v>-124089.41000000002</v>
      </c>
    </row>
    <row r="316" spans="1:23" x14ac:dyDescent="0.25">
      <c r="A316">
        <f t="shared" si="88"/>
        <v>26</v>
      </c>
      <c r="B316" s="33">
        <v>53083</v>
      </c>
      <c r="C316" s="36">
        <f t="shared" si="74"/>
        <v>-888173.54666666791</v>
      </c>
      <c r="D316" s="36">
        <f t="shared" si="75"/>
        <v>547.70000000000005</v>
      </c>
      <c r="E316" s="36">
        <f t="shared" si="76"/>
        <v>3656.3100000000004</v>
      </c>
      <c r="F316" s="36">
        <f t="shared" si="77"/>
        <v>-3108.61</v>
      </c>
      <c r="G316" s="36">
        <f t="shared" si="72"/>
        <v>1693.9666666666665</v>
      </c>
      <c r="H316" s="36">
        <f t="shared" si="78"/>
        <v>1005523.8233333335</v>
      </c>
      <c r="I316" s="36">
        <f t="shared" si="79"/>
        <v>-321815.49000000005</v>
      </c>
      <c r="J316" s="36">
        <f t="shared" si="73"/>
        <v>-893523.82333333464</v>
      </c>
      <c r="N316">
        <f t="shared" si="89"/>
        <v>26</v>
      </c>
      <c r="O316" s="33">
        <v>53083</v>
      </c>
      <c r="P316" s="36">
        <f t="shared" si="80"/>
        <v>-124089.41000000002</v>
      </c>
      <c r="Q316" s="36">
        <f t="shared" si="81"/>
        <v>840.23</v>
      </c>
      <c r="R316" s="36">
        <f t="shared" si="82"/>
        <v>1183.54</v>
      </c>
      <c r="S316" s="36">
        <f t="shared" si="83"/>
        <v>-343.31</v>
      </c>
      <c r="T316" s="36">
        <f t="shared" si="84"/>
        <v>0</v>
      </c>
      <c r="U316" s="36">
        <f t="shared" si="85"/>
        <v>244272.95000000004</v>
      </c>
      <c r="V316" s="36">
        <f t="shared" si="86"/>
        <v>11997.200000000028</v>
      </c>
      <c r="W316" s="36">
        <f t="shared" si="87"/>
        <v>-125272.95000000001</v>
      </c>
    </row>
    <row r="317" spans="1:23" x14ac:dyDescent="0.25">
      <c r="A317">
        <f t="shared" si="88"/>
        <v>26</v>
      </c>
      <c r="B317" s="33">
        <v>53114</v>
      </c>
      <c r="C317" s="36">
        <f t="shared" si="74"/>
        <v>-893523.82333333464</v>
      </c>
      <c r="D317" s="36">
        <f t="shared" si="75"/>
        <v>547.70000000000005</v>
      </c>
      <c r="E317" s="36">
        <f t="shared" si="76"/>
        <v>3675.0299999999997</v>
      </c>
      <c r="F317" s="36">
        <f t="shared" si="77"/>
        <v>-3127.33</v>
      </c>
      <c r="G317" s="36">
        <f t="shared" si="72"/>
        <v>1693.9666666666665</v>
      </c>
      <c r="H317" s="36">
        <f t="shared" si="78"/>
        <v>1010892.8200000002</v>
      </c>
      <c r="I317" s="36">
        <f t="shared" si="79"/>
        <v>-324942.82000000007</v>
      </c>
      <c r="J317" s="36">
        <f t="shared" si="73"/>
        <v>-898892.82000000135</v>
      </c>
      <c r="N317">
        <f t="shared" si="89"/>
        <v>26</v>
      </c>
      <c r="O317" s="33">
        <v>53114</v>
      </c>
      <c r="P317" s="36">
        <f t="shared" si="80"/>
        <v>-125272.95000000001</v>
      </c>
      <c r="Q317" s="36">
        <f t="shared" si="81"/>
        <v>840.23</v>
      </c>
      <c r="R317" s="36">
        <f t="shared" si="82"/>
        <v>1186.82</v>
      </c>
      <c r="S317" s="36">
        <f t="shared" si="83"/>
        <v>-346.59</v>
      </c>
      <c r="T317" s="36">
        <f t="shared" si="84"/>
        <v>0</v>
      </c>
      <c r="U317" s="36">
        <f t="shared" si="85"/>
        <v>245459.77000000005</v>
      </c>
      <c r="V317" s="36">
        <f t="shared" si="86"/>
        <v>11650.610000000028</v>
      </c>
      <c r="W317" s="36">
        <f t="shared" si="87"/>
        <v>-126459.77000000002</v>
      </c>
    </row>
    <row r="318" spans="1:23" x14ac:dyDescent="0.25">
      <c r="A318">
        <f t="shared" si="88"/>
        <v>26</v>
      </c>
      <c r="B318" s="33">
        <v>53144</v>
      </c>
      <c r="C318" s="36">
        <f t="shared" si="74"/>
        <v>-898892.82000000135</v>
      </c>
      <c r="D318" s="36">
        <f t="shared" si="75"/>
        <v>547.70000000000005</v>
      </c>
      <c r="E318" s="36">
        <f t="shared" si="76"/>
        <v>3693.8199999999997</v>
      </c>
      <c r="F318" s="36">
        <f t="shared" si="77"/>
        <v>-3146.12</v>
      </c>
      <c r="G318" s="36">
        <f t="shared" si="72"/>
        <v>1693.9666666666665</v>
      </c>
      <c r="H318" s="36">
        <f t="shared" si="78"/>
        <v>1016280.6066666668</v>
      </c>
      <c r="I318" s="36">
        <f t="shared" si="79"/>
        <v>-328088.94000000006</v>
      </c>
      <c r="J318" s="36">
        <f t="shared" si="73"/>
        <v>-904280.60666666797</v>
      </c>
      <c r="N318">
        <f t="shared" si="89"/>
        <v>26</v>
      </c>
      <c r="O318" s="33">
        <v>53144</v>
      </c>
      <c r="P318" s="36">
        <f t="shared" si="80"/>
        <v>-126459.77000000002</v>
      </c>
      <c r="Q318" s="36">
        <f t="shared" si="81"/>
        <v>840.23</v>
      </c>
      <c r="R318" s="36">
        <f t="shared" si="82"/>
        <v>1190.0999999999999</v>
      </c>
      <c r="S318" s="36">
        <f t="shared" si="83"/>
        <v>-349.87</v>
      </c>
      <c r="T318" s="36">
        <f t="shared" si="84"/>
        <v>0</v>
      </c>
      <c r="U318" s="36">
        <f t="shared" si="85"/>
        <v>246649.87000000005</v>
      </c>
      <c r="V318" s="36">
        <f t="shared" si="86"/>
        <v>11300.740000000027</v>
      </c>
      <c r="W318" s="36">
        <f t="shared" si="87"/>
        <v>-127649.87000000002</v>
      </c>
    </row>
    <row r="319" spans="1:23" x14ac:dyDescent="0.25">
      <c r="A319">
        <f t="shared" si="88"/>
        <v>26</v>
      </c>
      <c r="B319" s="33">
        <v>53175</v>
      </c>
      <c r="C319" s="36">
        <f t="shared" si="74"/>
        <v>-904280.60666666797</v>
      </c>
      <c r="D319" s="36">
        <f t="shared" si="75"/>
        <v>547.70000000000005</v>
      </c>
      <c r="E319" s="36">
        <f t="shared" si="76"/>
        <v>3712.6800000000003</v>
      </c>
      <c r="F319" s="36">
        <f t="shared" si="77"/>
        <v>-3164.98</v>
      </c>
      <c r="G319" s="36">
        <f t="shared" si="72"/>
        <v>1693.9666666666665</v>
      </c>
      <c r="H319" s="36">
        <f t="shared" si="78"/>
        <v>1021687.2533333334</v>
      </c>
      <c r="I319" s="36">
        <f t="shared" si="79"/>
        <v>-331253.92000000004</v>
      </c>
      <c r="J319" s="36">
        <f t="shared" si="73"/>
        <v>-909687.25333333469</v>
      </c>
      <c r="N319">
        <f t="shared" si="89"/>
        <v>26</v>
      </c>
      <c r="O319" s="33">
        <v>53175</v>
      </c>
      <c r="P319" s="36">
        <f t="shared" si="80"/>
        <v>-127649.87000000002</v>
      </c>
      <c r="Q319" s="36">
        <f t="shared" si="81"/>
        <v>840.23</v>
      </c>
      <c r="R319" s="36">
        <f t="shared" si="82"/>
        <v>1193.3900000000001</v>
      </c>
      <c r="S319" s="36">
        <f t="shared" si="83"/>
        <v>-353.16</v>
      </c>
      <c r="T319" s="36">
        <f t="shared" si="84"/>
        <v>0</v>
      </c>
      <c r="U319" s="36">
        <f t="shared" si="85"/>
        <v>247843.26000000007</v>
      </c>
      <c r="V319" s="36">
        <f t="shared" si="86"/>
        <v>10947.580000000027</v>
      </c>
      <c r="W319" s="36">
        <f t="shared" si="87"/>
        <v>-128843.26000000002</v>
      </c>
    </row>
    <row r="320" spans="1:23" x14ac:dyDescent="0.25">
      <c r="A320">
        <f t="shared" si="88"/>
        <v>26</v>
      </c>
      <c r="B320" s="33">
        <v>53206</v>
      </c>
      <c r="C320" s="36">
        <f t="shared" si="74"/>
        <v>-909687.25333333469</v>
      </c>
      <c r="D320" s="36">
        <f t="shared" si="75"/>
        <v>547.70000000000005</v>
      </c>
      <c r="E320" s="36">
        <f t="shared" si="76"/>
        <v>3731.6099999999997</v>
      </c>
      <c r="F320" s="36">
        <f t="shared" si="77"/>
        <v>-3183.91</v>
      </c>
      <c r="G320" s="36">
        <f t="shared" si="72"/>
        <v>1693.9666666666665</v>
      </c>
      <c r="H320" s="36">
        <f t="shared" si="78"/>
        <v>1027112.8300000001</v>
      </c>
      <c r="I320" s="36">
        <f t="shared" si="79"/>
        <v>-334437.83</v>
      </c>
      <c r="J320" s="36">
        <f t="shared" si="73"/>
        <v>-915112.83000000136</v>
      </c>
      <c r="N320">
        <f t="shared" si="89"/>
        <v>26</v>
      </c>
      <c r="O320" s="33">
        <v>53206</v>
      </c>
      <c r="P320" s="36">
        <f t="shared" si="80"/>
        <v>-128843.26000000002</v>
      </c>
      <c r="Q320" s="36">
        <f t="shared" si="81"/>
        <v>840.23</v>
      </c>
      <c r="R320" s="36">
        <f t="shared" si="82"/>
        <v>1196.7</v>
      </c>
      <c r="S320" s="36">
        <f t="shared" si="83"/>
        <v>-356.47</v>
      </c>
      <c r="T320" s="36">
        <f t="shared" si="84"/>
        <v>0</v>
      </c>
      <c r="U320" s="36">
        <f t="shared" si="85"/>
        <v>249039.96000000008</v>
      </c>
      <c r="V320" s="36">
        <f t="shared" si="86"/>
        <v>10591.110000000028</v>
      </c>
      <c r="W320" s="36">
        <f t="shared" si="87"/>
        <v>-130039.96000000002</v>
      </c>
    </row>
    <row r="321" spans="1:23" x14ac:dyDescent="0.25">
      <c r="A321">
        <f t="shared" si="88"/>
        <v>26</v>
      </c>
      <c r="B321" s="33">
        <v>53236</v>
      </c>
      <c r="C321" s="36">
        <f t="shared" si="74"/>
        <v>-915112.83000000136</v>
      </c>
      <c r="D321" s="36">
        <f t="shared" si="75"/>
        <v>547.70000000000005</v>
      </c>
      <c r="E321" s="36">
        <f t="shared" si="76"/>
        <v>3750.59</v>
      </c>
      <c r="F321" s="36">
        <f t="shared" si="77"/>
        <v>-3202.89</v>
      </c>
      <c r="G321" s="36">
        <f t="shared" si="72"/>
        <v>1693.9666666666665</v>
      </c>
      <c r="H321" s="36">
        <f t="shared" si="78"/>
        <v>1032557.3866666667</v>
      </c>
      <c r="I321" s="36">
        <f t="shared" si="79"/>
        <v>-337640.72000000003</v>
      </c>
      <c r="J321" s="36">
        <f t="shared" si="73"/>
        <v>-920557.386666668</v>
      </c>
      <c r="N321">
        <f t="shared" si="89"/>
        <v>26</v>
      </c>
      <c r="O321" s="33">
        <v>53236</v>
      </c>
      <c r="P321" s="36">
        <f t="shared" si="80"/>
        <v>-130039.96000000002</v>
      </c>
      <c r="Q321" s="36">
        <f t="shared" si="81"/>
        <v>840.23</v>
      </c>
      <c r="R321" s="36">
        <f t="shared" si="82"/>
        <v>1200.01</v>
      </c>
      <c r="S321" s="36">
        <f t="shared" si="83"/>
        <v>-359.78</v>
      </c>
      <c r="T321" s="36">
        <f t="shared" si="84"/>
        <v>0</v>
      </c>
      <c r="U321" s="36">
        <f t="shared" si="85"/>
        <v>250239.97000000009</v>
      </c>
      <c r="V321" s="36">
        <f t="shared" si="86"/>
        <v>10231.330000000027</v>
      </c>
      <c r="W321" s="36">
        <f t="shared" si="87"/>
        <v>-131239.97000000003</v>
      </c>
    </row>
    <row r="322" spans="1:23" x14ac:dyDescent="0.25">
      <c r="A322">
        <f t="shared" si="88"/>
        <v>26</v>
      </c>
      <c r="B322" s="33">
        <v>53267</v>
      </c>
      <c r="C322" s="36">
        <f t="shared" si="74"/>
        <v>-920557.386666668</v>
      </c>
      <c r="D322" s="36">
        <f t="shared" si="75"/>
        <v>547.70000000000005</v>
      </c>
      <c r="E322" s="36">
        <f t="shared" si="76"/>
        <v>3769.6499999999996</v>
      </c>
      <c r="F322" s="36">
        <f t="shared" si="77"/>
        <v>-3221.95</v>
      </c>
      <c r="G322" s="36">
        <f t="shared" si="72"/>
        <v>1693.9666666666665</v>
      </c>
      <c r="H322" s="36">
        <f t="shared" si="78"/>
        <v>1038021.0033333334</v>
      </c>
      <c r="I322" s="36">
        <f t="shared" si="79"/>
        <v>-340862.67000000004</v>
      </c>
      <c r="J322" s="36">
        <f t="shared" si="73"/>
        <v>-926021.00333333469</v>
      </c>
      <c r="N322">
        <f t="shared" si="89"/>
        <v>26</v>
      </c>
      <c r="O322" s="33">
        <v>53267</v>
      </c>
      <c r="P322" s="36">
        <f t="shared" si="80"/>
        <v>-131239.97000000003</v>
      </c>
      <c r="Q322" s="36">
        <f t="shared" si="81"/>
        <v>840.23</v>
      </c>
      <c r="R322" s="36">
        <f t="shared" si="82"/>
        <v>1203.33</v>
      </c>
      <c r="S322" s="36">
        <f t="shared" si="83"/>
        <v>-363.1</v>
      </c>
      <c r="T322" s="36">
        <f t="shared" si="84"/>
        <v>0</v>
      </c>
      <c r="U322" s="36">
        <f t="shared" si="85"/>
        <v>251443.30000000008</v>
      </c>
      <c r="V322" s="36">
        <f t="shared" si="86"/>
        <v>9868.2300000000268</v>
      </c>
      <c r="W322" s="36">
        <f t="shared" si="87"/>
        <v>-132443.30000000002</v>
      </c>
    </row>
    <row r="323" spans="1:23" x14ac:dyDescent="0.25">
      <c r="A323">
        <f t="shared" si="88"/>
        <v>26</v>
      </c>
      <c r="B323" s="33">
        <v>53297</v>
      </c>
      <c r="C323" s="36">
        <f t="shared" si="74"/>
        <v>-926021.00333333469</v>
      </c>
      <c r="D323" s="36">
        <f t="shared" si="75"/>
        <v>547.70000000000005</v>
      </c>
      <c r="E323" s="36">
        <f t="shared" si="76"/>
        <v>3788.7700000000004</v>
      </c>
      <c r="F323" s="36">
        <f t="shared" si="77"/>
        <v>-3241.07</v>
      </c>
      <c r="G323" s="36">
        <f t="shared" si="72"/>
        <v>1693.9666666666665</v>
      </c>
      <c r="H323" s="36">
        <f t="shared" si="78"/>
        <v>1043503.7400000001</v>
      </c>
      <c r="I323" s="36">
        <f t="shared" si="79"/>
        <v>-344103.74000000005</v>
      </c>
      <c r="J323" s="36">
        <f t="shared" si="73"/>
        <v>-931503.74000000139</v>
      </c>
      <c r="N323">
        <f t="shared" si="89"/>
        <v>26</v>
      </c>
      <c r="O323" s="33">
        <v>53297</v>
      </c>
      <c r="P323" s="36">
        <f t="shared" si="80"/>
        <v>-132443.30000000002</v>
      </c>
      <c r="Q323" s="36">
        <f t="shared" si="81"/>
        <v>840.23</v>
      </c>
      <c r="R323" s="36">
        <f t="shared" si="82"/>
        <v>1206.6600000000001</v>
      </c>
      <c r="S323" s="36">
        <f t="shared" si="83"/>
        <v>-366.43</v>
      </c>
      <c r="T323" s="36">
        <f t="shared" si="84"/>
        <v>0</v>
      </c>
      <c r="U323" s="36">
        <f t="shared" si="85"/>
        <v>252649.96000000008</v>
      </c>
      <c r="V323" s="36">
        <f t="shared" si="86"/>
        <v>9501.8000000000266</v>
      </c>
      <c r="W323" s="36">
        <f t="shared" si="87"/>
        <v>-133649.96000000002</v>
      </c>
    </row>
    <row r="324" spans="1:23" x14ac:dyDescent="0.25">
      <c r="A324">
        <f t="shared" si="88"/>
        <v>27</v>
      </c>
      <c r="B324" s="33">
        <v>53328</v>
      </c>
      <c r="C324" s="36">
        <f t="shared" si="74"/>
        <v>-931503.74000000139</v>
      </c>
      <c r="D324" s="36">
        <f t="shared" si="75"/>
        <v>547.70000000000005</v>
      </c>
      <c r="E324" s="36">
        <f t="shared" si="76"/>
        <v>3807.96</v>
      </c>
      <c r="F324" s="36">
        <f t="shared" si="77"/>
        <v>-3260.26</v>
      </c>
      <c r="G324" s="36">
        <f t="shared" si="72"/>
        <v>1693.9666666666665</v>
      </c>
      <c r="H324" s="36">
        <f t="shared" si="78"/>
        <v>1049005.6666666667</v>
      </c>
      <c r="I324" s="36">
        <f t="shared" si="79"/>
        <v>-347364.00000000006</v>
      </c>
      <c r="J324" s="36">
        <f t="shared" si="73"/>
        <v>-937005.66666666802</v>
      </c>
      <c r="N324">
        <f t="shared" si="89"/>
        <v>27</v>
      </c>
      <c r="O324" s="33">
        <v>53328</v>
      </c>
      <c r="P324" s="36">
        <f t="shared" si="80"/>
        <v>-133649.96000000002</v>
      </c>
      <c r="Q324" s="36">
        <f t="shared" si="81"/>
        <v>840.23</v>
      </c>
      <c r="R324" s="36">
        <f t="shared" si="82"/>
        <v>1209.99</v>
      </c>
      <c r="S324" s="36">
        <f t="shared" si="83"/>
        <v>-369.76</v>
      </c>
      <c r="T324" s="36">
        <f t="shared" si="84"/>
        <v>0</v>
      </c>
      <c r="U324" s="36">
        <f t="shared" si="85"/>
        <v>253859.95000000007</v>
      </c>
      <c r="V324" s="36">
        <f t="shared" si="86"/>
        <v>9132.0400000000263</v>
      </c>
      <c r="W324" s="36">
        <f t="shared" si="87"/>
        <v>-134859.95000000001</v>
      </c>
    </row>
    <row r="325" spans="1:23" x14ac:dyDescent="0.25">
      <c r="A325">
        <f t="shared" si="88"/>
        <v>27</v>
      </c>
      <c r="B325" s="33">
        <v>53359</v>
      </c>
      <c r="C325" s="36">
        <f t="shared" si="74"/>
        <v>-937005.66666666802</v>
      </c>
      <c r="D325" s="36">
        <f t="shared" si="75"/>
        <v>547.70000000000005</v>
      </c>
      <c r="E325" s="36">
        <f t="shared" si="76"/>
        <v>3827.2200000000003</v>
      </c>
      <c r="F325" s="36">
        <f t="shared" si="77"/>
        <v>-3279.52</v>
      </c>
      <c r="G325" s="36">
        <f t="shared" si="72"/>
        <v>1693.9666666666665</v>
      </c>
      <c r="H325" s="36">
        <f t="shared" si="78"/>
        <v>1054526.8533333335</v>
      </c>
      <c r="I325" s="36">
        <f t="shared" si="79"/>
        <v>-350643.52000000008</v>
      </c>
      <c r="J325" s="36">
        <f t="shared" si="73"/>
        <v>-942526.85333333467</v>
      </c>
      <c r="N325">
        <f t="shared" si="89"/>
        <v>27</v>
      </c>
      <c r="O325" s="33">
        <v>53359</v>
      </c>
      <c r="P325" s="36">
        <f t="shared" si="80"/>
        <v>-134859.95000000001</v>
      </c>
      <c r="Q325" s="36">
        <f t="shared" si="81"/>
        <v>840.23</v>
      </c>
      <c r="R325" s="36">
        <f t="shared" si="82"/>
        <v>1213.3400000000001</v>
      </c>
      <c r="S325" s="36">
        <f t="shared" si="83"/>
        <v>-373.11</v>
      </c>
      <c r="T325" s="36">
        <f t="shared" si="84"/>
        <v>0</v>
      </c>
      <c r="U325" s="36">
        <f t="shared" si="85"/>
        <v>255073.29000000007</v>
      </c>
      <c r="V325" s="36">
        <f t="shared" si="86"/>
        <v>8758.9300000000258</v>
      </c>
      <c r="W325" s="36">
        <f t="shared" si="87"/>
        <v>-136073.29</v>
      </c>
    </row>
    <row r="326" spans="1:23" x14ac:dyDescent="0.25">
      <c r="A326">
        <f t="shared" si="88"/>
        <v>27</v>
      </c>
      <c r="B326" s="33">
        <v>53387</v>
      </c>
      <c r="C326" s="36">
        <f t="shared" si="74"/>
        <v>-942526.85333333467</v>
      </c>
      <c r="D326" s="36">
        <f t="shared" si="75"/>
        <v>547.70000000000005</v>
      </c>
      <c r="E326" s="36">
        <f t="shared" si="76"/>
        <v>3846.54</v>
      </c>
      <c r="F326" s="36">
        <f t="shared" si="77"/>
        <v>-3298.84</v>
      </c>
      <c r="G326" s="36">
        <f t="shared" si="72"/>
        <v>1693.9666666666665</v>
      </c>
      <c r="H326" s="36">
        <f t="shared" si="78"/>
        <v>1060067.3600000001</v>
      </c>
      <c r="I326" s="36">
        <f t="shared" si="79"/>
        <v>-353942.3600000001</v>
      </c>
      <c r="J326" s="36">
        <f t="shared" si="73"/>
        <v>-948067.36000000138</v>
      </c>
      <c r="N326">
        <f t="shared" si="89"/>
        <v>27</v>
      </c>
      <c r="O326" s="33">
        <v>53387</v>
      </c>
      <c r="P326" s="36">
        <f t="shared" si="80"/>
        <v>-136073.29</v>
      </c>
      <c r="Q326" s="36">
        <f t="shared" si="81"/>
        <v>840.23</v>
      </c>
      <c r="R326" s="36">
        <f t="shared" si="82"/>
        <v>1216.7</v>
      </c>
      <c r="S326" s="36">
        <f t="shared" si="83"/>
        <v>-376.47</v>
      </c>
      <c r="T326" s="36">
        <f t="shared" si="84"/>
        <v>0</v>
      </c>
      <c r="U326" s="36">
        <f t="shared" si="85"/>
        <v>256289.99000000008</v>
      </c>
      <c r="V326" s="36">
        <f t="shared" si="86"/>
        <v>8382.4600000000264</v>
      </c>
      <c r="W326" s="36">
        <f t="shared" si="87"/>
        <v>-137289.99000000002</v>
      </c>
    </row>
    <row r="327" spans="1:23" x14ac:dyDescent="0.25">
      <c r="A327">
        <f t="shared" si="88"/>
        <v>27</v>
      </c>
      <c r="B327" s="33">
        <v>53418</v>
      </c>
      <c r="C327" s="36">
        <f t="shared" si="74"/>
        <v>-948067.36000000138</v>
      </c>
      <c r="D327" s="36">
        <f t="shared" si="75"/>
        <v>547.70000000000005</v>
      </c>
      <c r="E327" s="36">
        <f t="shared" si="76"/>
        <v>3865.9399999999996</v>
      </c>
      <c r="F327" s="36">
        <f t="shared" si="77"/>
        <v>-3318.24</v>
      </c>
      <c r="G327" s="36">
        <f t="shared" si="72"/>
        <v>1693.9666666666665</v>
      </c>
      <c r="H327" s="36">
        <f t="shared" si="78"/>
        <v>1065627.2666666668</v>
      </c>
      <c r="I327" s="36">
        <f t="shared" si="79"/>
        <v>-357260.60000000009</v>
      </c>
      <c r="J327" s="36">
        <f t="shared" si="73"/>
        <v>-953627.266666668</v>
      </c>
      <c r="N327">
        <f t="shared" si="89"/>
        <v>27</v>
      </c>
      <c r="O327" s="33">
        <v>53418</v>
      </c>
      <c r="P327" s="36">
        <f t="shared" si="80"/>
        <v>-137289.99000000002</v>
      </c>
      <c r="Q327" s="36">
        <f t="shared" si="81"/>
        <v>840.23</v>
      </c>
      <c r="R327" s="36">
        <f t="shared" si="82"/>
        <v>1220.07</v>
      </c>
      <c r="S327" s="36">
        <f t="shared" si="83"/>
        <v>-379.84</v>
      </c>
      <c r="T327" s="36">
        <f t="shared" si="84"/>
        <v>0</v>
      </c>
      <c r="U327" s="36">
        <f t="shared" si="85"/>
        <v>257510.06000000008</v>
      </c>
      <c r="V327" s="36">
        <f t="shared" si="86"/>
        <v>8002.6200000000263</v>
      </c>
      <c r="W327" s="36">
        <f t="shared" si="87"/>
        <v>-138510.06000000003</v>
      </c>
    </row>
    <row r="328" spans="1:23" x14ac:dyDescent="0.25">
      <c r="A328">
        <f t="shared" si="88"/>
        <v>27</v>
      </c>
      <c r="B328" s="33">
        <v>53448</v>
      </c>
      <c r="C328" s="36">
        <f t="shared" si="74"/>
        <v>-953627.266666668</v>
      </c>
      <c r="D328" s="36">
        <f t="shared" si="75"/>
        <v>547.70000000000005</v>
      </c>
      <c r="E328" s="36">
        <f t="shared" si="76"/>
        <v>3885.3999999999996</v>
      </c>
      <c r="F328" s="36">
        <f t="shared" si="77"/>
        <v>-3337.7</v>
      </c>
      <c r="G328" s="36">
        <f t="shared" si="72"/>
        <v>1693.9666666666665</v>
      </c>
      <c r="H328" s="36">
        <f t="shared" si="78"/>
        <v>1071206.6333333335</v>
      </c>
      <c r="I328" s="36">
        <f t="shared" si="79"/>
        <v>-360598.3000000001</v>
      </c>
      <c r="J328" s="36">
        <f t="shared" si="73"/>
        <v>-959206.6333333347</v>
      </c>
      <c r="N328">
        <f t="shared" si="89"/>
        <v>27</v>
      </c>
      <c r="O328" s="33">
        <v>53448</v>
      </c>
      <c r="P328" s="36">
        <f t="shared" si="80"/>
        <v>-138510.06000000003</v>
      </c>
      <c r="Q328" s="36">
        <f t="shared" si="81"/>
        <v>840.23</v>
      </c>
      <c r="R328" s="36">
        <f t="shared" si="82"/>
        <v>1223.44</v>
      </c>
      <c r="S328" s="36">
        <f t="shared" si="83"/>
        <v>-383.21</v>
      </c>
      <c r="T328" s="36">
        <f t="shared" si="84"/>
        <v>0</v>
      </c>
      <c r="U328" s="36">
        <f t="shared" si="85"/>
        <v>258733.50000000009</v>
      </c>
      <c r="V328" s="36">
        <f t="shared" si="86"/>
        <v>7619.4100000000262</v>
      </c>
      <c r="W328" s="36">
        <f t="shared" si="87"/>
        <v>-139733.50000000003</v>
      </c>
    </row>
    <row r="329" spans="1:23" x14ac:dyDescent="0.25">
      <c r="A329">
        <f t="shared" si="88"/>
        <v>27</v>
      </c>
      <c r="B329" s="33">
        <v>53479</v>
      </c>
      <c r="C329" s="36">
        <f t="shared" si="74"/>
        <v>-959206.6333333347</v>
      </c>
      <c r="D329" s="36">
        <f t="shared" si="75"/>
        <v>547.70000000000005</v>
      </c>
      <c r="E329" s="36">
        <f t="shared" si="76"/>
        <v>3904.92</v>
      </c>
      <c r="F329" s="36">
        <f t="shared" si="77"/>
        <v>-3357.22</v>
      </c>
      <c r="G329" s="36">
        <f t="shared" si="72"/>
        <v>1693.9666666666665</v>
      </c>
      <c r="H329" s="36">
        <f t="shared" si="78"/>
        <v>1076805.5200000003</v>
      </c>
      <c r="I329" s="36">
        <f t="shared" si="79"/>
        <v>-363955.52000000008</v>
      </c>
      <c r="J329" s="36">
        <f t="shared" si="73"/>
        <v>-964805.52000000142</v>
      </c>
      <c r="N329">
        <f t="shared" si="89"/>
        <v>27</v>
      </c>
      <c r="O329" s="33">
        <v>53479</v>
      </c>
      <c r="P329" s="36">
        <f t="shared" si="80"/>
        <v>-139733.50000000003</v>
      </c>
      <c r="Q329" s="36">
        <f t="shared" si="81"/>
        <v>840.23</v>
      </c>
      <c r="R329" s="36">
        <f t="shared" si="82"/>
        <v>1226.83</v>
      </c>
      <c r="S329" s="36">
        <f t="shared" si="83"/>
        <v>-386.6</v>
      </c>
      <c r="T329" s="36">
        <f t="shared" si="84"/>
        <v>0</v>
      </c>
      <c r="U329" s="36">
        <f t="shared" si="85"/>
        <v>259960.33000000007</v>
      </c>
      <c r="V329" s="36">
        <f t="shared" si="86"/>
        <v>7232.8100000000259</v>
      </c>
      <c r="W329" s="36">
        <f t="shared" si="87"/>
        <v>-140960.33000000002</v>
      </c>
    </row>
    <row r="330" spans="1:23" x14ac:dyDescent="0.25">
      <c r="A330">
        <f t="shared" si="88"/>
        <v>27</v>
      </c>
      <c r="B330" s="33">
        <v>53509</v>
      </c>
      <c r="C330" s="36">
        <f t="shared" si="74"/>
        <v>-964805.52000000142</v>
      </c>
      <c r="D330" s="36">
        <f t="shared" si="75"/>
        <v>547.70000000000005</v>
      </c>
      <c r="E330" s="36">
        <f t="shared" si="76"/>
        <v>3924.5200000000004</v>
      </c>
      <c r="F330" s="36">
        <f t="shared" si="77"/>
        <v>-3376.82</v>
      </c>
      <c r="G330" s="36">
        <f t="shared" si="72"/>
        <v>1693.9666666666665</v>
      </c>
      <c r="H330" s="36">
        <f t="shared" si="78"/>
        <v>1082424.0066666668</v>
      </c>
      <c r="I330" s="36">
        <f t="shared" si="79"/>
        <v>-367332.34000000008</v>
      </c>
      <c r="J330" s="36">
        <f t="shared" si="73"/>
        <v>-970424.00666666811</v>
      </c>
      <c r="N330">
        <f t="shared" si="89"/>
        <v>27</v>
      </c>
      <c r="O330" s="33">
        <v>53509</v>
      </c>
      <c r="P330" s="36">
        <f t="shared" si="80"/>
        <v>-140960.33000000002</v>
      </c>
      <c r="Q330" s="36">
        <f t="shared" si="81"/>
        <v>840.23</v>
      </c>
      <c r="R330" s="36">
        <f t="shared" si="82"/>
        <v>1230.22</v>
      </c>
      <c r="S330" s="36">
        <f t="shared" si="83"/>
        <v>-389.99</v>
      </c>
      <c r="T330" s="36">
        <f t="shared" si="84"/>
        <v>0</v>
      </c>
      <c r="U330" s="36">
        <f t="shared" si="85"/>
        <v>261190.55000000008</v>
      </c>
      <c r="V330" s="36">
        <f t="shared" si="86"/>
        <v>6842.8200000000261</v>
      </c>
      <c r="W330" s="36">
        <f t="shared" si="87"/>
        <v>-142190.55000000002</v>
      </c>
    </row>
    <row r="331" spans="1:23" x14ac:dyDescent="0.25">
      <c r="A331">
        <f t="shared" si="88"/>
        <v>27</v>
      </c>
      <c r="B331" s="33">
        <v>53540</v>
      </c>
      <c r="C331" s="36">
        <f t="shared" si="74"/>
        <v>-970424.00666666811</v>
      </c>
      <c r="D331" s="36">
        <f t="shared" si="75"/>
        <v>547.70000000000005</v>
      </c>
      <c r="E331" s="36">
        <f t="shared" si="76"/>
        <v>3944.1800000000003</v>
      </c>
      <c r="F331" s="36">
        <f t="shared" si="77"/>
        <v>-3396.48</v>
      </c>
      <c r="G331" s="36">
        <f t="shared" si="72"/>
        <v>1693.9666666666665</v>
      </c>
      <c r="H331" s="36">
        <f t="shared" si="78"/>
        <v>1088062.1533333336</v>
      </c>
      <c r="I331" s="36">
        <f t="shared" si="79"/>
        <v>-370728.82000000007</v>
      </c>
      <c r="J331" s="36">
        <f t="shared" si="73"/>
        <v>-976062.15333333483</v>
      </c>
      <c r="N331">
        <f t="shared" si="89"/>
        <v>27</v>
      </c>
      <c r="O331" s="33">
        <v>53540</v>
      </c>
      <c r="P331" s="36">
        <f t="shared" si="80"/>
        <v>-142190.55000000002</v>
      </c>
      <c r="Q331" s="36">
        <f t="shared" si="81"/>
        <v>840.23</v>
      </c>
      <c r="R331" s="36">
        <f t="shared" si="82"/>
        <v>1233.6199999999999</v>
      </c>
      <c r="S331" s="36">
        <f t="shared" si="83"/>
        <v>-393.39</v>
      </c>
      <c r="T331" s="36">
        <f t="shared" si="84"/>
        <v>0</v>
      </c>
      <c r="U331" s="36">
        <f t="shared" si="85"/>
        <v>262424.1700000001</v>
      </c>
      <c r="V331" s="36">
        <f t="shared" si="86"/>
        <v>6449.4300000000258</v>
      </c>
      <c r="W331" s="36">
        <f t="shared" si="87"/>
        <v>-143424.17000000001</v>
      </c>
    </row>
    <row r="332" spans="1:23" x14ac:dyDescent="0.25">
      <c r="A332">
        <f t="shared" si="88"/>
        <v>27</v>
      </c>
      <c r="B332" s="33">
        <v>53571</v>
      </c>
      <c r="C332" s="36">
        <f t="shared" si="74"/>
        <v>-976062.15333333483</v>
      </c>
      <c r="D332" s="36">
        <f t="shared" si="75"/>
        <v>547.70000000000005</v>
      </c>
      <c r="E332" s="36">
        <f t="shared" si="76"/>
        <v>3963.92</v>
      </c>
      <c r="F332" s="36">
        <f t="shared" si="77"/>
        <v>-3416.22</v>
      </c>
      <c r="G332" s="36">
        <f t="shared" si="72"/>
        <v>1693.9666666666665</v>
      </c>
      <c r="H332" s="36">
        <f t="shared" si="78"/>
        <v>1093720.0400000003</v>
      </c>
      <c r="I332" s="36">
        <f t="shared" si="79"/>
        <v>-374145.04000000004</v>
      </c>
      <c r="J332" s="36">
        <f t="shared" si="73"/>
        <v>-981720.04000000155</v>
      </c>
      <c r="N332">
        <f t="shared" si="89"/>
        <v>27</v>
      </c>
      <c r="O332" s="33">
        <v>53571</v>
      </c>
      <c r="P332" s="36">
        <f t="shared" si="80"/>
        <v>-143424.17000000001</v>
      </c>
      <c r="Q332" s="36">
        <f t="shared" si="81"/>
        <v>840.23</v>
      </c>
      <c r="R332" s="36">
        <f t="shared" si="82"/>
        <v>1237.04</v>
      </c>
      <c r="S332" s="36">
        <f t="shared" si="83"/>
        <v>-396.81</v>
      </c>
      <c r="T332" s="36">
        <f t="shared" si="84"/>
        <v>0</v>
      </c>
      <c r="U332" s="36">
        <f t="shared" si="85"/>
        <v>263661.21000000008</v>
      </c>
      <c r="V332" s="36">
        <f t="shared" si="86"/>
        <v>6052.6200000000254</v>
      </c>
      <c r="W332" s="36">
        <f t="shared" si="87"/>
        <v>-144661.21000000002</v>
      </c>
    </row>
    <row r="333" spans="1:23" x14ac:dyDescent="0.25">
      <c r="A333">
        <f t="shared" si="88"/>
        <v>27</v>
      </c>
      <c r="B333" s="33">
        <v>53601</v>
      </c>
      <c r="C333" s="36">
        <f t="shared" si="74"/>
        <v>-981720.04000000155</v>
      </c>
      <c r="D333" s="36">
        <f t="shared" si="75"/>
        <v>547.70000000000005</v>
      </c>
      <c r="E333" s="36">
        <f t="shared" si="76"/>
        <v>3983.7200000000003</v>
      </c>
      <c r="F333" s="36">
        <f t="shared" si="77"/>
        <v>-3436.02</v>
      </c>
      <c r="G333" s="36">
        <f t="shared" ref="G333:G371" si="90">$B$8</f>
        <v>1693.9666666666665</v>
      </c>
      <c r="H333" s="36">
        <f t="shared" si="78"/>
        <v>1099397.726666667</v>
      </c>
      <c r="I333" s="36">
        <f t="shared" si="79"/>
        <v>-377581.06000000006</v>
      </c>
      <c r="J333" s="36">
        <f t="shared" ref="J333:J371" si="91">C333-E333-G333</f>
        <v>-987397.7266666682</v>
      </c>
      <c r="N333">
        <f t="shared" si="89"/>
        <v>27</v>
      </c>
      <c r="O333" s="33">
        <v>53601</v>
      </c>
      <c r="P333" s="36">
        <f t="shared" si="80"/>
        <v>-144661.21000000002</v>
      </c>
      <c r="Q333" s="36">
        <f t="shared" si="81"/>
        <v>840.23</v>
      </c>
      <c r="R333" s="36">
        <f t="shared" si="82"/>
        <v>1240.46</v>
      </c>
      <c r="S333" s="36">
        <f t="shared" si="83"/>
        <v>-400.23</v>
      </c>
      <c r="T333" s="36">
        <f t="shared" si="84"/>
        <v>0</v>
      </c>
      <c r="U333" s="36">
        <f t="shared" si="85"/>
        <v>264901.6700000001</v>
      </c>
      <c r="V333" s="36">
        <f t="shared" si="86"/>
        <v>5652.3900000000249</v>
      </c>
      <c r="W333" s="36">
        <f t="shared" si="87"/>
        <v>-145901.67000000001</v>
      </c>
    </row>
    <row r="334" spans="1:23" x14ac:dyDescent="0.25">
      <c r="A334">
        <f t="shared" si="88"/>
        <v>27</v>
      </c>
      <c r="B334" s="33">
        <v>53632</v>
      </c>
      <c r="C334" s="36">
        <f t="shared" ref="C334:C371" si="92">$J333</f>
        <v>-987397.7266666682</v>
      </c>
      <c r="D334" s="36">
        <f t="shared" ref="D334:D371" si="93">$B$7</f>
        <v>547.70000000000005</v>
      </c>
      <c r="E334" s="36">
        <f t="shared" ref="E334:E371" si="94">D334-F334</f>
        <v>4003.59</v>
      </c>
      <c r="F334" s="36">
        <f t="shared" ref="F334:F371" si="95">ROUND($C334*$B$4/12,2)</f>
        <v>-3455.89</v>
      </c>
      <c r="G334" s="36">
        <f t="shared" si="90"/>
        <v>1693.9666666666665</v>
      </c>
      <c r="H334" s="36">
        <f t="shared" ref="H334:H371" si="96">E334+G334+H333</f>
        <v>1105095.2833333337</v>
      </c>
      <c r="I334" s="36">
        <f t="shared" ref="I334:I371" si="97">F334+I333</f>
        <v>-381036.95000000007</v>
      </c>
      <c r="J334" s="36">
        <f t="shared" si="91"/>
        <v>-993095.28333333484</v>
      </c>
      <c r="N334">
        <f t="shared" si="89"/>
        <v>27</v>
      </c>
      <c r="O334" s="33">
        <v>53632</v>
      </c>
      <c r="P334" s="36">
        <f t="shared" ref="P334:P371" si="98">$W333</f>
        <v>-145901.67000000001</v>
      </c>
      <c r="Q334" s="36">
        <f t="shared" ref="Q334:Q371" si="99">$O$7</f>
        <v>840.23</v>
      </c>
      <c r="R334" s="36">
        <f t="shared" ref="R334:R371" si="100">Q334-S334</f>
        <v>1243.8900000000001</v>
      </c>
      <c r="S334" s="36">
        <f t="shared" ref="S334:S371" si="101">ROUND($P334*$O$4/12,2)</f>
        <v>-403.66</v>
      </c>
      <c r="T334" s="36">
        <f t="shared" ref="T334:T371" si="102">$O$8</f>
        <v>0</v>
      </c>
      <c r="U334" s="36">
        <f t="shared" ref="U334:U371" si="103">R334+T334+U333</f>
        <v>266145.56000000011</v>
      </c>
      <c r="V334" s="36">
        <f t="shared" ref="V334:V371" si="104">S334+V333</f>
        <v>5248.730000000025</v>
      </c>
      <c r="W334" s="36">
        <f t="shared" ref="W334:W371" si="105">P334-R334-T334</f>
        <v>-147145.56000000003</v>
      </c>
    </row>
    <row r="335" spans="1:23" x14ac:dyDescent="0.25">
      <c r="A335">
        <f t="shared" si="88"/>
        <v>27</v>
      </c>
      <c r="B335" s="33">
        <v>53662</v>
      </c>
      <c r="C335" s="36">
        <f t="shared" si="92"/>
        <v>-993095.28333333484</v>
      </c>
      <c r="D335" s="36">
        <f t="shared" si="93"/>
        <v>547.70000000000005</v>
      </c>
      <c r="E335" s="36">
        <f t="shared" si="94"/>
        <v>4023.5299999999997</v>
      </c>
      <c r="F335" s="36">
        <f t="shared" si="95"/>
        <v>-3475.83</v>
      </c>
      <c r="G335" s="36">
        <f t="shared" si="90"/>
        <v>1693.9666666666665</v>
      </c>
      <c r="H335" s="36">
        <f t="shared" si="96"/>
        <v>1110812.7800000003</v>
      </c>
      <c r="I335" s="36">
        <f t="shared" si="97"/>
        <v>-384512.78000000009</v>
      </c>
      <c r="J335" s="36">
        <f t="shared" si="91"/>
        <v>-998812.78000000154</v>
      </c>
      <c r="N335">
        <f t="shared" si="89"/>
        <v>27</v>
      </c>
      <c r="O335" s="33">
        <v>53662</v>
      </c>
      <c r="P335" s="36">
        <f t="shared" si="98"/>
        <v>-147145.56000000003</v>
      </c>
      <c r="Q335" s="36">
        <f t="shared" si="99"/>
        <v>840.23</v>
      </c>
      <c r="R335" s="36">
        <f t="shared" si="100"/>
        <v>1247.33</v>
      </c>
      <c r="S335" s="36">
        <f t="shared" si="101"/>
        <v>-407.1</v>
      </c>
      <c r="T335" s="36">
        <f t="shared" si="102"/>
        <v>0</v>
      </c>
      <c r="U335" s="36">
        <f t="shared" si="103"/>
        <v>267392.89000000013</v>
      </c>
      <c r="V335" s="36">
        <f t="shared" si="104"/>
        <v>4841.6300000000247</v>
      </c>
      <c r="W335" s="36">
        <f t="shared" si="105"/>
        <v>-148392.89000000001</v>
      </c>
    </row>
    <row r="336" spans="1:23" x14ac:dyDescent="0.25">
      <c r="A336">
        <f t="shared" si="88"/>
        <v>28</v>
      </c>
      <c r="B336" s="33">
        <v>53693</v>
      </c>
      <c r="C336" s="36">
        <f t="shared" si="92"/>
        <v>-998812.78000000154</v>
      </c>
      <c r="D336" s="36">
        <f t="shared" si="93"/>
        <v>547.70000000000005</v>
      </c>
      <c r="E336" s="36">
        <f t="shared" si="94"/>
        <v>4043.54</v>
      </c>
      <c r="F336" s="36">
        <f t="shared" si="95"/>
        <v>-3495.84</v>
      </c>
      <c r="G336" s="36">
        <f t="shared" si="90"/>
        <v>1693.9666666666665</v>
      </c>
      <c r="H336" s="36">
        <f t="shared" si="96"/>
        <v>1116550.2866666669</v>
      </c>
      <c r="I336" s="36">
        <f t="shared" si="97"/>
        <v>-388008.62000000011</v>
      </c>
      <c r="J336" s="36">
        <f t="shared" si="91"/>
        <v>-1004550.2866666683</v>
      </c>
      <c r="N336">
        <f t="shared" si="89"/>
        <v>28</v>
      </c>
      <c r="O336" s="33">
        <v>53693</v>
      </c>
      <c r="P336" s="36">
        <f t="shared" si="98"/>
        <v>-148392.89000000001</v>
      </c>
      <c r="Q336" s="36">
        <f t="shared" si="99"/>
        <v>840.23</v>
      </c>
      <c r="R336" s="36">
        <f t="shared" si="100"/>
        <v>1250.78</v>
      </c>
      <c r="S336" s="36">
        <f t="shared" si="101"/>
        <v>-410.55</v>
      </c>
      <c r="T336" s="36">
        <f t="shared" si="102"/>
        <v>0</v>
      </c>
      <c r="U336" s="36">
        <f t="shared" si="103"/>
        <v>268643.67000000016</v>
      </c>
      <c r="V336" s="36">
        <f t="shared" si="104"/>
        <v>4431.0800000000245</v>
      </c>
      <c r="W336" s="36">
        <f t="shared" si="105"/>
        <v>-149643.67000000001</v>
      </c>
    </row>
    <row r="337" spans="1:23" x14ac:dyDescent="0.25">
      <c r="A337">
        <f t="shared" si="88"/>
        <v>28</v>
      </c>
      <c r="B337" s="33">
        <v>53724</v>
      </c>
      <c r="C337" s="36">
        <f t="shared" si="92"/>
        <v>-1004550.2866666683</v>
      </c>
      <c r="D337" s="36">
        <f t="shared" si="93"/>
        <v>547.70000000000005</v>
      </c>
      <c r="E337" s="36">
        <f t="shared" si="94"/>
        <v>4063.63</v>
      </c>
      <c r="F337" s="36">
        <f t="shared" si="95"/>
        <v>-3515.93</v>
      </c>
      <c r="G337" s="36">
        <f t="shared" si="90"/>
        <v>1693.9666666666665</v>
      </c>
      <c r="H337" s="36">
        <f t="shared" si="96"/>
        <v>1122307.8833333335</v>
      </c>
      <c r="I337" s="36">
        <f t="shared" si="97"/>
        <v>-391524.5500000001</v>
      </c>
      <c r="J337" s="36">
        <f t="shared" si="91"/>
        <v>-1010307.8833333349</v>
      </c>
      <c r="N337">
        <f t="shared" si="89"/>
        <v>28</v>
      </c>
      <c r="O337" s="33">
        <v>53724</v>
      </c>
      <c r="P337" s="36">
        <f t="shared" si="98"/>
        <v>-149643.67000000001</v>
      </c>
      <c r="Q337" s="36">
        <f t="shared" si="99"/>
        <v>840.23</v>
      </c>
      <c r="R337" s="36">
        <f t="shared" si="100"/>
        <v>1254.24</v>
      </c>
      <c r="S337" s="36">
        <f t="shared" si="101"/>
        <v>-414.01</v>
      </c>
      <c r="T337" s="36">
        <f t="shared" si="102"/>
        <v>0</v>
      </c>
      <c r="U337" s="36">
        <f t="shared" si="103"/>
        <v>269897.91000000015</v>
      </c>
      <c r="V337" s="36">
        <f t="shared" si="104"/>
        <v>4017.0700000000243</v>
      </c>
      <c r="W337" s="36">
        <f t="shared" si="105"/>
        <v>-150897.91</v>
      </c>
    </row>
    <row r="338" spans="1:23" x14ac:dyDescent="0.25">
      <c r="A338">
        <f t="shared" si="88"/>
        <v>28</v>
      </c>
      <c r="B338" s="33">
        <v>53752</v>
      </c>
      <c r="C338" s="36">
        <f t="shared" si="92"/>
        <v>-1010307.8833333349</v>
      </c>
      <c r="D338" s="36">
        <f t="shared" si="93"/>
        <v>547.70000000000005</v>
      </c>
      <c r="E338" s="36">
        <f t="shared" si="94"/>
        <v>4083.7799999999997</v>
      </c>
      <c r="F338" s="36">
        <f t="shared" si="95"/>
        <v>-3536.08</v>
      </c>
      <c r="G338" s="36">
        <f t="shared" si="90"/>
        <v>1693.9666666666665</v>
      </c>
      <c r="H338" s="36">
        <f t="shared" si="96"/>
        <v>1128085.6300000001</v>
      </c>
      <c r="I338" s="36">
        <f t="shared" si="97"/>
        <v>-395060.63000000012</v>
      </c>
      <c r="J338" s="36">
        <f t="shared" si="91"/>
        <v>-1016085.6300000016</v>
      </c>
      <c r="N338">
        <f t="shared" si="89"/>
        <v>28</v>
      </c>
      <c r="O338" s="33">
        <v>53752</v>
      </c>
      <c r="P338" s="36">
        <f t="shared" si="98"/>
        <v>-150897.91</v>
      </c>
      <c r="Q338" s="36">
        <f t="shared" si="99"/>
        <v>840.23</v>
      </c>
      <c r="R338" s="36">
        <f t="shared" si="100"/>
        <v>1257.71</v>
      </c>
      <c r="S338" s="36">
        <f t="shared" si="101"/>
        <v>-417.48</v>
      </c>
      <c r="T338" s="36">
        <f t="shared" si="102"/>
        <v>0</v>
      </c>
      <c r="U338" s="36">
        <f t="shared" si="103"/>
        <v>271155.62000000017</v>
      </c>
      <c r="V338" s="36">
        <f t="shared" si="104"/>
        <v>3599.5900000000242</v>
      </c>
      <c r="W338" s="36">
        <f t="shared" si="105"/>
        <v>-152155.62</v>
      </c>
    </row>
    <row r="339" spans="1:23" x14ac:dyDescent="0.25">
      <c r="A339">
        <f t="shared" si="88"/>
        <v>28</v>
      </c>
      <c r="B339" s="33">
        <v>53783</v>
      </c>
      <c r="C339" s="36">
        <f t="shared" si="92"/>
        <v>-1016085.6300000016</v>
      </c>
      <c r="D339" s="36">
        <f t="shared" si="93"/>
        <v>547.70000000000005</v>
      </c>
      <c r="E339" s="36">
        <f t="shared" si="94"/>
        <v>4104</v>
      </c>
      <c r="F339" s="36">
        <f t="shared" si="95"/>
        <v>-3556.3</v>
      </c>
      <c r="G339" s="36">
        <f t="shared" si="90"/>
        <v>1693.9666666666665</v>
      </c>
      <c r="H339" s="36">
        <f t="shared" si="96"/>
        <v>1133883.5966666667</v>
      </c>
      <c r="I339" s="36">
        <f t="shared" si="97"/>
        <v>-398616.93000000011</v>
      </c>
      <c r="J339" s="36">
        <f t="shared" si="91"/>
        <v>-1021883.5966666683</v>
      </c>
      <c r="N339">
        <f t="shared" si="89"/>
        <v>28</v>
      </c>
      <c r="O339" s="33">
        <v>53783</v>
      </c>
      <c r="P339" s="36">
        <f t="shared" si="98"/>
        <v>-152155.62</v>
      </c>
      <c r="Q339" s="36">
        <f t="shared" si="99"/>
        <v>840.23</v>
      </c>
      <c r="R339" s="36">
        <f t="shared" si="100"/>
        <v>1261.19</v>
      </c>
      <c r="S339" s="36">
        <f t="shared" si="101"/>
        <v>-420.96</v>
      </c>
      <c r="T339" s="36">
        <f t="shared" si="102"/>
        <v>0</v>
      </c>
      <c r="U339" s="36">
        <f t="shared" si="103"/>
        <v>272416.81000000017</v>
      </c>
      <c r="V339" s="36">
        <f t="shared" si="104"/>
        <v>3178.6300000000242</v>
      </c>
      <c r="W339" s="36">
        <f t="shared" si="105"/>
        <v>-153416.81</v>
      </c>
    </row>
    <row r="340" spans="1:23" x14ac:dyDescent="0.25">
      <c r="A340">
        <f t="shared" si="88"/>
        <v>28</v>
      </c>
      <c r="B340" s="33">
        <v>53813</v>
      </c>
      <c r="C340" s="36">
        <f t="shared" si="92"/>
        <v>-1021883.5966666683</v>
      </c>
      <c r="D340" s="36">
        <f t="shared" si="93"/>
        <v>547.70000000000005</v>
      </c>
      <c r="E340" s="36">
        <f t="shared" si="94"/>
        <v>4124.29</v>
      </c>
      <c r="F340" s="36">
        <f t="shared" si="95"/>
        <v>-3576.59</v>
      </c>
      <c r="G340" s="36">
        <f t="shared" si="90"/>
        <v>1693.9666666666665</v>
      </c>
      <c r="H340" s="36">
        <f t="shared" si="96"/>
        <v>1139701.8533333333</v>
      </c>
      <c r="I340" s="36">
        <f t="shared" si="97"/>
        <v>-402193.52000000014</v>
      </c>
      <c r="J340" s="36">
        <f t="shared" si="91"/>
        <v>-1027701.853333335</v>
      </c>
      <c r="N340">
        <f t="shared" si="89"/>
        <v>28</v>
      </c>
      <c r="O340" s="33">
        <v>53813</v>
      </c>
      <c r="P340" s="36">
        <f t="shared" si="98"/>
        <v>-153416.81</v>
      </c>
      <c r="Q340" s="36">
        <f t="shared" si="99"/>
        <v>840.23</v>
      </c>
      <c r="R340" s="36">
        <f t="shared" si="100"/>
        <v>1264.68</v>
      </c>
      <c r="S340" s="36">
        <f t="shared" si="101"/>
        <v>-424.45</v>
      </c>
      <c r="T340" s="36">
        <f t="shared" si="102"/>
        <v>0</v>
      </c>
      <c r="U340" s="36">
        <f t="shared" si="103"/>
        <v>273681.49000000017</v>
      </c>
      <c r="V340" s="36">
        <f t="shared" si="104"/>
        <v>2754.1800000000244</v>
      </c>
      <c r="W340" s="36">
        <f t="shared" si="105"/>
        <v>-154681.49</v>
      </c>
    </row>
    <row r="341" spans="1:23" x14ac:dyDescent="0.25">
      <c r="A341">
        <f t="shared" si="88"/>
        <v>28</v>
      </c>
      <c r="B341" s="33">
        <v>53844</v>
      </c>
      <c r="C341" s="36">
        <f t="shared" si="92"/>
        <v>-1027701.853333335</v>
      </c>
      <c r="D341" s="36">
        <f t="shared" si="93"/>
        <v>547.70000000000005</v>
      </c>
      <c r="E341" s="36">
        <f t="shared" si="94"/>
        <v>4144.66</v>
      </c>
      <c r="F341" s="36">
        <f t="shared" si="95"/>
        <v>-3596.96</v>
      </c>
      <c r="G341" s="36">
        <f t="shared" si="90"/>
        <v>1693.9666666666665</v>
      </c>
      <c r="H341" s="36">
        <f t="shared" si="96"/>
        <v>1145540.48</v>
      </c>
      <c r="I341" s="36">
        <f t="shared" si="97"/>
        <v>-405790.48000000016</v>
      </c>
      <c r="J341" s="36">
        <f t="shared" si="91"/>
        <v>-1033540.4800000017</v>
      </c>
      <c r="N341">
        <f t="shared" si="89"/>
        <v>28</v>
      </c>
      <c r="O341" s="33">
        <v>53844</v>
      </c>
      <c r="P341" s="36">
        <f t="shared" si="98"/>
        <v>-154681.49</v>
      </c>
      <c r="Q341" s="36">
        <f t="shared" si="99"/>
        <v>840.23</v>
      </c>
      <c r="R341" s="36">
        <f t="shared" si="100"/>
        <v>1268.18</v>
      </c>
      <c r="S341" s="36">
        <f t="shared" si="101"/>
        <v>-427.95</v>
      </c>
      <c r="T341" s="36">
        <f t="shared" si="102"/>
        <v>0</v>
      </c>
      <c r="U341" s="36">
        <f t="shared" si="103"/>
        <v>274949.67000000016</v>
      </c>
      <c r="V341" s="36">
        <f t="shared" si="104"/>
        <v>2326.2300000000246</v>
      </c>
      <c r="W341" s="36">
        <f t="shared" si="105"/>
        <v>-155949.66999999998</v>
      </c>
    </row>
    <row r="342" spans="1:23" x14ac:dyDescent="0.25">
      <c r="A342">
        <f t="shared" si="88"/>
        <v>28</v>
      </c>
      <c r="B342" s="33">
        <v>53874</v>
      </c>
      <c r="C342" s="36">
        <f t="shared" si="92"/>
        <v>-1033540.4800000017</v>
      </c>
      <c r="D342" s="36">
        <f t="shared" si="93"/>
        <v>547.70000000000005</v>
      </c>
      <c r="E342" s="36">
        <f t="shared" si="94"/>
        <v>4165.09</v>
      </c>
      <c r="F342" s="36">
        <f t="shared" si="95"/>
        <v>-3617.39</v>
      </c>
      <c r="G342" s="36">
        <f t="shared" si="90"/>
        <v>1693.9666666666665</v>
      </c>
      <c r="H342" s="36">
        <f t="shared" si="96"/>
        <v>1151399.5366666666</v>
      </c>
      <c r="I342" s="36">
        <f t="shared" si="97"/>
        <v>-409407.87000000017</v>
      </c>
      <c r="J342" s="36">
        <f t="shared" si="91"/>
        <v>-1039399.5366666684</v>
      </c>
      <c r="N342">
        <f t="shared" si="89"/>
        <v>28</v>
      </c>
      <c r="O342" s="33">
        <v>53874</v>
      </c>
      <c r="P342" s="36">
        <f t="shared" si="98"/>
        <v>-155949.66999999998</v>
      </c>
      <c r="Q342" s="36">
        <f t="shared" si="99"/>
        <v>840.23</v>
      </c>
      <c r="R342" s="36">
        <f t="shared" si="100"/>
        <v>1271.69</v>
      </c>
      <c r="S342" s="36">
        <f t="shared" si="101"/>
        <v>-431.46</v>
      </c>
      <c r="T342" s="36">
        <f t="shared" si="102"/>
        <v>0</v>
      </c>
      <c r="U342" s="36">
        <f t="shared" si="103"/>
        <v>276221.36000000016</v>
      </c>
      <c r="V342" s="36">
        <f t="shared" si="104"/>
        <v>1894.7700000000245</v>
      </c>
      <c r="W342" s="36">
        <f t="shared" si="105"/>
        <v>-157221.35999999999</v>
      </c>
    </row>
    <row r="343" spans="1:23" x14ac:dyDescent="0.25">
      <c r="A343">
        <f t="shared" si="88"/>
        <v>28</v>
      </c>
      <c r="B343" s="33">
        <v>53905</v>
      </c>
      <c r="C343" s="36">
        <f t="shared" si="92"/>
        <v>-1039399.5366666684</v>
      </c>
      <c r="D343" s="36">
        <f t="shared" si="93"/>
        <v>547.70000000000005</v>
      </c>
      <c r="E343" s="36">
        <f t="shared" si="94"/>
        <v>4185.6000000000004</v>
      </c>
      <c r="F343" s="36">
        <f t="shared" si="95"/>
        <v>-3637.9</v>
      </c>
      <c r="G343" s="36">
        <f t="shared" si="90"/>
        <v>1693.9666666666665</v>
      </c>
      <c r="H343" s="36">
        <f t="shared" si="96"/>
        <v>1157279.1033333333</v>
      </c>
      <c r="I343" s="36">
        <f t="shared" si="97"/>
        <v>-413045.77000000019</v>
      </c>
      <c r="J343" s="36">
        <f t="shared" si="91"/>
        <v>-1045279.103333335</v>
      </c>
      <c r="N343">
        <f t="shared" si="89"/>
        <v>28</v>
      </c>
      <c r="O343" s="33">
        <v>53905</v>
      </c>
      <c r="P343" s="36">
        <f t="shared" si="98"/>
        <v>-157221.35999999999</v>
      </c>
      <c r="Q343" s="36">
        <f t="shared" si="99"/>
        <v>840.23</v>
      </c>
      <c r="R343" s="36">
        <f t="shared" si="100"/>
        <v>1275.21</v>
      </c>
      <c r="S343" s="36">
        <f t="shared" si="101"/>
        <v>-434.98</v>
      </c>
      <c r="T343" s="36">
        <f t="shared" si="102"/>
        <v>0</v>
      </c>
      <c r="U343" s="36">
        <f t="shared" si="103"/>
        <v>277496.57000000018</v>
      </c>
      <c r="V343" s="36">
        <f t="shared" si="104"/>
        <v>1459.7900000000245</v>
      </c>
      <c r="W343" s="36">
        <f t="shared" si="105"/>
        <v>-158496.56999999998</v>
      </c>
    </row>
    <row r="344" spans="1:23" x14ac:dyDescent="0.25">
      <c r="A344">
        <f t="shared" si="88"/>
        <v>28</v>
      </c>
      <c r="B344" s="33">
        <v>53936</v>
      </c>
      <c r="C344" s="36">
        <f t="shared" si="92"/>
        <v>-1045279.103333335</v>
      </c>
      <c r="D344" s="36">
        <f t="shared" si="93"/>
        <v>547.70000000000005</v>
      </c>
      <c r="E344" s="36">
        <f t="shared" si="94"/>
        <v>4206.18</v>
      </c>
      <c r="F344" s="36">
        <f t="shared" si="95"/>
        <v>-3658.48</v>
      </c>
      <c r="G344" s="36">
        <f t="shared" si="90"/>
        <v>1693.9666666666665</v>
      </c>
      <c r="H344" s="36">
        <f t="shared" si="96"/>
        <v>1163179.25</v>
      </c>
      <c r="I344" s="36">
        <f t="shared" si="97"/>
        <v>-416704.25000000017</v>
      </c>
      <c r="J344" s="36">
        <f t="shared" si="91"/>
        <v>-1051179.2500000016</v>
      </c>
      <c r="N344">
        <f t="shared" si="89"/>
        <v>28</v>
      </c>
      <c r="O344" s="33">
        <v>53936</v>
      </c>
      <c r="P344" s="36">
        <f t="shared" si="98"/>
        <v>-158496.56999999998</v>
      </c>
      <c r="Q344" s="36">
        <f t="shared" si="99"/>
        <v>840.23</v>
      </c>
      <c r="R344" s="36">
        <f t="shared" si="100"/>
        <v>1278.74</v>
      </c>
      <c r="S344" s="36">
        <f t="shared" si="101"/>
        <v>-438.51</v>
      </c>
      <c r="T344" s="36">
        <f t="shared" si="102"/>
        <v>0</v>
      </c>
      <c r="U344" s="36">
        <f t="shared" si="103"/>
        <v>278775.31000000017</v>
      </c>
      <c r="V344" s="36">
        <f t="shared" si="104"/>
        <v>1021.2800000000245</v>
      </c>
      <c r="W344" s="36">
        <f t="shared" si="105"/>
        <v>-159775.30999999997</v>
      </c>
    </row>
    <row r="345" spans="1:23" x14ac:dyDescent="0.25">
      <c r="A345">
        <f t="shared" ref="A345:A371" si="106">A333+1</f>
        <v>28</v>
      </c>
      <c r="B345" s="33">
        <v>53966</v>
      </c>
      <c r="C345" s="36">
        <f t="shared" si="92"/>
        <v>-1051179.2500000016</v>
      </c>
      <c r="D345" s="36">
        <f t="shared" si="93"/>
        <v>547.70000000000005</v>
      </c>
      <c r="E345" s="36">
        <f t="shared" si="94"/>
        <v>4226.83</v>
      </c>
      <c r="F345" s="36">
        <f t="shared" si="95"/>
        <v>-3679.13</v>
      </c>
      <c r="G345" s="36">
        <f t="shared" si="90"/>
        <v>1693.9666666666665</v>
      </c>
      <c r="H345" s="36">
        <f t="shared" si="96"/>
        <v>1169100.0466666666</v>
      </c>
      <c r="I345" s="36">
        <f t="shared" si="97"/>
        <v>-420383.38000000018</v>
      </c>
      <c r="J345" s="36">
        <f t="shared" si="91"/>
        <v>-1057100.0466666683</v>
      </c>
      <c r="N345">
        <f t="shared" ref="N345:N371" si="107">N333+1</f>
        <v>28</v>
      </c>
      <c r="O345" s="33">
        <v>53966</v>
      </c>
      <c r="P345" s="36">
        <f t="shared" si="98"/>
        <v>-159775.30999999997</v>
      </c>
      <c r="Q345" s="36">
        <f t="shared" si="99"/>
        <v>840.23</v>
      </c>
      <c r="R345" s="36">
        <f t="shared" si="100"/>
        <v>1282.28</v>
      </c>
      <c r="S345" s="36">
        <f t="shared" si="101"/>
        <v>-442.05</v>
      </c>
      <c r="T345" s="36">
        <f t="shared" si="102"/>
        <v>0</v>
      </c>
      <c r="U345" s="36">
        <f t="shared" si="103"/>
        <v>280057.5900000002</v>
      </c>
      <c r="V345" s="36">
        <f t="shared" si="104"/>
        <v>579.23000000002457</v>
      </c>
      <c r="W345" s="36">
        <f t="shared" si="105"/>
        <v>-161057.58999999997</v>
      </c>
    </row>
    <row r="346" spans="1:23" x14ac:dyDescent="0.25">
      <c r="A346">
        <f t="shared" si="106"/>
        <v>28</v>
      </c>
      <c r="B346" s="33">
        <v>53997</v>
      </c>
      <c r="C346" s="36">
        <f t="shared" si="92"/>
        <v>-1057100.0466666683</v>
      </c>
      <c r="D346" s="36">
        <f t="shared" si="93"/>
        <v>547.70000000000005</v>
      </c>
      <c r="E346" s="36">
        <f t="shared" si="94"/>
        <v>4247.55</v>
      </c>
      <c r="F346" s="36">
        <f t="shared" si="95"/>
        <v>-3699.85</v>
      </c>
      <c r="G346" s="36">
        <f t="shared" si="90"/>
        <v>1693.9666666666665</v>
      </c>
      <c r="H346" s="36">
        <f t="shared" si="96"/>
        <v>1175041.5633333332</v>
      </c>
      <c r="I346" s="36">
        <f t="shared" si="97"/>
        <v>-424083.23000000016</v>
      </c>
      <c r="J346" s="36">
        <f t="shared" si="91"/>
        <v>-1063041.5633333349</v>
      </c>
      <c r="N346">
        <f t="shared" si="107"/>
        <v>28</v>
      </c>
      <c r="O346" s="33">
        <v>53997</v>
      </c>
      <c r="P346" s="36">
        <f t="shared" si="98"/>
        <v>-161057.58999999997</v>
      </c>
      <c r="Q346" s="36">
        <f t="shared" si="99"/>
        <v>840.23</v>
      </c>
      <c r="R346" s="36">
        <f t="shared" si="100"/>
        <v>1285.82</v>
      </c>
      <c r="S346" s="36">
        <f t="shared" si="101"/>
        <v>-445.59</v>
      </c>
      <c r="T346" s="36">
        <f t="shared" si="102"/>
        <v>0</v>
      </c>
      <c r="U346" s="36">
        <f t="shared" si="103"/>
        <v>281343.41000000021</v>
      </c>
      <c r="V346" s="36">
        <f t="shared" si="104"/>
        <v>133.6400000000246</v>
      </c>
      <c r="W346" s="36">
        <f t="shared" si="105"/>
        <v>-162343.40999999997</v>
      </c>
    </row>
    <row r="347" spans="1:23" x14ac:dyDescent="0.25">
      <c r="A347">
        <f t="shared" si="106"/>
        <v>28</v>
      </c>
      <c r="B347" s="33">
        <v>54027</v>
      </c>
      <c r="C347" s="36">
        <f t="shared" si="92"/>
        <v>-1063041.5633333349</v>
      </c>
      <c r="D347" s="36">
        <f t="shared" si="93"/>
        <v>547.70000000000005</v>
      </c>
      <c r="E347" s="36">
        <f t="shared" si="94"/>
        <v>4268.3500000000004</v>
      </c>
      <c r="F347" s="36">
        <f t="shared" si="95"/>
        <v>-3720.65</v>
      </c>
      <c r="G347" s="36">
        <f t="shared" si="90"/>
        <v>1693.9666666666665</v>
      </c>
      <c r="H347" s="36">
        <f t="shared" si="96"/>
        <v>1181003.8799999999</v>
      </c>
      <c r="I347" s="36">
        <f t="shared" si="97"/>
        <v>-427803.88000000018</v>
      </c>
      <c r="J347" s="36">
        <f t="shared" si="91"/>
        <v>-1069003.8800000015</v>
      </c>
      <c r="N347">
        <f t="shared" si="107"/>
        <v>28</v>
      </c>
      <c r="O347" s="33">
        <v>54027</v>
      </c>
      <c r="P347" s="36">
        <f t="shared" si="98"/>
        <v>-162343.40999999997</v>
      </c>
      <c r="Q347" s="36">
        <f t="shared" si="99"/>
        <v>840.23</v>
      </c>
      <c r="R347" s="36">
        <f t="shared" si="100"/>
        <v>1289.3800000000001</v>
      </c>
      <c r="S347" s="36">
        <f t="shared" si="101"/>
        <v>-449.15</v>
      </c>
      <c r="T347" s="36">
        <f t="shared" si="102"/>
        <v>0</v>
      </c>
      <c r="U347" s="36">
        <f t="shared" si="103"/>
        <v>282632.79000000021</v>
      </c>
      <c r="V347" s="36">
        <f t="shared" si="104"/>
        <v>-315.50999999997538</v>
      </c>
      <c r="W347" s="36">
        <f t="shared" si="105"/>
        <v>-163632.78999999998</v>
      </c>
    </row>
    <row r="348" spans="1:23" x14ac:dyDescent="0.25">
      <c r="A348">
        <f t="shared" si="106"/>
        <v>29</v>
      </c>
      <c r="B348" s="33">
        <v>54058</v>
      </c>
      <c r="C348" s="36">
        <f t="shared" si="92"/>
        <v>-1069003.8800000015</v>
      </c>
      <c r="D348" s="36">
        <f t="shared" si="93"/>
        <v>547.70000000000005</v>
      </c>
      <c r="E348" s="36">
        <f t="shared" si="94"/>
        <v>4289.21</v>
      </c>
      <c r="F348" s="36">
        <f t="shared" si="95"/>
        <v>-3741.51</v>
      </c>
      <c r="G348" s="36">
        <f t="shared" si="90"/>
        <v>1693.9666666666665</v>
      </c>
      <c r="H348" s="36">
        <f t="shared" si="96"/>
        <v>1186987.0566666666</v>
      </c>
      <c r="I348" s="36">
        <f t="shared" si="97"/>
        <v>-431545.39000000019</v>
      </c>
      <c r="J348" s="36">
        <f t="shared" si="91"/>
        <v>-1074987.056666668</v>
      </c>
      <c r="N348">
        <f t="shared" si="107"/>
        <v>29</v>
      </c>
      <c r="O348" s="33">
        <v>54058</v>
      </c>
      <c r="P348" s="36">
        <f t="shared" si="98"/>
        <v>-163632.78999999998</v>
      </c>
      <c r="Q348" s="36">
        <f t="shared" si="99"/>
        <v>840.23</v>
      </c>
      <c r="R348" s="36">
        <f t="shared" si="100"/>
        <v>1292.95</v>
      </c>
      <c r="S348" s="36">
        <f t="shared" si="101"/>
        <v>-452.72</v>
      </c>
      <c r="T348" s="36">
        <f t="shared" si="102"/>
        <v>0</v>
      </c>
      <c r="U348" s="36">
        <f t="shared" si="103"/>
        <v>283925.74000000022</v>
      </c>
      <c r="V348" s="36">
        <f t="shared" si="104"/>
        <v>-768.22999999997546</v>
      </c>
      <c r="W348" s="36">
        <f t="shared" si="105"/>
        <v>-164925.74</v>
      </c>
    </row>
    <row r="349" spans="1:23" x14ac:dyDescent="0.25">
      <c r="A349">
        <f t="shared" si="106"/>
        <v>29</v>
      </c>
      <c r="B349" s="33">
        <v>54089</v>
      </c>
      <c r="C349" s="36">
        <f t="shared" si="92"/>
        <v>-1074987.056666668</v>
      </c>
      <c r="D349" s="36">
        <f t="shared" si="93"/>
        <v>547.70000000000005</v>
      </c>
      <c r="E349" s="36">
        <f t="shared" si="94"/>
        <v>4310.1499999999996</v>
      </c>
      <c r="F349" s="36">
        <f t="shared" si="95"/>
        <v>-3762.45</v>
      </c>
      <c r="G349" s="36">
        <f t="shared" si="90"/>
        <v>1693.9666666666665</v>
      </c>
      <c r="H349" s="36">
        <f t="shared" si="96"/>
        <v>1192991.1733333333</v>
      </c>
      <c r="I349" s="36">
        <f t="shared" si="97"/>
        <v>-435307.8400000002</v>
      </c>
      <c r="J349" s="36">
        <f t="shared" si="91"/>
        <v>-1080991.1733333345</v>
      </c>
      <c r="N349">
        <f t="shared" si="107"/>
        <v>29</v>
      </c>
      <c r="O349" s="33">
        <v>54089</v>
      </c>
      <c r="P349" s="36">
        <f t="shared" si="98"/>
        <v>-164925.74</v>
      </c>
      <c r="Q349" s="36">
        <f t="shared" si="99"/>
        <v>840.23</v>
      </c>
      <c r="R349" s="36">
        <f t="shared" si="100"/>
        <v>1296.52</v>
      </c>
      <c r="S349" s="36">
        <f t="shared" si="101"/>
        <v>-456.29</v>
      </c>
      <c r="T349" s="36">
        <f t="shared" si="102"/>
        <v>0</v>
      </c>
      <c r="U349" s="36">
        <f t="shared" si="103"/>
        <v>285222.26000000024</v>
      </c>
      <c r="V349" s="36">
        <f t="shared" si="104"/>
        <v>-1224.5199999999754</v>
      </c>
      <c r="W349" s="36">
        <f t="shared" si="105"/>
        <v>-166222.25999999998</v>
      </c>
    </row>
    <row r="350" spans="1:23" x14ac:dyDescent="0.25">
      <c r="A350">
        <f t="shared" si="106"/>
        <v>29</v>
      </c>
      <c r="B350" s="33">
        <v>54118</v>
      </c>
      <c r="C350" s="36">
        <f t="shared" si="92"/>
        <v>-1080991.1733333345</v>
      </c>
      <c r="D350" s="36">
        <f t="shared" si="93"/>
        <v>547.70000000000005</v>
      </c>
      <c r="E350" s="36">
        <f t="shared" si="94"/>
        <v>4331.17</v>
      </c>
      <c r="F350" s="36">
        <f t="shared" si="95"/>
        <v>-3783.47</v>
      </c>
      <c r="G350" s="36">
        <f t="shared" si="90"/>
        <v>1693.9666666666665</v>
      </c>
      <c r="H350" s="36">
        <f t="shared" si="96"/>
        <v>1199016.31</v>
      </c>
      <c r="I350" s="36">
        <f t="shared" si="97"/>
        <v>-439091.31000000017</v>
      </c>
      <c r="J350" s="36">
        <f t="shared" si="91"/>
        <v>-1087016.310000001</v>
      </c>
      <c r="N350">
        <f t="shared" si="107"/>
        <v>29</v>
      </c>
      <c r="O350" s="33">
        <v>54118</v>
      </c>
      <c r="P350" s="36">
        <f t="shared" si="98"/>
        <v>-166222.25999999998</v>
      </c>
      <c r="Q350" s="36">
        <f t="shared" si="99"/>
        <v>840.23</v>
      </c>
      <c r="R350" s="36">
        <f t="shared" si="100"/>
        <v>1300.1100000000001</v>
      </c>
      <c r="S350" s="36">
        <f t="shared" si="101"/>
        <v>-459.88</v>
      </c>
      <c r="T350" s="36">
        <f t="shared" si="102"/>
        <v>0</v>
      </c>
      <c r="U350" s="36">
        <f t="shared" si="103"/>
        <v>286522.37000000023</v>
      </c>
      <c r="V350" s="36">
        <f t="shared" si="104"/>
        <v>-1684.3999999999755</v>
      </c>
      <c r="W350" s="36">
        <f t="shared" si="105"/>
        <v>-167522.36999999997</v>
      </c>
    </row>
    <row r="351" spans="1:23" x14ac:dyDescent="0.25">
      <c r="A351">
        <f t="shared" si="106"/>
        <v>29</v>
      </c>
      <c r="B351" s="33">
        <v>54149</v>
      </c>
      <c r="C351" s="36">
        <f t="shared" si="92"/>
        <v>-1087016.310000001</v>
      </c>
      <c r="D351" s="36">
        <f t="shared" si="93"/>
        <v>547.70000000000005</v>
      </c>
      <c r="E351" s="36">
        <f t="shared" si="94"/>
        <v>4352.26</v>
      </c>
      <c r="F351" s="36">
        <f t="shared" si="95"/>
        <v>-3804.56</v>
      </c>
      <c r="G351" s="36">
        <f t="shared" si="90"/>
        <v>1693.9666666666665</v>
      </c>
      <c r="H351" s="36">
        <f t="shared" si="96"/>
        <v>1205062.5366666666</v>
      </c>
      <c r="I351" s="36">
        <f t="shared" si="97"/>
        <v>-442895.87000000017</v>
      </c>
      <c r="J351" s="36">
        <f t="shared" si="91"/>
        <v>-1093062.5366666676</v>
      </c>
      <c r="N351">
        <f t="shared" si="107"/>
        <v>29</v>
      </c>
      <c r="O351" s="33">
        <v>54149</v>
      </c>
      <c r="P351" s="36">
        <f t="shared" si="98"/>
        <v>-167522.36999999997</v>
      </c>
      <c r="Q351" s="36">
        <f t="shared" si="99"/>
        <v>840.23</v>
      </c>
      <c r="R351" s="36">
        <f t="shared" si="100"/>
        <v>1303.71</v>
      </c>
      <c r="S351" s="36">
        <f t="shared" si="101"/>
        <v>-463.48</v>
      </c>
      <c r="T351" s="36">
        <f t="shared" si="102"/>
        <v>0</v>
      </c>
      <c r="U351" s="36">
        <f t="shared" si="103"/>
        <v>287826.08000000025</v>
      </c>
      <c r="V351" s="36">
        <f t="shared" si="104"/>
        <v>-2147.8799999999756</v>
      </c>
      <c r="W351" s="36">
        <f t="shared" si="105"/>
        <v>-168826.07999999996</v>
      </c>
    </row>
    <row r="352" spans="1:23" x14ac:dyDescent="0.25">
      <c r="A352">
        <f t="shared" si="106"/>
        <v>29</v>
      </c>
      <c r="B352" s="33">
        <v>54179</v>
      </c>
      <c r="C352" s="36">
        <f t="shared" si="92"/>
        <v>-1093062.5366666676</v>
      </c>
      <c r="D352" s="36">
        <f t="shared" si="93"/>
        <v>547.70000000000005</v>
      </c>
      <c r="E352" s="36">
        <f t="shared" si="94"/>
        <v>4373.42</v>
      </c>
      <c r="F352" s="36">
        <f t="shared" si="95"/>
        <v>-3825.72</v>
      </c>
      <c r="G352" s="36">
        <f t="shared" si="90"/>
        <v>1693.9666666666665</v>
      </c>
      <c r="H352" s="36">
        <f t="shared" si="96"/>
        <v>1211129.9233333333</v>
      </c>
      <c r="I352" s="36">
        <f t="shared" si="97"/>
        <v>-446721.59000000014</v>
      </c>
      <c r="J352" s="36">
        <f t="shared" si="91"/>
        <v>-1099129.923333334</v>
      </c>
      <c r="N352">
        <f t="shared" si="107"/>
        <v>29</v>
      </c>
      <c r="O352" s="33">
        <v>54179</v>
      </c>
      <c r="P352" s="36">
        <f t="shared" si="98"/>
        <v>-168826.07999999996</v>
      </c>
      <c r="Q352" s="36">
        <f t="shared" si="99"/>
        <v>840.23</v>
      </c>
      <c r="R352" s="36">
        <f t="shared" si="100"/>
        <v>1307.32</v>
      </c>
      <c r="S352" s="36">
        <f t="shared" si="101"/>
        <v>-467.09</v>
      </c>
      <c r="T352" s="36">
        <f t="shared" si="102"/>
        <v>0</v>
      </c>
      <c r="U352" s="36">
        <f t="shared" si="103"/>
        <v>289133.40000000026</v>
      </c>
      <c r="V352" s="36">
        <f t="shared" si="104"/>
        <v>-2614.9699999999757</v>
      </c>
      <c r="W352" s="36">
        <f t="shared" si="105"/>
        <v>-170133.39999999997</v>
      </c>
    </row>
    <row r="353" spans="1:23" x14ac:dyDescent="0.25">
      <c r="A353">
        <f t="shared" si="106"/>
        <v>29</v>
      </c>
      <c r="B353" s="33">
        <v>54210</v>
      </c>
      <c r="C353" s="36">
        <f t="shared" si="92"/>
        <v>-1099129.923333334</v>
      </c>
      <c r="D353" s="36">
        <f t="shared" si="93"/>
        <v>547.70000000000005</v>
      </c>
      <c r="E353" s="36">
        <f t="shared" si="94"/>
        <v>4394.6499999999996</v>
      </c>
      <c r="F353" s="36">
        <f t="shared" si="95"/>
        <v>-3846.95</v>
      </c>
      <c r="G353" s="36">
        <f t="shared" si="90"/>
        <v>1693.9666666666665</v>
      </c>
      <c r="H353" s="36">
        <f t="shared" si="96"/>
        <v>1217218.54</v>
      </c>
      <c r="I353" s="36">
        <f t="shared" si="97"/>
        <v>-450568.54000000015</v>
      </c>
      <c r="J353" s="36">
        <f t="shared" si="91"/>
        <v>-1105218.5400000005</v>
      </c>
      <c r="N353">
        <f t="shared" si="107"/>
        <v>29</v>
      </c>
      <c r="O353" s="33">
        <v>54210</v>
      </c>
      <c r="P353" s="36">
        <f t="shared" si="98"/>
        <v>-170133.39999999997</v>
      </c>
      <c r="Q353" s="36">
        <f t="shared" si="99"/>
        <v>840.23</v>
      </c>
      <c r="R353" s="36">
        <f t="shared" si="100"/>
        <v>1310.93</v>
      </c>
      <c r="S353" s="36">
        <f t="shared" si="101"/>
        <v>-470.7</v>
      </c>
      <c r="T353" s="36">
        <f t="shared" si="102"/>
        <v>0</v>
      </c>
      <c r="U353" s="36">
        <f t="shared" si="103"/>
        <v>290444.33000000025</v>
      </c>
      <c r="V353" s="36">
        <f t="shared" si="104"/>
        <v>-3085.6699999999755</v>
      </c>
      <c r="W353" s="36">
        <f t="shared" si="105"/>
        <v>-171444.32999999996</v>
      </c>
    </row>
    <row r="354" spans="1:23" x14ac:dyDescent="0.25">
      <c r="A354">
        <f t="shared" si="106"/>
        <v>29</v>
      </c>
      <c r="B354" s="33">
        <v>54240</v>
      </c>
      <c r="C354" s="36">
        <f t="shared" si="92"/>
        <v>-1105218.5400000005</v>
      </c>
      <c r="D354" s="36">
        <f t="shared" si="93"/>
        <v>547.70000000000005</v>
      </c>
      <c r="E354" s="36">
        <f t="shared" si="94"/>
        <v>4415.96</v>
      </c>
      <c r="F354" s="36">
        <f t="shared" si="95"/>
        <v>-3868.26</v>
      </c>
      <c r="G354" s="36">
        <f t="shared" si="90"/>
        <v>1693.9666666666665</v>
      </c>
      <c r="H354" s="36">
        <f t="shared" si="96"/>
        <v>1223328.4666666668</v>
      </c>
      <c r="I354" s="36">
        <f t="shared" si="97"/>
        <v>-454436.80000000016</v>
      </c>
      <c r="J354" s="36">
        <f t="shared" si="91"/>
        <v>-1111328.466666667</v>
      </c>
      <c r="N354">
        <f t="shared" si="107"/>
        <v>29</v>
      </c>
      <c r="O354" s="33">
        <v>54240</v>
      </c>
      <c r="P354" s="36">
        <f t="shared" si="98"/>
        <v>-171444.32999999996</v>
      </c>
      <c r="Q354" s="36">
        <f t="shared" si="99"/>
        <v>840.23</v>
      </c>
      <c r="R354" s="36">
        <f t="shared" si="100"/>
        <v>1314.56</v>
      </c>
      <c r="S354" s="36">
        <f t="shared" si="101"/>
        <v>-474.33</v>
      </c>
      <c r="T354" s="36">
        <f t="shared" si="102"/>
        <v>0</v>
      </c>
      <c r="U354" s="36">
        <f t="shared" si="103"/>
        <v>291758.89000000025</v>
      </c>
      <c r="V354" s="36">
        <f t="shared" si="104"/>
        <v>-3559.9999999999754</v>
      </c>
      <c r="W354" s="36">
        <f t="shared" si="105"/>
        <v>-172758.88999999996</v>
      </c>
    </row>
    <row r="355" spans="1:23" x14ac:dyDescent="0.25">
      <c r="A355">
        <f t="shared" si="106"/>
        <v>29</v>
      </c>
      <c r="B355" s="33">
        <v>54271</v>
      </c>
      <c r="C355" s="36">
        <f t="shared" si="92"/>
        <v>-1111328.466666667</v>
      </c>
      <c r="D355" s="36">
        <f t="shared" si="93"/>
        <v>547.70000000000005</v>
      </c>
      <c r="E355" s="36">
        <f t="shared" si="94"/>
        <v>4437.3500000000004</v>
      </c>
      <c r="F355" s="36">
        <f t="shared" si="95"/>
        <v>-3889.65</v>
      </c>
      <c r="G355" s="36">
        <f t="shared" si="90"/>
        <v>1693.9666666666665</v>
      </c>
      <c r="H355" s="36">
        <f t="shared" si="96"/>
        <v>1229459.7833333334</v>
      </c>
      <c r="I355" s="36">
        <f t="shared" si="97"/>
        <v>-458326.45000000019</v>
      </c>
      <c r="J355" s="36">
        <f t="shared" si="91"/>
        <v>-1117459.7833333337</v>
      </c>
      <c r="N355">
        <f t="shared" si="107"/>
        <v>29</v>
      </c>
      <c r="O355" s="33">
        <v>54271</v>
      </c>
      <c r="P355" s="36">
        <f t="shared" si="98"/>
        <v>-172758.88999999996</v>
      </c>
      <c r="Q355" s="36">
        <f t="shared" si="99"/>
        <v>840.23</v>
      </c>
      <c r="R355" s="36">
        <f t="shared" si="100"/>
        <v>1318.2</v>
      </c>
      <c r="S355" s="36">
        <f t="shared" si="101"/>
        <v>-477.97</v>
      </c>
      <c r="T355" s="36">
        <f t="shared" si="102"/>
        <v>0</v>
      </c>
      <c r="U355" s="36">
        <f t="shared" si="103"/>
        <v>293077.09000000026</v>
      </c>
      <c r="V355" s="36">
        <f t="shared" si="104"/>
        <v>-4037.9699999999757</v>
      </c>
      <c r="W355" s="36">
        <f t="shared" si="105"/>
        <v>-174077.08999999997</v>
      </c>
    </row>
    <row r="356" spans="1:23" x14ac:dyDescent="0.25">
      <c r="A356">
        <f t="shared" si="106"/>
        <v>29</v>
      </c>
      <c r="B356" s="33">
        <v>54302</v>
      </c>
      <c r="C356" s="36">
        <f t="shared" si="92"/>
        <v>-1117459.7833333337</v>
      </c>
      <c r="D356" s="36">
        <f t="shared" si="93"/>
        <v>547.70000000000005</v>
      </c>
      <c r="E356" s="36">
        <f t="shared" si="94"/>
        <v>4458.8100000000004</v>
      </c>
      <c r="F356" s="36">
        <f t="shared" si="95"/>
        <v>-3911.11</v>
      </c>
      <c r="G356" s="36">
        <f t="shared" si="90"/>
        <v>1693.9666666666665</v>
      </c>
      <c r="H356" s="36">
        <f t="shared" si="96"/>
        <v>1235612.56</v>
      </c>
      <c r="I356" s="36">
        <f t="shared" si="97"/>
        <v>-462237.56000000017</v>
      </c>
      <c r="J356" s="36">
        <f t="shared" si="91"/>
        <v>-1123612.5600000003</v>
      </c>
      <c r="N356">
        <f t="shared" si="107"/>
        <v>29</v>
      </c>
      <c r="O356" s="33">
        <v>54302</v>
      </c>
      <c r="P356" s="36">
        <f t="shared" si="98"/>
        <v>-174077.08999999997</v>
      </c>
      <c r="Q356" s="36">
        <f t="shared" si="99"/>
        <v>840.23</v>
      </c>
      <c r="R356" s="36">
        <f t="shared" si="100"/>
        <v>1321.8400000000001</v>
      </c>
      <c r="S356" s="36">
        <f t="shared" si="101"/>
        <v>-481.61</v>
      </c>
      <c r="T356" s="36">
        <f t="shared" si="102"/>
        <v>0</v>
      </c>
      <c r="U356" s="36">
        <f t="shared" si="103"/>
        <v>294398.93000000028</v>
      </c>
      <c r="V356" s="36">
        <f t="shared" si="104"/>
        <v>-4519.5799999999754</v>
      </c>
      <c r="W356" s="36">
        <f t="shared" si="105"/>
        <v>-175398.92999999996</v>
      </c>
    </row>
    <row r="357" spans="1:23" x14ac:dyDescent="0.25">
      <c r="A357">
        <f t="shared" si="106"/>
        <v>29</v>
      </c>
      <c r="B357" s="33">
        <v>54332</v>
      </c>
      <c r="C357" s="36">
        <f t="shared" si="92"/>
        <v>-1123612.5600000003</v>
      </c>
      <c r="D357" s="36">
        <f t="shared" si="93"/>
        <v>547.70000000000005</v>
      </c>
      <c r="E357" s="36">
        <f t="shared" si="94"/>
        <v>4480.34</v>
      </c>
      <c r="F357" s="36">
        <f t="shared" si="95"/>
        <v>-3932.64</v>
      </c>
      <c r="G357" s="36">
        <f t="shared" si="90"/>
        <v>1693.9666666666665</v>
      </c>
      <c r="H357" s="36">
        <f t="shared" si="96"/>
        <v>1241786.8666666667</v>
      </c>
      <c r="I357" s="36">
        <f t="shared" si="97"/>
        <v>-466170.20000000019</v>
      </c>
      <c r="J357" s="36">
        <f t="shared" si="91"/>
        <v>-1129786.8666666669</v>
      </c>
      <c r="N357">
        <f t="shared" si="107"/>
        <v>29</v>
      </c>
      <c r="O357" s="33">
        <v>54332</v>
      </c>
      <c r="P357" s="36">
        <f t="shared" si="98"/>
        <v>-175398.92999999996</v>
      </c>
      <c r="Q357" s="36">
        <f t="shared" si="99"/>
        <v>840.23</v>
      </c>
      <c r="R357" s="36">
        <f t="shared" si="100"/>
        <v>1325.5</v>
      </c>
      <c r="S357" s="36">
        <f t="shared" si="101"/>
        <v>-485.27</v>
      </c>
      <c r="T357" s="36">
        <f t="shared" si="102"/>
        <v>0</v>
      </c>
      <c r="U357" s="36">
        <f t="shared" si="103"/>
        <v>295724.43000000028</v>
      </c>
      <c r="V357" s="36">
        <f t="shared" si="104"/>
        <v>-5004.8499999999749</v>
      </c>
      <c r="W357" s="36">
        <f t="shared" si="105"/>
        <v>-176724.42999999996</v>
      </c>
    </row>
    <row r="358" spans="1:23" x14ac:dyDescent="0.25">
      <c r="A358">
        <f t="shared" si="106"/>
        <v>29</v>
      </c>
      <c r="B358" s="33">
        <v>54363</v>
      </c>
      <c r="C358" s="36">
        <f t="shared" si="92"/>
        <v>-1129786.8666666669</v>
      </c>
      <c r="D358" s="36">
        <f t="shared" si="93"/>
        <v>547.70000000000005</v>
      </c>
      <c r="E358" s="36">
        <f t="shared" si="94"/>
        <v>4501.95</v>
      </c>
      <c r="F358" s="36">
        <f t="shared" si="95"/>
        <v>-3954.25</v>
      </c>
      <c r="G358" s="36">
        <f t="shared" si="90"/>
        <v>1693.9666666666665</v>
      </c>
      <c r="H358" s="36">
        <f t="shared" si="96"/>
        <v>1247982.7833333334</v>
      </c>
      <c r="I358" s="36">
        <f t="shared" si="97"/>
        <v>-470124.45000000019</v>
      </c>
      <c r="J358" s="36">
        <f t="shared" si="91"/>
        <v>-1135982.7833333334</v>
      </c>
      <c r="N358">
        <f t="shared" si="107"/>
        <v>29</v>
      </c>
      <c r="O358" s="33">
        <v>54363</v>
      </c>
      <c r="P358" s="36">
        <f t="shared" si="98"/>
        <v>-176724.42999999996</v>
      </c>
      <c r="Q358" s="36">
        <f t="shared" si="99"/>
        <v>840.23</v>
      </c>
      <c r="R358" s="36">
        <f t="shared" si="100"/>
        <v>1329.17</v>
      </c>
      <c r="S358" s="36">
        <f t="shared" si="101"/>
        <v>-488.94</v>
      </c>
      <c r="T358" s="36">
        <f t="shared" si="102"/>
        <v>0</v>
      </c>
      <c r="U358" s="36">
        <f t="shared" si="103"/>
        <v>297053.60000000027</v>
      </c>
      <c r="V358" s="36">
        <f t="shared" si="104"/>
        <v>-5493.7899999999745</v>
      </c>
      <c r="W358" s="36">
        <f t="shared" si="105"/>
        <v>-178053.59999999998</v>
      </c>
    </row>
    <row r="359" spans="1:23" x14ac:dyDescent="0.25">
      <c r="A359">
        <f t="shared" si="106"/>
        <v>29</v>
      </c>
      <c r="B359" s="33">
        <v>54393</v>
      </c>
      <c r="C359" s="36">
        <f t="shared" si="92"/>
        <v>-1135982.7833333334</v>
      </c>
      <c r="D359" s="36">
        <f t="shared" si="93"/>
        <v>547.70000000000005</v>
      </c>
      <c r="E359" s="36">
        <f t="shared" si="94"/>
        <v>4523.6400000000003</v>
      </c>
      <c r="F359" s="36">
        <f t="shared" si="95"/>
        <v>-3975.94</v>
      </c>
      <c r="G359" s="36">
        <f t="shared" si="90"/>
        <v>1693.9666666666665</v>
      </c>
      <c r="H359" s="36">
        <f t="shared" si="96"/>
        <v>1254200.3900000001</v>
      </c>
      <c r="I359" s="36">
        <f t="shared" si="97"/>
        <v>-474100.39000000019</v>
      </c>
      <c r="J359" s="36">
        <f t="shared" si="91"/>
        <v>-1142200.3899999999</v>
      </c>
      <c r="N359">
        <f t="shared" si="107"/>
        <v>29</v>
      </c>
      <c r="O359" s="33">
        <v>54393</v>
      </c>
      <c r="P359" s="36">
        <f t="shared" si="98"/>
        <v>-178053.59999999998</v>
      </c>
      <c r="Q359" s="36">
        <f t="shared" si="99"/>
        <v>840.23</v>
      </c>
      <c r="R359" s="36">
        <f t="shared" si="100"/>
        <v>1332.8400000000001</v>
      </c>
      <c r="S359" s="36">
        <f t="shared" si="101"/>
        <v>-492.61</v>
      </c>
      <c r="T359" s="36">
        <f t="shared" si="102"/>
        <v>0</v>
      </c>
      <c r="U359" s="36">
        <f t="shared" si="103"/>
        <v>298386.44000000029</v>
      </c>
      <c r="V359" s="36">
        <f t="shared" si="104"/>
        <v>-5986.3999999999742</v>
      </c>
      <c r="W359" s="36">
        <f t="shared" si="105"/>
        <v>-179386.43999999997</v>
      </c>
    </row>
    <row r="360" spans="1:23" x14ac:dyDescent="0.25">
      <c r="A360">
        <f t="shared" si="106"/>
        <v>30</v>
      </c>
      <c r="B360" s="33">
        <v>54424</v>
      </c>
      <c r="C360" s="36">
        <f t="shared" si="92"/>
        <v>-1142200.3899999999</v>
      </c>
      <c r="D360" s="36">
        <f t="shared" si="93"/>
        <v>547.70000000000005</v>
      </c>
      <c r="E360" s="36">
        <f t="shared" si="94"/>
        <v>4545.3999999999996</v>
      </c>
      <c r="F360" s="36">
        <f t="shared" si="95"/>
        <v>-3997.7</v>
      </c>
      <c r="G360" s="36">
        <f t="shared" si="90"/>
        <v>1693.9666666666665</v>
      </c>
      <c r="H360" s="36">
        <f t="shared" si="96"/>
        <v>1260439.7566666668</v>
      </c>
      <c r="I360" s="36">
        <f t="shared" si="97"/>
        <v>-478098.0900000002</v>
      </c>
      <c r="J360" s="36">
        <f t="shared" si="91"/>
        <v>-1148439.7566666664</v>
      </c>
      <c r="N360">
        <f t="shared" si="107"/>
        <v>30</v>
      </c>
      <c r="O360" s="33">
        <v>54424</v>
      </c>
      <c r="P360" s="36">
        <f t="shared" si="98"/>
        <v>-179386.43999999997</v>
      </c>
      <c r="Q360" s="36">
        <f t="shared" si="99"/>
        <v>840.23</v>
      </c>
      <c r="R360" s="36">
        <f t="shared" si="100"/>
        <v>1336.53</v>
      </c>
      <c r="S360" s="36">
        <f t="shared" si="101"/>
        <v>-496.3</v>
      </c>
      <c r="T360" s="36">
        <f t="shared" si="102"/>
        <v>0</v>
      </c>
      <c r="U360" s="36">
        <f t="shared" si="103"/>
        <v>299722.97000000032</v>
      </c>
      <c r="V360" s="36">
        <f t="shared" si="104"/>
        <v>-6482.6999999999744</v>
      </c>
      <c r="W360" s="36">
        <f t="shared" si="105"/>
        <v>-180722.96999999997</v>
      </c>
    </row>
    <row r="361" spans="1:23" x14ac:dyDescent="0.25">
      <c r="A361">
        <f t="shared" si="106"/>
        <v>30</v>
      </c>
      <c r="B361" s="33">
        <v>54455</v>
      </c>
      <c r="C361" s="36">
        <f t="shared" si="92"/>
        <v>-1148439.7566666664</v>
      </c>
      <c r="D361" s="36">
        <f t="shared" si="93"/>
        <v>547.70000000000005</v>
      </c>
      <c r="E361" s="36">
        <f t="shared" si="94"/>
        <v>4567.24</v>
      </c>
      <c r="F361" s="36">
        <f t="shared" si="95"/>
        <v>-4019.54</v>
      </c>
      <c r="G361" s="36">
        <f t="shared" si="90"/>
        <v>1693.9666666666665</v>
      </c>
      <c r="H361" s="36">
        <f t="shared" si="96"/>
        <v>1266700.9633333336</v>
      </c>
      <c r="I361" s="36">
        <f t="shared" si="97"/>
        <v>-482117.63000000018</v>
      </c>
      <c r="J361" s="36">
        <f t="shared" si="91"/>
        <v>-1154700.9633333329</v>
      </c>
      <c r="N361">
        <f t="shared" si="107"/>
        <v>30</v>
      </c>
      <c r="O361" s="33">
        <v>54455</v>
      </c>
      <c r="P361" s="36">
        <f t="shared" si="98"/>
        <v>-180722.96999999997</v>
      </c>
      <c r="Q361" s="36">
        <f t="shared" si="99"/>
        <v>840.23</v>
      </c>
      <c r="R361" s="36">
        <f t="shared" si="100"/>
        <v>1340.23</v>
      </c>
      <c r="S361" s="36">
        <f t="shared" si="101"/>
        <v>-500</v>
      </c>
      <c r="T361" s="36">
        <f t="shared" si="102"/>
        <v>0</v>
      </c>
      <c r="U361" s="36">
        <f t="shared" si="103"/>
        <v>301063.2000000003</v>
      </c>
      <c r="V361" s="36">
        <f t="shared" si="104"/>
        <v>-6982.6999999999744</v>
      </c>
      <c r="W361" s="36">
        <f t="shared" si="105"/>
        <v>-182063.19999999998</v>
      </c>
    </row>
    <row r="362" spans="1:23" x14ac:dyDescent="0.25">
      <c r="A362">
        <f t="shared" si="106"/>
        <v>30</v>
      </c>
      <c r="B362" s="33">
        <v>54483</v>
      </c>
      <c r="C362" s="36">
        <f t="shared" si="92"/>
        <v>-1154700.9633333329</v>
      </c>
      <c r="D362" s="36">
        <f t="shared" si="93"/>
        <v>547.70000000000005</v>
      </c>
      <c r="E362" s="36">
        <f t="shared" si="94"/>
        <v>4589.1499999999996</v>
      </c>
      <c r="F362" s="36">
        <f t="shared" si="95"/>
        <v>-4041.45</v>
      </c>
      <c r="G362" s="36">
        <f t="shared" si="90"/>
        <v>1693.9666666666665</v>
      </c>
      <c r="H362" s="36">
        <f t="shared" si="96"/>
        <v>1272984.0800000003</v>
      </c>
      <c r="I362" s="36">
        <f t="shared" si="97"/>
        <v>-486159.08000000019</v>
      </c>
      <c r="J362" s="36">
        <f t="shared" si="91"/>
        <v>-1160984.0799999994</v>
      </c>
      <c r="N362">
        <f t="shared" si="107"/>
        <v>30</v>
      </c>
      <c r="O362" s="33">
        <v>54483</v>
      </c>
      <c r="P362" s="36">
        <f t="shared" si="98"/>
        <v>-182063.19999999998</v>
      </c>
      <c r="Q362" s="36">
        <f t="shared" si="99"/>
        <v>840.23</v>
      </c>
      <c r="R362" s="36">
        <f t="shared" si="100"/>
        <v>1343.94</v>
      </c>
      <c r="S362" s="36">
        <f t="shared" si="101"/>
        <v>-503.71</v>
      </c>
      <c r="T362" s="36">
        <f t="shared" si="102"/>
        <v>0</v>
      </c>
      <c r="U362" s="36">
        <f t="shared" si="103"/>
        <v>302407.14000000031</v>
      </c>
      <c r="V362" s="36">
        <f t="shared" si="104"/>
        <v>-7486.4099999999744</v>
      </c>
      <c r="W362" s="36">
        <f t="shared" si="105"/>
        <v>-183407.13999999998</v>
      </c>
    </row>
    <row r="363" spans="1:23" x14ac:dyDescent="0.25">
      <c r="A363">
        <f t="shared" si="106"/>
        <v>30</v>
      </c>
      <c r="B363" s="33">
        <v>54514</v>
      </c>
      <c r="C363" s="36">
        <f t="shared" si="92"/>
        <v>-1160984.0799999994</v>
      </c>
      <c r="D363" s="36">
        <f t="shared" si="93"/>
        <v>547.70000000000005</v>
      </c>
      <c r="E363" s="36">
        <f t="shared" si="94"/>
        <v>4611.1400000000003</v>
      </c>
      <c r="F363" s="36">
        <f t="shared" si="95"/>
        <v>-4063.44</v>
      </c>
      <c r="G363" s="36">
        <f t="shared" si="90"/>
        <v>1693.9666666666665</v>
      </c>
      <c r="H363" s="36">
        <f t="shared" si="96"/>
        <v>1279289.186666667</v>
      </c>
      <c r="I363" s="36">
        <f t="shared" si="97"/>
        <v>-490222.52000000019</v>
      </c>
      <c r="J363" s="36">
        <f t="shared" si="91"/>
        <v>-1167289.1866666658</v>
      </c>
      <c r="N363">
        <f t="shared" si="107"/>
        <v>30</v>
      </c>
      <c r="O363" s="33">
        <v>54514</v>
      </c>
      <c r="P363" s="36">
        <f t="shared" si="98"/>
        <v>-183407.13999999998</v>
      </c>
      <c r="Q363" s="36">
        <f t="shared" si="99"/>
        <v>840.23</v>
      </c>
      <c r="R363" s="36">
        <f t="shared" si="100"/>
        <v>1347.66</v>
      </c>
      <c r="S363" s="36">
        <f t="shared" si="101"/>
        <v>-507.43</v>
      </c>
      <c r="T363" s="36">
        <f t="shared" si="102"/>
        <v>0</v>
      </c>
      <c r="U363" s="36">
        <f t="shared" si="103"/>
        <v>303754.80000000028</v>
      </c>
      <c r="V363" s="36">
        <f t="shared" si="104"/>
        <v>-7993.8399999999747</v>
      </c>
      <c r="W363" s="36">
        <f t="shared" si="105"/>
        <v>-184754.8</v>
      </c>
    </row>
    <row r="364" spans="1:23" x14ac:dyDescent="0.25">
      <c r="A364">
        <f t="shared" si="106"/>
        <v>30</v>
      </c>
      <c r="B364" s="33">
        <v>54544</v>
      </c>
      <c r="C364" s="36">
        <f t="shared" si="92"/>
        <v>-1167289.1866666658</v>
      </c>
      <c r="D364" s="36">
        <f t="shared" si="93"/>
        <v>547.70000000000005</v>
      </c>
      <c r="E364" s="36">
        <f t="shared" si="94"/>
        <v>4633.21</v>
      </c>
      <c r="F364" s="36">
        <f t="shared" si="95"/>
        <v>-4085.51</v>
      </c>
      <c r="G364" s="36">
        <f t="shared" si="90"/>
        <v>1693.9666666666665</v>
      </c>
      <c r="H364" s="36">
        <f t="shared" si="96"/>
        <v>1285616.3633333337</v>
      </c>
      <c r="I364" s="36">
        <f t="shared" si="97"/>
        <v>-494308.0300000002</v>
      </c>
      <c r="J364" s="36">
        <f t="shared" si="91"/>
        <v>-1173616.3633333324</v>
      </c>
      <c r="N364">
        <f t="shared" si="107"/>
        <v>30</v>
      </c>
      <c r="O364" s="33">
        <v>54544</v>
      </c>
      <c r="P364" s="36">
        <f t="shared" si="98"/>
        <v>-184754.8</v>
      </c>
      <c r="Q364" s="36">
        <f t="shared" si="99"/>
        <v>840.23</v>
      </c>
      <c r="R364" s="36">
        <f t="shared" si="100"/>
        <v>1351.38</v>
      </c>
      <c r="S364" s="36">
        <f t="shared" si="101"/>
        <v>-511.15</v>
      </c>
      <c r="T364" s="36">
        <f t="shared" si="102"/>
        <v>0</v>
      </c>
      <c r="U364" s="36">
        <f t="shared" si="103"/>
        <v>305106.18000000028</v>
      </c>
      <c r="V364" s="36">
        <f t="shared" si="104"/>
        <v>-8504.9899999999743</v>
      </c>
      <c r="W364" s="36">
        <f t="shared" si="105"/>
        <v>-186106.18</v>
      </c>
    </row>
    <row r="365" spans="1:23" x14ac:dyDescent="0.25">
      <c r="A365">
        <f t="shared" si="106"/>
        <v>30</v>
      </c>
      <c r="B365" s="33">
        <v>54575</v>
      </c>
      <c r="C365" s="36">
        <f t="shared" si="92"/>
        <v>-1173616.3633333324</v>
      </c>
      <c r="D365" s="36">
        <f t="shared" si="93"/>
        <v>547.70000000000005</v>
      </c>
      <c r="E365" s="36">
        <f t="shared" si="94"/>
        <v>4655.3599999999997</v>
      </c>
      <c r="F365" s="36">
        <f t="shared" si="95"/>
        <v>-4107.66</v>
      </c>
      <c r="G365" s="36">
        <f t="shared" si="90"/>
        <v>1693.9666666666665</v>
      </c>
      <c r="H365" s="36">
        <f t="shared" si="96"/>
        <v>1291965.6900000004</v>
      </c>
      <c r="I365" s="36">
        <f t="shared" si="97"/>
        <v>-498415.69000000018</v>
      </c>
      <c r="J365" s="36">
        <f t="shared" si="91"/>
        <v>-1179965.689999999</v>
      </c>
      <c r="N365">
        <f t="shared" si="107"/>
        <v>30</v>
      </c>
      <c r="O365" s="33">
        <v>54575</v>
      </c>
      <c r="P365" s="36">
        <f t="shared" si="98"/>
        <v>-186106.18</v>
      </c>
      <c r="Q365" s="36">
        <f t="shared" si="99"/>
        <v>840.23</v>
      </c>
      <c r="R365" s="36">
        <f t="shared" si="100"/>
        <v>1355.12</v>
      </c>
      <c r="S365" s="36">
        <f t="shared" si="101"/>
        <v>-514.89</v>
      </c>
      <c r="T365" s="36">
        <f t="shared" si="102"/>
        <v>0</v>
      </c>
      <c r="U365" s="36">
        <f t="shared" si="103"/>
        <v>306461.30000000028</v>
      </c>
      <c r="V365" s="36">
        <f t="shared" si="104"/>
        <v>-9019.8799999999737</v>
      </c>
      <c r="W365" s="36">
        <f t="shared" si="105"/>
        <v>-187461.3</v>
      </c>
    </row>
    <row r="366" spans="1:23" x14ac:dyDescent="0.25">
      <c r="A366">
        <f t="shared" si="106"/>
        <v>30</v>
      </c>
      <c r="B366" s="33">
        <v>54605</v>
      </c>
      <c r="C366" s="36">
        <f t="shared" si="92"/>
        <v>-1179965.689999999</v>
      </c>
      <c r="D366" s="36">
        <f t="shared" si="93"/>
        <v>547.70000000000005</v>
      </c>
      <c r="E366" s="36">
        <f t="shared" si="94"/>
        <v>4677.58</v>
      </c>
      <c r="F366" s="36">
        <f t="shared" si="95"/>
        <v>-4129.88</v>
      </c>
      <c r="G366" s="36">
        <f t="shared" si="90"/>
        <v>1693.9666666666665</v>
      </c>
      <c r="H366" s="36">
        <f t="shared" si="96"/>
        <v>1298337.236666667</v>
      </c>
      <c r="I366" s="36">
        <f t="shared" si="97"/>
        <v>-502545.57000000018</v>
      </c>
      <c r="J366" s="36">
        <f t="shared" si="91"/>
        <v>-1186337.2366666656</v>
      </c>
      <c r="N366">
        <f t="shared" si="107"/>
        <v>30</v>
      </c>
      <c r="O366" s="33">
        <v>54605</v>
      </c>
      <c r="P366" s="36">
        <f t="shared" si="98"/>
        <v>-187461.3</v>
      </c>
      <c r="Q366" s="36">
        <f t="shared" si="99"/>
        <v>840.23</v>
      </c>
      <c r="R366" s="36">
        <f t="shared" si="100"/>
        <v>1358.87</v>
      </c>
      <c r="S366" s="36">
        <f t="shared" si="101"/>
        <v>-518.64</v>
      </c>
      <c r="T366" s="36">
        <f t="shared" si="102"/>
        <v>0</v>
      </c>
      <c r="U366" s="36">
        <f t="shared" si="103"/>
        <v>307820.17000000027</v>
      </c>
      <c r="V366" s="36">
        <f t="shared" si="104"/>
        <v>-9538.5199999999732</v>
      </c>
      <c r="W366" s="36">
        <f t="shared" si="105"/>
        <v>-188820.16999999998</v>
      </c>
    </row>
    <row r="367" spans="1:23" x14ac:dyDescent="0.25">
      <c r="A367">
        <f t="shared" si="106"/>
        <v>30</v>
      </c>
      <c r="B367" s="33">
        <v>54636</v>
      </c>
      <c r="C367" s="36">
        <f t="shared" si="92"/>
        <v>-1186337.2366666656</v>
      </c>
      <c r="D367" s="36">
        <f t="shared" si="93"/>
        <v>547.70000000000005</v>
      </c>
      <c r="E367" s="36">
        <f t="shared" si="94"/>
        <v>4699.88</v>
      </c>
      <c r="F367" s="36">
        <f t="shared" si="95"/>
        <v>-4152.18</v>
      </c>
      <c r="G367" s="36">
        <f t="shared" si="90"/>
        <v>1693.9666666666665</v>
      </c>
      <c r="H367" s="36">
        <f t="shared" si="96"/>
        <v>1304731.0833333337</v>
      </c>
      <c r="I367" s="36">
        <f t="shared" si="97"/>
        <v>-506697.75000000017</v>
      </c>
      <c r="J367" s="36">
        <f t="shared" si="91"/>
        <v>-1192731.0833333321</v>
      </c>
      <c r="N367">
        <f t="shared" si="107"/>
        <v>30</v>
      </c>
      <c r="O367" s="33">
        <v>54636</v>
      </c>
      <c r="P367" s="36">
        <f t="shared" si="98"/>
        <v>-188820.16999999998</v>
      </c>
      <c r="Q367" s="36">
        <f t="shared" si="99"/>
        <v>840.23</v>
      </c>
      <c r="R367" s="36">
        <f t="shared" si="100"/>
        <v>1362.63</v>
      </c>
      <c r="S367" s="36">
        <f t="shared" si="101"/>
        <v>-522.4</v>
      </c>
      <c r="T367" s="36">
        <f t="shared" si="102"/>
        <v>0</v>
      </c>
      <c r="U367" s="36">
        <f t="shared" si="103"/>
        <v>309182.80000000028</v>
      </c>
      <c r="V367" s="36">
        <f t="shared" si="104"/>
        <v>-10060.919999999973</v>
      </c>
      <c r="W367" s="36">
        <f t="shared" si="105"/>
        <v>-190182.8</v>
      </c>
    </row>
    <row r="368" spans="1:23" x14ac:dyDescent="0.25">
      <c r="A368">
        <f t="shared" si="106"/>
        <v>30</v>
      </c>
      <c r="B368" s="33">
        <v>54667</v>
      </c>
      <c r="C368" s="36">
        <f t="shared" si="92"/>
        <v>-1192731.0833333321</v>
      </c>
      <c r="D368" s="36">
        <f t="shared" si="93"/>
        <v>547.70000000000005</v>
      </c>
      <c r="E368" s="36">
        <f t="shared" si="94"/>
        <v>4722.26</v>
      </c>
      <c r="F368" s="36">
        <f t="shared" si="95"/>
        <v>-4174.5600000000004</v>
      </c>
      <c r="G368" s="36">
        <f t="shared" si="90"/>
        <v>1693.9666666666665</v>
      </c>
      <c r="H368" s="36">
        <f t="shared" si="96"/>
        <v>1311147.3100000003</v>
      </c>
      <c r="I368" s="36">
        <f t="shared" si="97"/>
        <v>-510872.31000000017</v>
      </c>
      <c r="J368" s="36">
        <f t="shared" si="91"/>
        <v>-1199147.3099999987</v>
      </c>
      <c r="N368">
        <f t="shared" si="107"/>
        <v>30</v>
      </c>
      <c r="O368" s="33">
        <v>54667</v>
      </c>
      <c r="P368" s="36">
        <f t="shared" si="98"/>
        <v>-190182.8</v>
      </c>
      <c r="Q368" s="36">
        <f t="shared" si="99"/>
        <v>840.23</v>
      </c>
      <c r="R368" s="36">
        <f t="shared" si="100"/>
        <v>1366.4</v>
      </c>
      <c r="S368" s="36">
        <f t="shared" si="101"/>
        <v>-526.16999999999996</v>
      </c>
      <c r="T368" s="36">
        <f t="shared" si="102"/>
        <v>0</v>
      </c>
      <c r="U368" s="36">
        <f t="shared" si="103"/>
        <v>310549.2000000003</v>
      </c>
      <c r="V368" s="36">
        <f t="shared" si="104"/>
        <v>-10587.089999999973</v>
      </c>
      <c r="W368" s="36">
        <f t="shared" si="105"/>
        <v>-191549.19999999998</v>
      </c>
    </row>
    <row r="369" spans="1:23" x14ac:dyDescent="0.25">
      <c r="A369">
        <f t="shared" si="106"/>
        <v>30</v>
      </c>
      <c r="B369" s="33">
        <v>54697</v>
      </c>
      <c r="C369" s="36">
        <f t="shared" si="92"/>
        <v>-1199147.3099999987</v>
      </c>
      <c r="D369" s="36">
        <f t="shared" si="93"/>
        <v>547.70000000000005</v>
      </c>
      <c r="E369" s="36">
        <f t="shared" si="94"/>
        <v>4744.72</v>
      </c>
      <c r="F369" s="36">
        <f t="shared" si="95"/>
        <v>-4197.0200000000004</v>
      </c>
      <c r="G369" s="36">
        <f t="shared" si="90"/>
        <v>1693.9666666666665</v>
      </c>
      <c r="H369" s="36">
        <f t="shared" si="96"/>
        <v>1317585.9966666671</v>
      </c>
      <c r="I369" s="36">
        <f t="shared" si="97"/>
        <v>-515069.33000000019</v>
      </c>
      <c r="J369" s="36">
        <f t="shared" si="91"/>
        <v>-1205585.9966666652</v>
      </c>
      <c r="N369">
        <f t="shared" si="107"/>
        <v>30</v>
      </c>
      <c r="O369" s="33">
        <v>54697</v>
      </c>
      <c r="P369" s="36">
        <f t="shared" si="98"/>
        <v>-191549.19999999998</v>
      </c>
      <c r="Q369" s="36">
        <f t="shared" si="99"/>
        <v>840.23</v>
      </c>
      <c r="R369" s="36">
        <f t="shared" si="100"/>
        <v>1370.18</v>
      </c>
      <c r="S369" s="36">
        <f t="shared" si="101"/>
        <v>-529.95000000000005</v>
      </c>
      <c r="T369" s="36">
        <f t="shared" si="102"/>
        <v>0</v>
      </c>
      <c r="U369" s="36">
        <f t="shared" si="103"/>
        <v>311919.3800000003</v>
      </c>
      <c r="V369" s="36">
        <f t="shared" si="104"/>
        <v>-11117.039999999974</v>
      </c>
      <c r="W369" s="36">
        <f t="shared" si="105"/>
        <v>-192919.37999999998</v>
      </c>
    </row>
    <row r="370" spans="1:23" x14ac:dyDescent="0.25">
      <c r="A370">
        <f t="shared" si="106"/>
        <v>30</v>
      </c>
      <c r="B370" s="33">
        <v>54728</v>
      </c>
      <c r="C370" s="36">
        <f t="shared" si="92"/>
        <v>-1205585.9966666652</v>
      </c>
      <c r="D370" s="36">
        <f t="shared" si="93"/>
        <v>547.70000000000005</v>
      </c>
      <c r="E370" s="36">
        <f t="shared" si="94"/>
        <v>4767.25</v>
      </c>
      <c r="F370" s="36">
        <f t="shared" si="95"/>
        <v>-4219.55</v>
      </c>
      <c r="G370" s="36">
        <f t="shared" si="90"/>
        <v>1693.9666666666665</v>
      </c>
      <c r="H370" s="36">
        <f t="shared" si="96"/>
        <v>1324047.2133333336</v>
      </c>
      <c r="I370" s="36">
        <f t="shared" si="97"/>
        <v>-519288.88000000018</v>
      </c>
      <c r="J370" s="36">
        <f t="shared" si="91"/>
        <v>-1212047.2133333317</v>
      </c>
      <c r="N370">
        <f t="shared" si="107"/>
        <v>30</v>
      </c>
      <c r="O370" s="33">
        <v>54728</v>
      </c>
      <c r="P370" s="36">
        <f t="shared" si="98"/>
        <v>-192919.37999999998</v>
      </c>
      <c r="Q370" s="36">
        <f t="shared" si="99"/>
        <v>840.23</v>
      </c>
      <c r="R370" s="36">
        <f t="shared" si="100"/>
        <v>1373.97</v>
      </c>
      <c r="S370" s="36">
        <f t="shared" si="101"/>
        <v>-533.74</v>
      </c>
      <c r="T370" s="36">
        <f t="shared" si="102"/>
        <v>0</v>
      </c>
      <c r="U370" s="36">
        <f t="shared" si="103"/>
        <v>313293.35000000027</v>
      </c>
      <c r="V370" s="36">
        <f t="shared" si="104"/>
        <v>-11650.779999999973</v>
      </c>
      <c r="W370" s="36">
        <f t="shared" si="105"/>
        <v>-194293.34999999998</v>
      </c>
    </row>
    <row r="371" spans="1:23" x14ac:dyDescent="0.25">
      <c r="A371">
        <f t="shared" si="106"/>
        <v>30</v>
      </c>
      <c r="B371" s="33">
        <v>54758</v>
      </c>
      <c r="C371" s="36">
        <f t="shared" si="92"/>
        <v>-1212047.2133333317</v>
      </c>
      <c r="D371" s="36">
        <f t="shared" si="93"/>
        <v>547.70000000000005</v>
      </c>
      <c r="E371" s="36">
        <f t="shared" si="94"/>
        <v>4789.87</v>
      </c>
      <c r="F371" s="36">
        <f t="shared" si="95"/>
        <v>-4242.17</v>
      </c>
      <c r="G371" s="36">
        <f t="shared" si="90"/>
        <v>1693.9666666666665</v>
      </c>
      <c r="H371" s="36">
        <f t="shared" si="96"/>
        <v>1330531.0500000003</v>
      </c>
      <c r="I371" s="36">
        <f t="shared" si="97"/>
        <v>-523531.05000000016</v>
      </c>
      <c r="J371" s="36">
        <f t="shared" si="91"/>
        <v>-1218531.0499999984</v>
      </c>
      <c r="N371">
        <f t="shared" si="107"/>
        <v>30</v>
      </c>
      <c r="O371" s="33">
        <v>54758</v>
      </c>
      <c r="P371" s="36">
        <f t="shared" si="98"/>
        <v>-194293.34999999998</v>
      </c>
      <c r="Q371" s="36">
        <f t="shared" si="99"/>
        <v>840.23</v>
      </c>
      <c r="R371" s="36">
        <f t="shared" si="100"/>
        <v>1377.77</v>
      </c>
      <c r="S371" s="36">
        <f t="shared" si="101"/>
        <v>-537.54</v>
      </c>
      <c r="T371" s="36">
        <f t="shared" si="102"/>
        <v>0</v>
      </c>
      <c r="U371" s="36">
        <f t="shared" si="103"/>
        <v>314671.12000000029</v>
      </c>
      <c r="V371" s="36">
        <f t="shared" si="104"/>
        <v>-12188.319999999974</v>
      </c>
      <c r="W371" s="36">
        <f t="shared" si="105"/>
        <v>-195671.11999999997</v>
      </c>
    </row>
    <row r="372" spans="1:23" x14ac:dyDescent="0.25">
      <c r="B372" s="33"/>
      <c r="C372" s="36"/>
      <c r="D372" s="36"/>
      <c r="E372" s="36"/>
      <c r="F372" s="36"/>
      <c r="G372" s="36"/>
      <c r="H372" s="36"/>
      <c r="I372" s="36"/>
      <c r="J372" s="36"/>
      <c r="O372" s="33"/>
      <c r="P372" s="36"/>
      <c r="Q372" s="36"/>
      <c r="R372" s="36"/>
      <c r="S372" s="36"/>
      <c r="T372" s="36"/>
      <c r="U372" s="36"/>
      <c r="V372" s="36"/>
      <c r="W372" s="36"/>
    </row>
    <row r="373" spans="1:23" x14ac:dyDescent="0.25">
      <c r="B373" s="33"/>
      <c r="C373" s="36"/>
      <c r="D373" s="36"/>
      <c r="E373" s="36"/>
      <c r="F373" s="36"/>
      <c r="G373" s="36"/>
      <c r="H373" s="36"/>
      <c r="I373" s="36"/>
      <c r="J373" s="36"/>
      <c r="O373" s="33"/>
      <c r="P373" s="36"/>
      <c r="Q373" s="36"/>
      <c r="R373" s="36"/>
      <c r="S373" s="36"/>
      <c r="T373" s="36"/>
      <c r="U373" s="36"/>
      <c r="V373" s="36"/>
      <c r="W373" s="36"/>
    </row>
    <row r="374" spans="1:23" x14ac:dyDescent="0.25">
      <c r="B374" s="33"/>
      <c r="C374" s="36"/>
      <c r="D374" s="36"/>
      <c r="E374" s="36"/>
      <c r="F374" s="36"/>
      <c r="G374" s="36"/>
      <c r="H374" s="36"/>
      <c r="I374" s="36"/>
      <c r="J374" s="36"/>
      <c r="O374" s="33"/>
      <c r="P374" s="36"/>
      <c r="Q374" s="36"/>
      <c r="R374" s="36"/>
      <c r="S374" s="36"/>
      <c r="T374" s="36"/>
      <c r="U374" s="36"/>
      <c r="V374" s="36"/>
      <c r="W374" s="36"/>
    </row>
    <row r="375" spans="1:23" x14ac:dyDescent="0.25">
      <c r="B375" s="33"/>
      <c r="C375" s="36"/>
      <c r="D375" s="36"/>
      <c r="E375" s="36"/>
      <c r="F375" s="36"/>
      <c r="G375" s="36"/>
      <c r="H375" s="36"/>
      <c r="I375" s="36"/>
      <c r="J375" s="36"/>
      <c r="O375" s="33"/>
      <c r="P375" s="36"/>
      <c r="Q375" s="36"/>
      <c r="R375" s="36"/>
      <c r="S375" s="36"/>
      <c r="T375" s="36"/>
      <c r="U375" s="36"/>
      <c r="V375" s="36"/>
      <c r="W375" s="36"/>
    </row>
    <row r="376" spans="1:23" x14ac:dyDescent="0.25">
      <c r="B376" s="33"/>
      <c r="C376" s="36"/>
      <c r="D376" s="36"/>
      <c r="E376" s="36"/>
      <c r="F376" s="36"/>
      <c r="G376" s="36"/>
      <c r="H376" s="36"/>
      <c r="I376" s="36"/>
      <c r="J376" s="36"/>
      <c r="O376" s="33"/>
      <c r="P376" s="36"/>
      <c r="Q376" s="36"/>
      <c r="R376" s="36"/>
      <c r="S376" s="36"/>
      <c r="T376" s="36"/>
      <c r="U376" s="36"/>
      <c r="V376" s="36"/>
      <c r="W376" s="36"/>
    </row>
    <row r="377" spans="1:23" x14ac:dyDescent="0.25">
      <c r="B377" s="33"/>
      <c r="C377" s="36"/>
      <c r="D377" s="36"/>
      <c r="E377" s="36"/>
      <c r="F377" s="36"/>
      <c r="G377" s="36"/>
      <c r="H377" s="36"/>
      <c r="I377" s="36"/>
      <c r="J377" s="36"/>
      <c r="O377" s="33"/>
      <c r="P377" s="36"/>
      <c r="Q377" s="36"/>
      <c r="R377" s="36"/>
      <c r="S377" s="36"/>
      <c r="T377" s="36"/>
      <c r="U377" s="36"/>
      <c r="V377" s="36"/>
      <c r="W377" s="36"/>
    </row>
    <row r="378" spans="1:23" x14ac:dyDescent="0.25">
      <c r="B378" s="33"/>
      <c r="C378" s="36"/>
      <c r="D378" s="36"/>
      <c r="E378" s="36"/>
      <c r="F378" s="36"/>
      <c r="G378" s="36"/>
      <c r="H378" s="36"/>
      <c r="I378" s="36"/>
      <c r="J378" s="36"/>
      <c r="O378" s="33"/>
      <c r="P378" s="36"/>
      <c r="Q378" s="36"/>
      <c r="R378" s="36"/>
      <c r="S378" s="36"/>
      <c r="T378" s="36"/>
      <c r="U378" s="36"/>
      <c r="V378" s="36"/>
      <c r="W378" s="36"/>
    </row>
    <row r="379" spans="1:23" x14ac:dyDescent="0.25">
      <c r="B379" s="33"/>
      <c r="C379" s="36"/>
      <c r="D379" s="36"/>
      <c r="E379" s="36"/>
      <c r="F379" s="36"/>
      <c r="G379" s="36"/>
      <c r="H379" s="36"/>
      <c r="I379" s="36"/>
      <c r="J379" s="36"/>
      <c r="O379" s="33"/>
      <c r="P379" s="36"/>
      <c r="Q379" s="36"/>
      <c r="R379" s="36"/>
      <c r="S379" s="36"/>
      <c r="T379" s="36"/>
      <c r="U379" s="36"/>
      <c r="V379" s="36"/>
      <c r="W379" s="36"/>
    </row>
    <row r="380" spans="1:23" x14ac:dyDescent="0.25">
      <c r="B380" s="33"/>
      <c r="C380" s="36"/>
      <c r="D380" s="36"/>
      <c r="E380" s="36"/>
      <c r="F380" s="36"/>
      <c r="G380" s="36"/>
      <c r="H380" s="36"/>
      <c r="I380" s="36"/>
      <c r="J380" s="36"/>
      <c r="O380" s="33"/>
      <c r="P380" s="36"/>
      <c r="Q380" s="36"/>
      <c r="R380" s="36"/>
      <c r="S380" s="36"/>
      <c r="T380" s="36"/>
      <c r="U380" s="36"/>
      <c r="V380" s="36"/>
      <c r="W380" s="36"/>
    </row>
    <row r="381" spans="1:23" x14ac:dyDescent="0.25">
      <c r="B381" s="33"/>
      <c r="C381" s="36"/>
      <c r="D381" s="36"/>
      <c r="E381" s="36"/>
      <c r="F381" s="36"/>
      <c r="G381" s="36"/>
      <c r="H381" s="36"/>
      <c r="I381" s="36"/>
      <c r="J381" s="36"/>
      <c r="O381" s="33"/>
      <c r="P381" s="36"/>
      <c r="Q381" s="36"/>
      <c r="R381" s="36"/>
      <c r="S381" s="36"/>
      <c r="T381" s="36"/>
      <c r="U381" s="36"/>
      <c r="V381" s="36"/>
      <c r="W381" s="36"/>
    </row>
    <row r="382" spans="1:23" x14ac:dyDescent="0.25">
      <c r="B382" s="33"/>
      <c r="C382" s="36"/>
      <c r="D382" s="36"/>
      <c r="E382" s="36"/>
      <c r="F382" s="36"/>
      <c r="G382" s="36"/>
      <c r="H382" s="36"/>
      <c r="I382" s="36"/>
      <c r="J382" s="36"/>
      <c r="O382" s="33"/>
      <c r="P382" s="36"/>
      <c r="Q382" s="36"/>
      <c r="R382" s="36"/>
      <c r="S382" s="36"/>
      <c r="T382" s="36"/>
      <c r="U382" s="36"/>
      <c r="V382" s="36"/>
      <c r="W382" s="36"/>
    </row>
    <row r="383" spans="1:23" x14ac:dyDescent="0.25">
      <c r="B383" s="33"/>
      <c r="C383" s="36"/>
      <c r="D383" s="36"/>
      <c r="E383" s="36"/>
      <c r="F383" s="36"/>
      <c r="G383" s="36"/>
      <c r="H383" s="36"/>
      <c r="I383" s="36"/>
      <c r="J383" s="36"/>
      <c r="O383" s="33"/>
      <c r="P383" s="36"/>
      <c r="Q383" s="36"/>
      <c r="R383" s="36"/>
      <c r="S383" s="36"/>
      <c r="T383" s="36"/>
      <c r="U383" s="36"/>
      <c r="V383" s="36"/>
      <c r="W383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zoomScale="85" zoomScaleNormal="85" workbookViewId="0">
      <selection activeCell="AM22" sqref="AM22"/>
    </sheetView>
  </sheetViews>
  <sheetFormatPr defaultRowHeight="15" x14ac:dyDescent="0.25"/>
  <cols>
    <col min="1" max="1" width="3.28515625" bestFit="1" customWidth="1"/>
    <col min="2" max="2" width="4.42578125" customWidth="1"/>
    <col min="3" max="3" width="5.5703125" customWidth="1"/>
    <col min="4" max="4" width="8.28515625" hidden="1" customWidth="1"/>
    <col min="5" max="6" width="8.42578125" hidden="1" customWidth="1"/>
    <col min="7" max="7" width="6.7109375" hidden="1" customWidth="1"/>
    <col min="8" max="8" width="11.28515625" customWidth="1"/>
    <col min="9" max="9" width="11.5703125" customWidth="1"/>
    <col min="10" max="12" width="11.5703125" hidden="1" customWidth="1"/>
    <col min="13" max="13" width="15.28515625" bestFit="1" customWidth="1"/>
    <col min="14" max="14" width="15.5703125" customWidth="1"/>
    <col min="15" max="15" width="14" style="21" hidden="1" customWidth="1"/>
    <col min="16" max="16" width="12.7109375" bestFit="1" customWidth="1"/>
    <col min="17" max="17" width="12.7109375" hidden="1" customWidth="1"/>
    <col min="18" max="18" width="12.7109375" customWidth="1"/>
    <col min="19" max="19" width="11.140625" bestFit="1" customWidth="1"/>
    <col min="20" max="20" width="11.140625" customWidth="1"/>
    <col min="21" max="22" width="11.140625" hidden="1" customWidth="1"/>
    <col min="23" max="23" width="11.140625" customWidth="1"/>
    <col min="24" max="24" width="12.85546875" bestFit="1" customWidth="1"/>
    <col min="25" max="25" width="5.85546875" customWidth="1"/>
    <col min="26" max="26" width="11.7109375" bestFit="1" customWidth="1"/>
    <col min="27" max="28" width="11.5703125" bestFit="1" customWidth="1"/>
    <col min="29" max="29" width="11.42578125" hidden="1" customWidth="1"/>
    <col min="30" max="30" width="15" bestFit="1" customWidth="1"/>
    <col min="31" max="31" width="11" bestFit="1" customWidth="1"/>
    <col min="32" max="32" width="11.140625" bestFit="1" customWidth="1"/>
    <col min="33" max="33" width="10" bestFit="1" customWidth="1"/>
    <col min="34" max="34" width="11.140625" bestFit="1" customWidth="1"/>
    <col min="35" max="35" width="10.28515625" customWidth="1"/>
    <col min="36" max="36" width="10.42578125" bestFit="1" customWidth="1"/>
    <col min="37" max="37" width="9.7109375" bestFit="1" customWidth="1"/>
    <col min="39" max="39" width="12" customWidth="1"/>
    <col min="40" max="40" width="10.85546875" bestFit="1" customWidth="1"/>
    <col min="41" max="41" width="6" customWidth="1"/>
  </cols>
  <sheetData>
    <row r="1" spans="1:43" x14ac:dyDescent="0.25">
      <c r="H1" s="2" t="s">
        <v>27</v>
      </c>
      <c r="P1" s="2" t="s">
        <v>1</v>
      </c>
      <c r="Q1" s="2"/>
      <c r="R1" s="2"/>
      <c r="S1" s="18">
        <v>6.5000000000000002E-2</v>
      </c>
      <c r="AD1" s="2" t="s">
        <v>95</v>
      </c>
    </row>
    <row r="2" spans="1:43" x14ac:dyDescent="0.25">
      <c r="H2" t="s">
        <v>5</v>
      </c>
      <c r="I2">
        <v>25700</v>
      </c>
      <c r="AD2" t="s">
        <v>49</v>
      </c>
    </row>
    <row r="3" spans="1:43" x14ac:dyDescent="0.25">
      <c r="H3" t="s">
        <v>6</v>
      </c>
      <c r="I3">
        <v>5865</v>
      </c>
      <c r="AD3" t="s">
        <v>37</v>
      </c>
    </row>
    <row r="4" spans="1:43" x14ac:dyDescent="0.25">
      <c r="H4" t="s">
        <v>7</v>
      </c>
      <c r="I4">
        <v>902</v>
      </c>
      <c r="AD4" t="s">
        <v>38</v>
      </c>
    </row>
    <row r="5" spans="1:43" x14ac:dyDescent="0.25">
      <c r="H5" t="s">
        <v>8</v>
      </c>
      <c r="I5">
        <v>21949</v>
      </c>
      <c r="AD5" t="s">
        <v>86</v>
      </c>
    </row>
    <row r="6" spans="1:43" x14ac:dyDescent="0.25">
      <c r="H6" t="s">
        <v>9</v>
      </c>
      <c r="I6">
        <v>4285</v>
      </c>
      <c r="T6" s="2" t="s">
        <v>90</v>
      </c>
      <c r="AD6" t="s">
        <v>41</v>
      </c>
    </row>
    <row r="7" spans="1:43" x14ac:dyDescent="0.25">
      <c r="T7" s="2" t="s">
        <v>91</v>
      </c>
      <c r="AD7" t="s">
        <v>42</v>
      </c>
    </row>
    <row r="8" spans="1:43" x14ac:dyDescent="0.25">
      <c r="H8" t="s">
        <v>21</v>
      </c>
      <c r="I8">
        <f>SUM(I2:I6)</f>
        <v>58701</v>
      </c>
      <c r="AD8" t="s">
        <v>82</v>
      </c>
    </row>
    <row r="9" spans="1:43" x14ac:dyDescent="0.25">
      <c r="AD9" t="s">
        <v>83</v>
      </c>
    </row>
    <row r="10" spans="1:43" x14ac:dyDescent="0.25">
      <c r="AD10" t="s">
        <v>88</v>
      </c>
    </row>
    <row r="13" spans="1:43" ht="15.75" thickBot="1" x14ac:dyDescent="0.3">
      <c r="M13" s="2" t="s">
        <v>45</v>
      </c>
    </row>
    <row r="14" spans="1:43" ht="15.75" thickBot="1" x14ac:dyDescent="0.3">
      <c r="S14" s="84" t="s">
        <v>28</v>
      </c>
      <c r="T14" s="85"/>
      <c r="U14" s="85"/>
      <c r="V14" s="85"/>
      <c r="W14" s="85"/>
      <c r="X14" s="86"/>
    </row>
    <row r="15" spans="1:43" s="7" customFormat="1" ht="45" customHeight="1" x14ac:dyDescent="0.25">
      <c r="A15" s="6" t="s">
        <v>0</v>
      </c>
      <c r="B15" s="6" t="s">
        <v>52</v>
      </c>
      <c r="C15" s="6" t="s">
        <v>44</v>
      </c>
      <c r="D15" s="24" t="s">
        <v>55</v>
      </c>
      <c r="E15" s="25" t="s">
        <v>57</v>
      </c>
      <c r="F15" s="25" t="s">
        <v>87</v>
      </c>
      <c r="G15" s="25" t="s">
        <v>56</v>
      </c>
      <c r="H15" s="26" t="s">
        <v>58</v>
      </c>
      <c r="I15" s="6" t="s">
        <v>18</v>
      </c>
      <c r="J15" s="49" t="s">
        <v>92</v>
      </c>
      <c r="K15" s="50">
        <v>0.04</v>
      </c>
      <c r="L15" s="49"/>
      <c r="M15" s="6" t="s">
        <v>89</v>
      </c>
      <c r="N15" s="6" t="s">
        <v>51</v>
      </c>
      <c r="O15" s="22"/>
      <c r="P15" s="45" t="s">
        <v>34</v>
      </c>
      <c r="Q15" s="6" t="s">
        <v>94</v>
      </c>
      <c r="R15" s="6" t="s">
        <v>93</v>
      </c>
      <c r="S15" s="20">
        <v>3.5000000000000003E-2</v>
      </c>
      <c r="T15" s="9" t="s">
        <v>30</v>
      </c>
      <c r="U15" s="9" t="s">
        <v>31</v>
      </c>
      <c r="V15" s="9" t="s">
        <v>32</v>
      </c>
      <c r="W15" s="9" t="s">
        <v>29</v>
      </c>
      <c r="X15" s="10" t="s">
        <v>2</v>
      </c>
      <c r="Z15" s="6" t="s">
        <v>14</v>
      </c>
      <c r="AA15" s="6" t="s">
        <v>15</v>
      </c>
      <c r="AB15" s="6" t="s">
        <v>16</v>
      </c>
      <c r="AC15" s="8" t="s">
        <v>17</v>
      </c>
      <c r="AD15" s="6" t="s">
        <v>22</v>
      </c>
      <c r="AE15" s="6" t="s">
        <v>23</v>
      </c>
      <c r="AF15" s="6" t="s">
        <v>53</v>
      </c>
      <c r="AG15" s="6" t="s">
        <v>54</v>
      </c>
      <c r="AH15" s="6" t="s">
        <v>24</v>
      </c>
      <c r="AI15" s="45" t="s">
        <v>2</v>
      </c>
      <c r="AJ15" s="24" t="s">
        <v>78</v>
      </c>
      <c r="AK15" s="25" t="s">
        <v>79</v>
      </c>
      <c r="AL15" s="25" t="s">
        <v>80</v>
      </c>
      <c r="AM15" s="25" t="s">
        <v>85</v>
      </c>
      <c r="AN15" s="26" t="s">
        <v>81</v>
      </c>
      <c r="AO15" s="6"/>
      <c r="AP15" s="6" t="s">
        <v>77</v>
      </c>
      <c r="AQ15" s="6"/>
    </row>
    <row r="16" spans="1:43" x14ac:dyDescent="0.25">
      <c r="A16">
        <v>0</v>
      </c>
      <c r="B16">
        <v>25</v>
      </c>
      <c r="C16">
        <v>2017</v>
      </c>
      <c r="D16" s="27"/>
      <c r="E16" s="28"/>
      <c r="F16" s="28"/>
      <c r="G16" s="28"/>
      <c r="H16" s="29"/>
      <c r="I16" s="40">
        <f>AM16*12</f>
        <v>0</v>
      </c>
      <c r="J16" s="48">
        <v>0</v>
      </c>
      <c r="K16" s="48">
        <f>4%*J16</f>
        <v>0</v>
      </c>
      <c r="L16" s="48"/>
      <c r="M16" s="3">
        <f>0.05*Z16</f>
        <v>3375</v>
      </c>
      <c r="N16" s="3">
        <f>H16+I16+M16</f>
        <v>3375</v>
      </c>
      <c r="P16" s="51">
        <f>I8</f>
        <v>58701</v>
      </c>
      <c r="S16" s="11">
        <f t="shared" ref="S16:S41" si="0">$S$15*P16</f>
        <v>2054.5350000000003</v>
      </c>
      <c r="T16" s="14">
        <f>IF(S16&lt;18650,10,IF(S16&lt;75900,15,IF(S16&lt;153100,25,IF(S16&lt;233350,28,IF(S16&lt;416700,33,100)))))/100</f>
        <v>0.1</v>
      </c>
      <c r="U16" s="15">
        <f>IF(T16=10%,T16*S16,IF(T16=15%,1865 + T16*(S16-18650),IF(T16=25%,10452.5+T16*(S16-75900),IF(T16=28%,29752.5 + T16*(S16-153100),IF(T16=33%,52222.5 + T16*(S16-233350),0)))))</f>
        <v>205.45350000000005</v>
      </c>
      <c r="V16" s="16">
        <f>220 + 5%*(S16-6000)</f>
        <v>22.72675000000001</v>
      </c>
      <c r="W16" s="17">
        <f>S16-SUM(U16:V16)</f>
        <v>1826.3547500000002</v>
      </c>
      <c r="X16" s="13">
        <f>W16/12</f>
        <v>152.19622916666668</v>
      </c>
      <c r="Z16" s="3">
        <v>67500</v>
      </c>
      <c r="AA16" s="3">
        <v>0</v>
      </c>
      <c r="AB16" s="3">
        <f>Z16+AA16</f>
        <v>67500</v>
      </c>
      <c r="AC16" s="5">
        <f t="shared" ref="AC16:AC41" si="1">AB16-H16-I16</f>
        <v>67500</v>
      </c>
      <c r="AD16" s="3">
        <f t="shared" ref="AD16:AD41" si="2">AB16-H16</f>
        <v>67500</v>
      </c>
      <c r="AE16" s="1">
        <f>IF(AD16&lt;18650,10,IF(AD16&lt;75900,15,IF(AD16&lt;153100,25,IF(AD16&lt;233350,28,IF(AD16&lt;416700,33,100)))))/100</f>
        <v>0.15</v>
      </c>
      <c r="AF16" s="4">
        <f>IF(AE16=10%,AE16*AD16,IF(AE16=15%,1865 + AE16*(AD16-18650),IF(AE16=25%,10452.5+AE16*(AD16-75900),IF(AE16=28%,29752.5 + AE16*(AD16-153100),IF(AE16=33%,52222.5 + AE16*(AD16-233350),0)))))</f>
        <v>9192.5</v>
      </c>
      <c r="AG16" s="4">
        <f>220 + 5%*(AD16-6000)</f>
        <v>3295</v>
      </c>
      <c r="AH16" s="3">
        <f>AD16-SUM(AF16:AG16)</f>
        <v>55012.5</v>
      </c>
      <c r="AI16" s="46">
        <f t="shared" ref="AI16:AI41" si="3">AH16/12</f>
        <v>4584.375</v>
      </c>
      <c r="AJ16" s="11"/>
      <c r="AK16" s="12"/>
      <c r="AL16" s="12"/>
      <c r="AM16" s="12">
        <v>0</v>
      </c>
      <c r="AN16" s="41">
        <f t="shared" ref="AN16:AN41" si="4">AI16-AJ16-AK16-AL16-AM16</f>
        <v>4584.375</v>
      </c>
      <c r="AO16" s="3"/>
      <c r="AP16" t="s">
        <v>33</v>
      </c>
    </row>
    <row r="17" spans="1:42" x14ac:dyDescent="0.25">
      <c r="A17">
        <v>1</v>
      </c>
      <c r="B17">
        <v>26</v>
      </c>
      <c r="C17">
        <v>2018</v>
      </c>
      <c r="D17" s="27"/>
      <c r="E17" s="28">
        <v>16440</v>
      </c>
      <c r="F17" s="28"/>
      <c r="G17" s="28">
        <v>1560</v>
      </c>
      <c r="H17" s="29">
        <f t="shared" ref="H17:H19" si="5">SUM(D17:G17)</f>
        <v>18000</v>
      </c>
      <c r="I17" s="40">
        <f t="shared" ref="I17:I41" si="6">AM17*12</f>
        <v>0</v>
      </c>
      <c r="J17" s="48">
        <f>J16*(1+$S$1) + I17</f>
        <v>0</v>
      </c>
      <c r="K17" s="48">
        <f t="shared" ref="K17:K41" si="7">4%*J17</f>
        <v>0</v>
      </c>
      <c r="L17" s="48"/>
      <c r="M17" s="3">
        <f t="shared" ref="M17:M41" si="8">0.1*Z17</f>
        <v>6783.75</v>
      </c>
      <c r="N17" s="3">
        <f t="shared" ref="N17:N41" si="9">H17+I17+M17</f>
        <v>24783.75</v>
      </c>
      <c r="O17" s="21">
        <f>(N17-N16)/N16</f>
        <v>6.3433333333333337</v>
      </c>
      <c r="P17" s="46">
        <f t="shared" ref="P17:P41" si="10">P16*(1+$S$1) + N17</f>
        <v>87300.315000000002</v>
      </c>
      <c r="Q17" s="3">
        <f>P17-P16</f>
        <v>28599.315000000002</v>
      </c>
      <c r="R17" s="3">
        <f>(P17-P16)-N17</f>
        <v>3815.5650000000023</v>
      </c>
      <c r="S17" s="11">
        <f t="shared" si="0"/>
        <v>3055.5110250000002</v>
      </c>
      <c r="T17" s="14">
        <f>IF(S17&lt;18650,10,IF(S17&lt;75900,15,IF(S17&lt;153100,25,IF(S17&lt;233350,28,IF(S17&lt;416700,33,100)))))/100</f>
        <v>0.1</v>
      </c>
      <c r="U17" s="15">
        <f>IF(T17=10%,T17*S17,IF(T17=15%,1865 + T17*(S17-18650),IF(T17=25%,10452.5+T17*(S17-75900),IF(T17=28%,29752.5 + T17*(S17-153100),IF(T17=33%,52222.5 + T17*(S17-233350),0)))))</f>
        <v>305.55110250000001</v>
      </c>
      <c r="V17" s="16">
        <f>220 + 5%*(S17-6000)</f>
        <v>72.775551250000007</v>
      </c>
      <c r="W17" s="17">
        <f>S17-SUM(U17:V17)</f>
        <v>2677.1843712500004</v>
      </c>
      <c r="X17" s="13">
        <f t="shared" ref="X17:X41" si="11">W17/12</f>
        <v>223.09869760416669</v>
      </c>
      <c r="Z17" s="3">
        <f>Z16*1.005</f>
        <v>67837.5</v>
      </c>
      <c r="AA17" s="3">
        <v>0</v>
      </c>
      <c r="AB17" s="3">
        <f>Z17+AA17</f>
        <v>67837.5</v>
      </c>
      <c r="AC17" s="5">
        <f t="shared" si="1"/>
        <v>49837.5</v>
      </c>
      <c r="AD17" s="3">
        <f t="shared" si="2"/>
        <v>49837.5</v>
      </c>
      <c r="AE17" s="1">
        <f>IF(AD17&lt;18650,10,IF(AD17&lt;75900,15,IF(AD17&lt;153100,25,IF(AD17&lt;233350,28,IF(AD17&lt;416700,33,100)))))/100</f>
        <v>0.15</v>
      </c>
      <c r="AF17" s="4">
        <f>IF(AE17=10%,AE17*AD17,IF(AE17=15%,1865 + AE17*(AD17-18650),IF(AE17=25%,10452.5+AE17*(AD17-75900),IF(AE17=28%,29752.5 + AE17*(AD17-153100),IF(AE17=33%,52222.5 + AE17*(AD17-233350),0)))))</f>
        <v>6543.125</v>
      </c>
      <c r="AG17" s="4">
        <f>220 + 5%*(AD17-6000)</f>
        <v>2411.875</v>
      </c>
      <c r="AH17" s="3">
        <f>AD17-SUM(AF17:AG17)</f>
        <v>40882.5</v>
      </c>
      <c r="AI17" s="46">
        <f t="shared" si="3"/>
        <v>3406.875</v>
      </c>
      <c r="AJ17" s="11"/>
      <c r="AK17" s="12"/>
      <c r="AL17" s="12"/>
      <c r="AM17" s="12">
        <v>0</v>
      </c>
      <c r="AN17" s="41">
        <f t="shared" si="4"/>
        <v>3406.875</v>
      </c>
      <c r="AO17" s="3"/>
      <c r="AP17" t="s">
        <v>33</v>
      </c>
    </row>
    <row r="18" spans="1:42" x14ac:dyDescent="0.25">
      <c r="A18">
        <v>2</v>
      </c>
      <c r="B18">
        <v>27</v>
      </c>
      <c r="C18">
        <v>2019</v>
      </c>
      <c r="D18" s="27"/>
      <c r="E18" s="28">
        <v>16440</v>
      </c>
      <c r="F18" s="28"/>
      <c r="G18" s="28">
        <v>1560</v>
      </c>
      <c r="H18" s="29">
        <f t="shared" si="5"/>
        <v>18000</v>
      </c>
      <c r="I18" s="40">
        <f t="shared" si="6"/>
        <v>0</v>
      </c>
      <c r="J18" s="48">
        <f t="shared" ref="J18:J41" si="12">J17*(1+$S$1) + I18</f>
        <v>0</v>
      </c>
      <c r="K18" s="48">
        <f t="shared" si="7"/>
        <v>0</v>
      </c>
      <c r="L18" s="48"/>
      <c r="M18" s="3">
        <f t="shared" si="8"/>
        <v>6817.6687500000007</v>
      </c>
      <c r="N18" s="3">
        <f t="shared" si="9"/>
        <v>24817.668750000001</v>
      </c>
      <c r="O18" s="21">
        <f t="shared" ref="O18:O41" si="13">(N18-N17)/N17</f>
        <v>1.3685882886972603E-3</v>
      </c>
      <c r="P18" s="46">
        <f t="shared" si="10"/>
        <v>117792.504225</v>
      </c>
      <c r="Q18" s="3">
        <f t="shared" ref="Q18:Q41" si="14">P18-P17</f>
        <v>30492.189224999995</v>
      </c>
      <c r="R18" s="3">
        <f t="shared" ref="R18:R41" si="15">(P18-P17)-N18</f>
        <v>5674.5204749999939</v>
      </c>
      <c r="S18" s="11">
        <f t="shared" si="0"/>
        <v>4122.7376478750002</v>
      </c>
      <c r="T18" s="14">
        <f t="shared" ref="T18:T41" si="16">IF(S18&lt;18650,10,IF(S18&lt;75900,15,IF(S18&lt;153100,25,IF(S18&lt;233350,28,IF(S18&lt;416700,33,100)))))/100</f>
        <v>0.1</v>
      </c>
      <c r="U18" s="15">
        <f t="shared" ref="U18:U41" si="17">IF(T18=10%,T18*S18,IF(T18=15%,1865 + T18*(S18-18650),IF(T18=25%,10452.5+T18*(S18-75900),IF(T18=28%,29752.5 + T18*(S18-153100),IF(T18=33%,52222.5 + T18*(S18-233350),0)))))</f>
        <v>412.27376478750006</v>
      </c>
      <c r="V18" s="16">
        <f t="shared" ref="V18:V41" si="18">220 + 5%*(S18-6000)</f>
        <v>126.13688239375</v>
      </c>
      <c r="W18" s="17">
        <f t="shared" ref="W18:W41" si="19">S18-SUM(U18:V18)</f>
        <v>3584.3270006937501</v>
      </c>
      <c r="X18" s="13">
        <f t="shared" si="11"/>
        <v>298.69391672447915</v>
      </c>
      <c r="Z18" s="3">
        <f t="shared" ref="Z18:Z36" si="20">Z17*1.005</f>
        <v>68176.6875</v>
      </c>
      <c r="AA18" s="3">
        <v>0</v>
      </c>
      <c r="AB18" s="3">
        <f t="shared" ref="AB18:AB41" si="21">Z18+AA18</f>
        <v>68176.6875</v>
      </c>
      <c r="AC18" s="5">
        <f t="shared" si="1"/>
        <v>50176.6875</v>
      </c>
      <c r="AD18" s="3">
        <f t="shared" si="2"/>
        <v>50176.6875</v>
      </c>
      <c r="AE18" s="1">
        <f t="shared" ref="AE18:AE41" si="22">IF(AD18&lt;18650,10,IF(AD18&lt;75900,15,IF(AD18&lt;153100,25,IF(AD18&lt;233350,28,IF(AD18&lt;416700,33,100)))))/100</f>
        <v>0.15</v>
      </c>
      <c r="AF18" s="4">
        <f t="shared" ref="AF18:AF41" si="23">IF(AE18=10%,AE18*AD18,IF(AE18=15%,1865 + AE18*(AD18-18650),IF(AE18=25%,10452.5+AE18*(AD18-75900),IF(AE18=28%,29752.5 + AE18*(AD18-153100),IF(AE18=33%,52222.5 + AE18*(AD18-233350),0)))))</f>
        <v>6594.0031250000002</v>
      </c>
      <c r="AG18" s="4">
        <f t="shared" ref="AG18:AG41" si="24">220 + 5%*(AD18-6000)</f>
        <v>2428.8343749999999</v>
      </c>
      <c r="AH18" s="3">
        <f t="shared" ref="AH18:AH41" si="25">AD18-SUM(AF18:AG18)</f>
        <v>41153.85</v>
      </c>
      <c r="AI18" s="46">
        <f t="shared" si="3"/>
        <v>3429.4874999999997</v>
      </c>
      <c r="AJ18" s="11"/>
      <c r="AK18" s="12"/>
      <c r="AL18" s="12"/>
      <c r="AM18" s="12">
        <v>0</v>
      </c>
      <c r="AN18" s="41">
        <f t="shared" si="4"/>
        <v>3429.4874999999997</v>
      </c>
      <c r="AO18" s="3"/>
      <c r="AP18" t="s">
        <v>33</v>
      </c>
    </row>
    <row r="19" spans="1:42" x14ac:dyDescent="0.25">
      <c r="A19">
        <v>3</v>
      </c>
      <c r="B19">
        <v>28</v>
      </c>
      <c r="C19">
        <v>2020</v>
      </c>
      <c r="D19" s="27">
        <v>4000</v>
      </c>
      <c r="E19" s="28">
        <v>18000</v>
      </c>
      <c r="F19" s="28"/>
      <c r="G19" s="39">
        <v>1560</v>
      </c>
      <c r="H19" s="29">
        <f t="shared" si="5"/>
        <v>23560</v>
      </c>
      <c r="I19" s="40">
        <f t="shared" si="6"/>
        <v>0</v>
      </c>
      <c r="J19" s="48">
        <f t="shared" si="12"/>
        <v>0</v>
      </c>
      <c r="K19" s="48">
        <f t="shared" si="7"/>
        <v>0</v>
      </c>
      <c r="L19" s="48"/>
      <c r="M19" s="3">
        <f t="shared" si="8"/>
        <v>6851.7570937499986</v>
      </c>
      <c r="N19" s="3">
        <f t="shared" si="9"/>
        <v>30411.757093749999</v>
      </c>
      <c r="O19" s="21">
        <f t="shared" si="13"/>
        <v>0.2254074869038615</v>
      </c>
      <c r="P19" s="46">
        <f t="shared" si="10"/>
        <v>155860.77409337499</v>
      </c>
      <c r="Q19" s="3">
        <f t="shared" si="14"/>
        <v>38068.269868374991</v>
      </c>
      <c r="R19" s="3">
        <f t="shared" si="15"/>
        <v>7656.5127746249927</v>
      </c>
      <c r="S19" s="11">
        <f t="shared" si="0"/>
        <v>5455.1270932681255</v>
      </c>
      <c r="T19" s="14">
        <f t="shared" si="16"/>
        <v>0.1</v>
      </c>
      <c r="U19" s="15">
        <f t="shared" si="17"/>
        <v>545.51270932681257</v>
      </c>
      <c r="V19" s="16">
        <f t="shared" si="18"/>
        <v>192.75635466340628</v>
      </c>
      <c r="W19" s="17">
        <f t="shared" si="19"/>
        <v>4716.8580292779061</v>
      </c>
      <c r="X19" s="13">
        <f t="shared" si="11"/>
        <v>393.07150243982551</v>
      </c>
      <c r="Z19" s="3">
        <f t="shared" si="20"/>
        <v>68517.570937499986</v>
      </c>
      <c r="AA19" s="3">
        <f>AA20/2</f>
        <v>57500</v>
      </c>
      <c r="AB19" s="3">
        <f t="shared" si="21"/>
        <v>126017.57093749999</v>
      </c>
      <c r="AC19" s="5">
        <f t="shared" si="1"/>
        <v>102457.57093749999</v>
      </c>
      <c r="AD19" s="3">
        <f t="shared" si="2"/>
        <v>102457.57093749999</v>
      </c>
      <c r="AE19" s="1">
        <f t="shared" si="22"/>
        <v>0.25</v>
      </c>
      <c r="AF19" s="4">
        <f t="shared" si="23"/>
        <v>17091.892734374997</v>
      </c>
      <c r="AG19" s="4">
        <f t="shared" si="24"/>
        <v>5042.8785468749993</v>
      </c>
      <c r="AH19" s="3">
        <f t="shared" si="25"/>
        <v>80322.79965624999</v>
      </c>
      <c r="AI19" s="46">
        <f t="shared" si="3"/>
        <v>6693.5666380208322</v>
      </c>
      <c r="AJ19" s="11">
        <v>1400</v>
      </c>
      <c r="AK19" s="12">
        <v>891.93</v>
      </c>
      <c r="AL19" s="12"/>
      <c r="AM19" s="12">
        <v>0</v>
      </c>
      <c r="AN19" s="41">
        <f t="shared" si="4"/>
        <v>4401.6366380208319</v>
      </c>
      <c r="AO19" s="3"/>
      <c r="AP19" t="s">
        <v>46</v>
      </c>
    </row>
    <row r="20" spans="1:42" x14ac:dyDescent="0.25">
      <c r="A20">
        <v>4</v>
      </c>
      <c r="B20">
        <v>29</v>
      </c>
      <c r="C20">
        <v>2021</v>
      </c>
      <c r="D20" s="27">
        <v>11000</v>
      </c>
      <c r="E20" s="28">
        <v>18000</v>
      </c>
      <c r="F20" s="28"/>
      <c r="G20" s="28">
        <v>6750</v>
      </c>
      <c r="H20" s="29">
        <f>SUM(D20:G20)</f>
        <v>35750</v>
      </c>
      <c r="I20" s="40">
        <f t="shared" si="6"/>
        <v>0</v>
      </c>
      <c r="J20" s="48">
        <f t="shared" si="12"/>
        <v>0</v>
      </c>
      <c r="K20" s="48">
        <f t="shared" si="7"/>
        <v>0</v>
      </c>
      <c r="L20" s="48"/>
      <c r="M20" s="3">
        <f t="shared" si="8"/>
        <v>6886.0158792187476</v>
      </c>
      <c r="N20" s="3">
        <f t="shared" si="9"/>
        <v>42636.01587921875</v>
      </c>
      <c r="O20" s="21">
        <f t="shared" si="13"/>
        <v>0.4019583198624519</v>
      </c>
      <c r="P20" s="46">
        <f t="shared" si="10"/>
        <v>208627.7402886631</v>
      </c>
      <c r="Q20" s="3">
        <f t="shared" si="14"/>
        <v>52766.966195288114</v>
      </c>
      <c r="R20" s="3">
        <f t="shared" si="15"/>
        <v>10130.950316069364</v>
      </c>
      <c r="S20" s="11">
        <f t="shared" si="0"/>
        <v>7301.9709101032095</v>
      </c>
      <c r="T20" s="14">
        <f t="shared" si="16"/>
        <v>0.1</v>
      </c>
      <c r="U20" s="15">
        <f t="shared" si="17"/>
        <v>730.19709101032095</v>
      </c>
      <c r="V20" s="15">
        <f t="shared" si="18"/>
        <v>285.09854550516047</v>
      </c>
      <c r="W20" s="12">
        <f t="shared" si="19"/>
        <v>6286.675273587728</v>
      </c>
      <c r="X20" s="13">
        <f t="shared" si="11"/>
        <v>523.88960613231063</v>
      </c>
      <c r="Z20" s="3">
        <f t="shared" si="20"/>
        <v>68860.158792187474</v>
      </c>
      <c r="AA20" s="3">
        <v>115000</v>
      </c>
      <c r="AB20" s="3">
        <f t="shared" si="21"/>
        <v>183860.15879218746</v>
      </c>
      <c r="AC20" s="5">
        <f t="shared" si="1"/>
        <v>148110.15879218746</v>
      </c>
      <c r="AD20" s="3">
        <f t="shared" si="2"/>
        <v>148110.15879218746</v>
      </c>
      <c r="AE20" s="1">
        <f t="shared" si="22"/>
        <v>0.25</v>
      </c>
      <c r="AF20" s="4">
        <f t="shared" si="23"/>
        <v>28505.039698046865</v>
      </c>
      <c r="AG20" s="4">
        <f t="shared" si="24"/>
        <v>7325.5079396093734</v>
      </c>
      <c r="AH20" s="3">
        <f t="shared" si="25"/>
        <v>112279.61115453122</v>
      </c>
      <c r="AI20" s="46">
        <f t="shared" si="3"/>
        <v>9356.6342628776019</v>
      </c>
      <c r="AJ20" s="11">
        <v>3900</v>
      </c>
      <c r="AK20" s="12">
        <v>891.93</v>
      </c>
      <c r="AL20" s="12"/>
      <c r="AM20" s="12">
        <v>0</v>
      </c>
      <c r="AN20" s="41">
        <f t="shared" si="4"/>
        <v>4564.7042628776016</v>
      </c>
      <c r="AO20" s="3"/>
      <c r="AP20" t="s">
        <v>50</v>
      </c>
    </row>
    <row r="21" spans="1:42" x14ac:dyDescent="0.25">
      <c r="A21">
        <v>5</v>
      </c>
      <c r="B21">
        <v>30</v>
      </c>
      <c r="C21">
        <v>2022</v>
      </c>
      <c r="D21" s="27">
        <v>11000</v>
      </c>
      <c r="E21" s="28">
        <v>18000</v>
      </c>
      <c r="F21" s="28"/>
      <c r="G21" s="28">
        <v>6750</v>
      </c>
      <c r="H21" s="29">
        <f t="shared" ref="H21:H41" si="26">SUM(D21:G21)</f>
        <v>35750</v>
      </c>
      <c r="I21" s="40">
        <f t="shared" si="6"/>
        <v>0</v>
      </c>
      <c r="J21" s="48">
        <f t="shared" si="12"/>
        <v>0</v>
      </c>
      <c r="K21" s="48">
        <f t="shared" si="7"/>
        <v>0</v>
      </c>
      <c r="L21" s="48"/>
      <c r="M21" s="3">
        <f t="shared" si="8"/>
        <v>6920.4459586148405</v>
      </c>
      <c r="N21" s="3">
        <f t="shared" si="9"/>
        <v>42670.445958614844</v>
      </c>
      <c r="O21" s="21">
        <f t="shared" si="13"/>
        <v>8.0753510116022306E-4</v>
      </c>
      <c r="P21" s="46">
        <f t="shared" si="10"/>
        <v>264858.98936604103</v>
      </c>
      <c r="Q21" s="3">
        <f t="shared" si="14"/>
        <v>56231.249077377928</v>
      </c>
      <c r="R21" s="3">
        <f t="shared" si="15"/>
        <v>13560.803118763084</v>
      </c>
      <c r="S21" s="11">
        <f t="shared" si="0"/>
        <v>9270.0646278114364</v>
      </c>
      <c r="T21" s="14">
        <f t="shared" si="16"/>
        <v>0.1</v>
      </c>
      <c r="U21" s="15">
        <f t="shared" si="17"/>
        <v>927.00646278114368</v>
      </c>
      <c r="V21" s="15">
        <f t="shared" si="18"/>
        <v>383.50323139057184</v>
      </c>
      <c r="W21" s="12">
        <f t="shared" si="19"/>
        <v>7959.5549336397207</v>
      </c>
      <c r="X21" s="13">
        <f t="shared" si="11"/>
        <v>663.29624446997673</v>
      </c>
      <c r="Z21" s="3">
        <f t="shared" si="20"/>
        <v>69204.459586148398</v>
      </c>
      <c r="AA21" s="3">
        <f>AA20*1.005</f>
        <v>115574.99999999999</v>
      </c>
      <c r="AB21" s="3">
        <f t="shared" si="21"/>
        <v>184779.45958614838</v>
      </c>
      <c r="AC21" s="5">
        <f t="shared" si="1"/>
        <v>149029.45958614838</v>
      </c>
      <c r="AD21" s="3">
        <f t="shared" si="2"/>
        <v>149029.45958614838</v>
      </c>
      <c r="AE21" s="1">
        <f t="shared" si="22"/>
        <v>0.25</v>
      </c>
      <c r="AF21" s="4">
        <f t="shared" si="23"/>
        <v>28734.864896537096</v>
      </c>
      <c r="AG21" s="4">
        <f t="shared" si="24"/>
        <v>7371.4729793074193</v>
      </c>
      <c r="AH21" s="3">
        <f t="shared" si="25"/>
        <v>112923.12171030387</v>
      </c>
      <c r="AI21" s="46">
        <f t="shared" si="3"/>
        <v>9410.2601425253215</v>
      </c>
      <c r="AJ21" s="11">
        <v>4100</v>
      </c>
      <c r="AK21" s="12">
        <v>891.93</v>
      </c>
      <c r="AL21" s="12"/>
      <c r="AM21" s="12">
        <v>0</v>
      </c>
      <c r="AN21" s="41">
        <f t="shared" si="4"/>
        <v>4418.3301425253212</v>
      </c>
      <c r="AO21" s="3"/>
      <c r="AP21" t="s">
        <v>50</v>
      </c>
    </row>
    <row r="22" spans="1:42" x14ac:dyDescent="0.25">
      <c r="A22">
        <v>6</v>
      </c>
      <c r="B22">
        <v>31</v>
      </c>
      <c r="C22">
        <v>2023</v>
      </c>
      <c r="D22" s="27">
        <v>11000</v>
      </c>
      <c r="E22" s="28">
        <v>18000</v>
      </c>
      <c r="F22" s="28"/>
      <c r="G22" s="28">
        <v>6750</v>
      </c>
      <c r="H22" s="29">
        <f t="shared" si="26"/>
        <v>35750</v>
      </c>
      <c r="I22" s="40">
        <f t="shared" si="6"/>
        <v>18000</v>
      </c>
      <c r="J22" s="48">
        <f t="shared" si="12"/>
        <v>18000</v>
      </c>
      <c r="K22" s="48">
        <f t="shared" si="7"/>
        <v>720</v>
      </c>
      <c r="L22" s="48"/>
      <c r="M22" s="3">
        <f t="shared" si="8"/>
        <v>6955.0481884079127</v>
      </c>
      <c r="N22" s="3">
        <f t="shared" si="9"/>
        <v>60705.048188407913</v>
      </c>
      <c r="O22" s="21">
        <f t="shared" si="13"/>
        <v>0.42264855275439223</v>
      </c>
      <c r="P22" s="46">
        <f t="shared" si="10"/>
        <v>342779.8718632416</v>
      </c>
      <c r="Q22" s="3">
        <f t="shared" si="14"/>
        <v>77920.882497200568</v>
      </c>
      <c r="R22" s="3">
        <f t="shared" si="15"/>
        <v>17215.834308792655</v>
      </c>
      <c r="S22" s="11">
        <f t="shared" si="0"/>
        <v>11997.295515213456</v>
      </c>
      <c r="T22" s="14">
        <f t="shared" si="16"/>
        <v>0.1</v>
      </c>
      <c r="U22" s="15">
        <f t="shared" si="17"/>
        <v>1199.7295515213457</v>
      </c>
      <c r="V22" s="15">
        <f t="shared" si="18"/>
        <v>519.86477576067284</v>
      </c>
      <c r="W22" s="12">
        <f t="shared" si="19"/>
        <v>10277.701187931438</v>
      </c>
      <c r="X22" s="13">
        <f t="shared" si="11"/>
        <v>856.47509899428644</v>
      </c>
      <c r="Z22" s="3">
        <f t="shared" si="20"/>
        <v>69550.481884079127</v>
      </c>
      <c r="AA22" s="3">
        <f t="shared" ref="AA22:AA41" si="27">AA21*1.005</f>
        <v>116152.87499999997</v>
      </c>
      <c r="AB22" s="3">
        <f t="shared" si="21"/>
        <v>185703.35688407911</v>
      </c>
      <c r="AC22" s="5">
        <f t="shared" si="1"/>
        <v>131953.35688407911</v>
      </c>
      <c r="AD22" s="3">
        <f t="shared" si="2"/>
        <v>149953.35688407911</v>
      </c>
      <c r="AE22" s="1">
        <f t="shared" si="22"/>
        <v>0.25</v>
      </c>
      <c r="AF22" s="4">
        <f t="shared" si="23"/>
        <v>28965.839221019778</v>
      </c>
      <c r="AG22" s="4">
        <f t="shared" si="24"/>
        <v>7417.6678442039556</v>
      </c>
      <c r="AH22" s="3">
        <f t="shared" si="25"/>
        <v>113569.84981885538</v>
      </c>
      <c r="AI22" s="46">
        <f t="shared" si="3"/>
        <v>9464.1541515712815</v>
      </c>
      <c r="AJ22" s="11">
        <v>2000</v>
      </c>
      <c r="AK22" s="12">
        <v>1500</v>
      </c>
      <c r="AL22" s="12"/>
      <c r="AM22" s="12">
        <v>1500</v>
      </c>
      <c r="AN22" s="41">
        <f t="shared" si="4"/>
        <v>4464.1541515712815</v>
      </c>
      <c r="AO22" s="3"/>
      <c r="AP22" t="s">
        <v>47</v>
      </c>
    </row>
    <row r="23" spans="1:42" x14ac:dyDescent="0.25">
      <c r="A23">
        <v>7</v>
      </c>
      <c r="B23">
        <v>32</v>
      </c>
      <c r="C23">
        <v>2024</v>
      </c>
      <c r="D23" s="27">
        <v>11000</v>
      </c>
      <c r="E23" s="28">
        <v>18000</v>
      </c>
      <c r="F23" s="28"/>
      <c r="G23" s="28">
        <v>6750</v>
      </c>
      <c r="H23" s="29">
        <f t="shared" si="26"/>
        <v>35750</v>
      </c>
      <c r="I23" s="40">
        <f t="shared" si="6"/>
        <v>34800</v>
      </c>
      <c r="J23" s="48">
        <f t="shared" si="12"/>
        <v>53970</v>
      </c>
      <c r="K23" s="48">
        <f t="shared" si="7"/>
        <v>2158.8000000000002</v>
      </c>
      <c r="L23" s="48"/>
      <c r="M23" s="3">
        <f t="shared" si="8"/>
        <v>6989.8234293499518</v>
      </c>
      <c r="N23" s="3">
        <f t="shared" si="9"/>
        <v>77539.823429349955</v>
      </c>
      <c r="O23" s="21">
        <f t="shared" si="13"/>
        <v>0.27732084469635215</v>
      </c>
      <c r="P23" s="46">
        <f t="shared" si="10"/>
        <v>442600.38696370227</v>
      </c>
      <c r="Q23" s="3">
        <f t="shared" si="14"/>
        <v>99820.515100460674</v>
      </c>
      <c r="R23" s="3">
        <f t="shared" si="15"/>
        <v>22280.691671110719</v>
      </c>
      <c r="S23" s="11">
        <f t="shared" si="0"/>
        <v>15491.013543729581</v>
      </c>
      <c r="T23" s="14">
        <f t="shared" si="16"/>
        <v>0.1</v>
      </c>
      <c r="U23" s="15">
        <f t="shared" si="17"/>
        <v>1549.1013543729582</v>
      </c>
      <c r="V23" s="15">
        <f t="shared" si="18"/>
        <v>694.55067718647911</v>
      </c>
      <c r="W23" s="12">
        <f t="shared" si="19"/>
        <v>13247.361512170144</v>
      </c>
      <c r="X23" s="13">
        <f t="shared" si="11"/>
        <v>1103.9467926808454</v>
      </c>
      <c r="Z23" s="3">
        <f t="shared" si="20"/>
        <v>69898.23429349951</v>
      </c>
      <c r="AA23" s="3">
        <f t="shared" si="27"/>
        <v>116733.63937499996</v>
      </c>
      <c r="AB23" s="3">
        <f t="shared" si="21"/>
        <v>186631.87366849947</v>
      </c>
      <c r="AC23" s="5">
        <f t="shared" si="1"/>
        <v>116081.87366849947</v>
      </c>
      <c r="AD23" s="3">
        <f t="shared" si="2"/>
        <v>150881.87366849947</v>
      </c>
      <c r="AE23" s="1">
        <f t="shared" si="22"/>
        <v>0.25</v>
      </c>
      <c r="AF23" s="4">
        <f t="shared" si="23"/>
        <v>29197.968417124866</v>
      </c>
      <c r="AG23" s="4">
        <f t="shared" si="24"/>
        <v>7464.0936834249733</v>
      </c>
      <c r="AH23" s="3">
        <f t="shared" si="25"/>
        <v>114219.81156794963</v>
      </c>
      <c r="AI23" s="46">
        <f t="shared" si="3"/>
        <v>9518.3176306624682</v>
      </c>
      <c r="AJ23" s="11"/>
      <c r="AK23" s="12">
        <v>1800</v>
      </c>
      <c r="AL23" s="12"/>
      <c r="AM23" s="12">
        <v>2900</v>
      </c>
      <c r="AN23" s="41">
        <f t="shared" si="4"/>
        <v>4818.3176306624682</v>
      </c>
      <c r="AO23" s="3"/>
      <c r="AP23" t="s">
        <v>47</v>
      </c>
    </row>
    <row r="24" spans="1:42" x14ac:dyDescent="0.25">
      <c r="A24">
        <v>8</v>
      </c>
      <c r="B24">
        <v>33</v>
      </c>
      <c r="C24">
        <v>2025</v>
      </c>
      <c r="D24" s="27">
        <v>11000</v>
      </c>
      <c r="E24" s="28">
        <v>18000</v>
      </c>
      <c r="F24" s="28"/>
      <c r="G24" s="28">
        <v>6750</v>
      </c>
      <c r="H24" s="29">
        <f t="shared" si="26"/>
        <v>35750</v>
      </c>
      <c r="I24" s="40">
        <f t="shared" si="6"/>
        <v>35148</v>
      </c>
      <c r="J24" s="48">
        <f t="shared" si="12"/>
        <v>92626.049999999988</v>
      </c>
      <c r="K24" s="48">
        <f t="shared" si="7"/>
        <v>3705.0419999999995</v>
      </c>
      <c r="L24" s="48"/>
      <c r="M24" s="3">
        <f t="shared" si="8"/>
        <v>7024.7725464967007</v>
      </c>
      <c r="N24" s="3">
        <f t="shared" si="9"/>
        <v>77922.772546496708</v>
      </c>
      <c r="O24" s="21">
        <f t="shared" si="13"/>
        <v>4.9387411553196894E-3</v>
      </c>
      <c r="P24" s="46">
        <f t="shared" si="10"/>
        <v>549292.18466283963</v>
      </c>
      <c r="Q24" s="3">
        <f t="shared" si="14"/>
        <v>106691.79769913736</v>
      </c>
      <c r="R24" s="3">
        <f t="shared" si="15"/>
        <v>28769.02515264065</v>
      </c>
      <c r="S24" s="11">
        <f t="shared" si="0"/>
        <v>19225.226463199389</v>
      </c>
      <c r="T24" s="14">
        <f t="shared" si="16"/>
        <v>0.15</v>
      </c>
      <c r="U24" s="15">
        <f t="shared" si="17"/>
        <v>1951.2839694799084</v>
      </c>
      <c r="V24" s="15">
        <f t="shared" si="18"/>
        <v>881.26132315996949</v>
      </c>
      <c r="W24" s="12">
        <f t="shared" si="19"/>
        <v>16392.68117055951</v>
      </c>
      <c r="X24" s="13">
        <f t="shared" si="11"/>
        <v>1366.0567642132926</v>
      </c>
      <c r="Z24" s="3">
        <f t="shared" si="20"/>
        <v>70247.725464967007</v>
      </c>
      <c r="AA24" s="3">
        <f t="shared" si="27"/>
        <v>117317.30757187495</v>
      </c>
      <c r="AB24" s="3">
        <f t="shared" si="21"/>
        <v>187565.03303684195</v>
      </c>
      <c r="AC24" s="5">
        <f t="shared" si="1"/>
        <v>116667.03303684195</v>
      </c>
      <c r="AD24" s="3">
        <f t="shared" si="2"/>
        <v>151815.03303684195</v>
      </c>
      <c r="AE24" s="1">
        <f t="shared" si="22"/>
        <v>0.25</v>
      </c>
      <c r="AF24" s="4">
        <f t="shared" si="23"/>
        <v>29431.258259210488</v>
      </c>
      <c r="AG24" s="4">
        <f t="shared" si="24"/>
        <v>7510.751651842098</v>
      </c>
      <c r="AH24" s="3">
        <f t="shared" si="25"/>
        <v>114873.02312578936</v>
      </c>
      <c r="AI24" s="46">
        <f t="shared" si="3"/>
        <v>9572.7519271491128</v>
      </c>
      <c r="AJ24" s="11"/>
      <c r="AK24" s="12">
        <v>1800</v>
      </c>
      <c r="AL24" s="12"/>
      <c r="AM24" s="12">
        <f>AM23*1.01</f>
        <v>2929</v>
      </c>
      <c r="AN24" s="41">
        <f t="shared" si="4"/>
        <v>4843.7519271491128</v>
      </c>
      <c r="AO24" s="3"/>
      <c r="AP24" t="s">
        <v>47</v>
      </c>
    </row>
    <row r="25" spans="1:42" x14ac:dyDescent="0.25">
      <c r="A25">
        <v>9</v>
      </c>
      <c r="B25">
        <v>34</v>
      </c>
      <c r="C25">
        <v>2026</v>
      </c>
      <c r="D25" s="27">
        <v>11000</v>
      </c>
      <c r="E25" s="28">
        <v>18000</v>
      </c>
      <c r="F25" s="28"/>
      <c r="G25" s="28">
        <v>6750</v>
      </c>
      <c r="H25" s="29">
        <f t="shared" si="26"/>
        <v>35750</v>
      </c>
      <c r="I25" s="40">
        <f t="shared" si="6"/>
        <v>35499.479999999996</v>
      </c>
      <c r="J25" s="48">
        <f t="shared" si="12"/>
        <v>134146.22324999998</v>
      </c>
      <c r="K25" s="48">
        <f t="shared" si="7"/>
        <v>5365.8489299999992</v>
      </c>
      <c r="L25" s="48"/>
      <c r="M25" s="3">
        <f t="shared" si="8"/>
        <v>7059.8964092291835</v>
      </c>
      <c r="N25" s="3">
        <f t="shared" si="9"/>
        <v>78309.376409229182</v>
      </c>
      <c r="O25" s="21">
        <f t="shared" si="13"/>
        <v>4.961372011009834E-3</v>
      </c>
      <c r="P25" s="46">
        <f t="shared" si="10"/>
        <v>663305.55307515338</v>
      </c>
      <c r="Q25" s="3">
        <f t="shared" si="14"/>
        <v>114013.36841231375</v>
      </c>
      <c r="R25" s="3">
        <f t="shared" si="15"/>
        <v>35703.992003084568</v>
      </c>
      <c r="S25" s="11">
        <f t="shared" si="0"/>
        <v>23215.694357630371</v>
      </c>
      <c r="T25" s="14">
        <f t="shared" si="16"/>
        <v>0.15</v>
      </c>
      <c r="U25" s="15">
        <f t="shared" si="17"/>
        <v>2549.8541536445555</v>
      </c>
      <c r="V25" s="15">
        <f t="shared" si="18"/>
        <v>1080.7847178815186</v>
      </c>
      <c r="W25" s="12">
        <f t="shared" si="19"/>
        <v>19585.055486104298</v>
      </c>
      <c r="X25" s="13">
        <f t="shared" si="11"/>
        <v>1632.0879571753583</v>
      </c>
      <c r="Z25" s="3">
        <f t="shared" si="20"/>
        <v>70598.964092291833</v>
      </c>
      <c r="AA25" s="3">
        <f t="shared" si="27"/>
        <v>117903.8941097343</v>
      </c>
      <c r="AB25" s="3">
        <f t="shared" si="21"/>
        <v>188502.85820202614</v>
      </c>
      <c r="AC25" s="5">
        <f t="shared" si="1"/>
        <v>117253.37820202614</v>
      </c>
      <c r="AD25" s="3">
        <f t="shared" si="2"/>
        <v>152752.85820202614</v>
      </c>
      <c r="AE25" s="1">
        <f t="shared" si="22"/>
        <v>0.25</v>
      </c>
      <c r="AF25" s="4">
        <f t="shared" si="23"/>
        <v>29665.714550506535</v>
      </c>
      <c r="AG25" s="4">
        <f t="shared" si="24"/>
        <v>7557.6429101013073</v>
      </c>
      <c r="AH25" s="3">
        <f t="shared" si="25"/>
        <v>115529.50074141831</v>
      </c>
      <c r="AI25" s="46">
        <f t="shared" si="3"/>
        <v>9627.4583951181921</v>
      </c>
      <c r="AJ25" s="11"/>
      <c r="AK25" s="12">
        <v>1800</v>
      </c>
      <c r="AL25" s="12"/>
      <c r="AM25" s="12">
        <f t="shared" ref="AM25:AM31" si="28">AM24*1.01</f>
        <v>2958.29</v>
      </c>
      <c r="AN25" s="41">
        <f t="shared" si="4"/>
        <v>4869.1683951181922</v>
      </c>
      <c r="AO25" s="3"/>
      <c r="AP25" t="s">
        <v>47</v>
      </c>
    </row>
    <row r="26" spans="1:42" x14ac:dyDescent="0.25">
      <c r="A26">
        <v>10</v>
      </c>
      <c r="B26">
        <v>35</v>
      </c>
      <c r="C26">
        <v>2027</v>
      </c>
      <c r="D26" s="27">
        <v>11000</v>
      </c>
      <c r="E26" s="28">
        <v>18000</v>
      </c>
      <c r="F26" s="28"/>
      <c r="G26" s="28">
        <v>6750</v>
      </c>
      <c r="H26" s="29">
        <f t="shared" si="26"/>
        <v>35750</v>
      </c>
      <c r="I26" s="40">
        <f t="shared" si="6"/>
        <v>35854.474799999996</v>
      </c>
      <c r="J26" s="48">
        <f t="shared" si="12"/>
        <v>178720.20256124996</v>
      </c>
      <c r="K26" s="48">
        <f t="shared" si="7"/>
        <v>7148.8081024499988</v>
      </c>
      <c r="L26" s="48"/>
      <c r="M26" s="3">
        <f t="shared" si="8"/>
        <v>7095.1958912753289</v>
      </c>
      <c r="N26" s="3">
        <f t="shared" si="9"/>
        <v>78699.670691275329</v>
      </c>
      <c r="O26" s="21">
        <f t="shared" si="13"/>
        <v>4.9840044697399529E-3</v>
      </c>
      <c r="P26" s="46">
        <f t="shared" si="10"/>
        <v>785120.08471631375</v>
      </c>
      <c r="Q26" s="3">
        <f t="shared" si="14"/>
        <v>121814.53164116037</v>
      </c>
      <c r="R26" s="3">
        <f t="shared" si="15"/>
        <v>43114.860949885042</v>
      </c>
      <c r="S26" s="11">
        <f t="shared" si="0"/>
        <v>27479.202965070985</v>
      </c>
      <c r="T26" s="14">
        <f t="shared" si="16"/>
        <v>0.15</v>
      </c>
      <c r="U26" s="15">
        <f t="shared" si="17"/>
        <v>3189.3804447606476</v>
      </c>
      <c r="V26" s="15">
        <f t="shared" si="18"/>
        <v>1293.9601482535493</v>
      </c>
      <c r="W26" s="12">
        <f t="shared" si="19"/>
        <v>22995.862372056788</v>
      </c>
      <c r="X26" s="13">
        <f t="shared" si="11"/>
        <v>1916.3218643380658</v>
      </c>
      <c r="Z26" s="3">
        <f t="shared" si="20"/>
        <v>70951.958912753282</v>
      </c>
      <c r="AA26" s="3">
        <f t="shared" si="27"/>
        <v>118493.41358028297</v>
      </c>
      <c r="AB26" s="3">
        <f t="shared" si="21"/>
        <v>189445.37249303627</v>
      </c>
      <c r="AC26" s="5">
        <f t="shared" si="1"/>
        <v>117840.89769303627</v>
      </c>
      <c r="AD26" s="3">
        <f t="shared" si="2"/>
        <v>153695.37249303627</v>
      </c>
      <c r="AE26" s="1">
        <f t="shared" si="22"/>
        <v>0.28000000000000003</v>
      </c>
      <c r="AF26" s="4">
        <f t="shared" si="23"/>
        <v>29919.204298050154</v>
      </c>
      <c r="AG26" s="4">
        <f t="shared" si="24"/>
        <v>7604.7686246518133</v>
      </c>
      <c r="AH26" s="3">
        <f t="shared" si="25"/>
        <v>116171.3995703343</v>
      </c>
      <c r="AI26" s="46">
        <f t="shared" si="3"/>
        <v>9680.949964194524</v>
      </c>
      <c r="AJ26" s="11"/>
      <c r="AK26" s="12">
        <v>1800</v>
      </c>
      <c r="AL26" s="12"/>
      <c r="AM26" s="12">
        <f t="shared" si="28"/>
        <v>2987.8728999999998</v>
      </c>
      <c r="AN26" s="41">
        <f t="shared" si="4"/>
        <v>4893.0770641945237</v>
      </c>
      <c r="AO26" s="3"/>
      <c r="AP26" t="s">
        <v>47</v>
      </c>
    </row>
    <row r="27" spans="1:42" x14ac:dyDescent="0.25">
      <c r="A27">
        <v>11</v>
      </c>
      <c r="B27">
        <v>36</v>
      </c>
      <c r="C27">
        <v>2028</v>
      </c>
      <c r="D27" s="27">
        <v>11000</v>
      </c>
      <c r="E27" s="28">
        <v>18000</v>
      </c>
      <c r="F27" s="28"/>
      <c r="G27" s="28">
        <v>6750</v>
      </c>
      <c r="H27" s="29">
        <f t="shared" si="26"/>
        <v>35750</v>
      </c>
      <c r="I27" s="40">
        <f t="shared" si="6"/>
        <v>36213.019547999997</v>
      </c>
      <c r="J27" s="48">
        <f t="shared" si="12"/>
        <v>226550.03527573118</v>
      </c>
      <c r="K27" s="48">
        <f t="shared" si="7"/>
        <v>9062.0014110292468</v>
      </c>
      <c r="L27" s="48"/>
      <c r="M27" s="3">
        <f t="shared" si="8"/>
        <v>7130.6718707317041</v>
      </c>
      <c r="N27" s="3">
        <f t="shared" si="9"/>
        <v>79093.691418731702</v>
      </c>
      <c r="O27" s="21">
        <f t="shared" si="13"/>
        <v>5.0066375627166879E-3</v>
      </c>
      <c r="P27" s="46">
        <f t="shared" si="10"/>
        <v>915246.58164160582</v>
      </c>
      <c r="Q27" s="3">
        <f t="shared" si="14"/>
        <v>130126.49692529207</v>
      </c>
      <c r="R27" s="3">
        <f t="shared" si="15"/>
        <v>51032.805506560369</v>
      </c>
      <c r="S27" s="11">
        <f t="shared" si="0"/>
        <v>32033.630357456208</v>
      </c>
      <c r="T27" s="14">
        <f t="shared" si="16"/>
        <v>0.15</v>
      </c>
      <c r="U27" s="15">
        <f t="shared" si="17"/>
        <v>3872.5445536184311</v>
      </c>
      <c r="V27" s="15">
        <f t="shared" si="18"/>
        <v>1521.6815178728104</v>
      </c>
      <c r="W27" s="12">
        <f t="shared" si="19"/>
        <v>26639.404285964967</v>
      </c>
      <c r="X27" s="13">
        <f t="shared" si="11"/>
        <v>2219.9503571637474</v>
      </c>
      <c r="Z27" s="3">
        <f t="shared" si="20"/>
        <v>71306.718707317035</v>
      </c>
      <c r="AA27" s="3">
        <f t="shared" si="27"/>
        <v>119085.88064818438</v>
      </c>
      <c r="AB27" s="3">
        <f t="shared" si="21"/>
        <v>190392.59935550141</v>
      </c>
      <c r="AC27" s="5">
        <f t="shared" si="1"/>
        <v>118429.57980750142</v>
      </c>
      <c r="AD27" s="3">
        <f t="shared" si="2"/>
        <v>154642.59935550141</v>
      </c>
      <c r="AE27" s="1">
        <f t="shared" si="22"/>
        <v>0.28000000000000003</v>
      </c>
      <c r="AF27" s="4">
        <f t="shared" si="23"/>
        <v>30184.427819540397</v>
      </c>
      <c r="AG27" s="4">
        <f t="shared" si="24"/>
        <v>7652.1299677750712</v>
      </c>
      <c r="AH27" s="3">
        <f t="shared" si="25"/>
        <v>116806.04156818594</v>
      </c>
      <c r="AI27" s="46">
        <f t="shared" si="3"/>
        <v>9733.8367973488294</v>
      </c>
      <c r="AJ27" s="11"/>
      <c r="AK27" s="12">
        <v>1800</v>
      </c>
      <c r="AL27" s="12"/>
      <c r="AM27" s="12">
        <f t="shared" si="28"/>
        <v>3017.7516289999999</v>
      </c>
      <c r="AN27" s="41">
        <f t="shared" si="4"/>
        <v>4916.085168348829</v>
      </c>
      <c r="AO27" s="3"/>
    </row>
    <row r="28" spans="1:42" x14ac:dyDescent="0.25">
      <c r="A28">
        <v>12</v>
      </c>
      <c r="B28">
        <v>37</v>
      </c>
      <c r="C28">
        <v>2029</v>
      </c>
      <c r="D28" s="27">
        <v>11000</v>
      </c>
      <c r="E28" s="28">
        <v>18000</v>
      </c>
      <c r="F28" s="28"/>
      <c r="G28" s="28">
        <v>6750</v>
      </c>
      <c r="H28" s="29">
        <f t="shared" si="26"/>
        <v>35750</v>
      </c>
      <c r="I28" s="40">
        <f t="shared" si="6"/>
        <v>36575.149743479997</v>
      </c>
      <c r="J28" s="48">
        <f t="shared" si="12"/>
        <v>277850.93731213373</v>
      </c>
      <c r="K28" s="48">
        <f t="shared" si="7"/>
        <v>11114.03749248535</v>
      </c>
      <c r="L28" s="48"/>
      <c r="M28" s="3">
        <f t="shared" si="8"/>
        <v>7166.325230085361</v>
      </c>
      <c r="N28" s="3">
        <f t="shared" si="9"/>
        <v>79491.47497356536</v>
      </c>
      <c r="O28" s="21">
        <f t="shared" si="13"/>
        <v>5.0292703210391828E-3</v>
      </c>
      <c r="P28" s="46">
        <f t="shared" si="10"/>
        <v>1054229.0844218754</v>
      </c>
      <c r="Q28" s="3">
        <f t="shared" si="14"/>
        <v>138982.5027802696</v>
      </c>
      <c r="R28" s="3">
        <f t="shared" si="15"/>
        <v>59491.027806704238</v>
      </c>
      <c r="S28" s="11">
        <f t="shared" si="0"/>
        <v>36898.017954765644</v>
      </c>
      <c r="T28" s="14">
        <f t="shared" si="16"/>
        <v>0.15</v>
      </c>
      <c r="U28" s="15">
        <f t="shared" si="17"/>
        <v>4602.2026932148465</v>
      </c>
      <c r="V28" s="15">
        <f t="shared" si="18"/>
        <v>1764.9008977382823</v>
      </c>
      <c r="W28" s="12">
        <f t="shared" si="19"/>
        <v>30530.914363812517</v>
      </c>
      <c r="X28" s="13">
        <f t="shared" si="11"/>
        <v>2544.2428636510431</v>
      </c>
      <c r="Z28" s="3">
        <f t="shared" si="20"/>
        <v>71663.252300853608</v>
      </c>
      <c r="AA28" s="3">
        <f t="shared" si="27"/>
        <v>119681.31005142529</v>
      </c>
      <c r="AB28" s="3">
        <f t="shared" si="21"/>
        <v>191344.56235227891</v>
      </c>
      <c r="AC28" s="5">
        <f t="shared" si="1"/>
        <v>119019.41260879891</v>
      </c>
      <c r="AD28" s="3">
        <f t="shared" si="2"/>
        <v>155594.56235227891</v>
      </c>
      <c r="AE28" s="1">
        <f t="shared" si="22"/>
        <v>0.28000000000000003</v>
      </c>
      <c r="AF28" s="4">
        <f t="shared" si="23"/>
        <v>30450.977458638095</v>
      </c>
      <c r="AG28" s="4">
        <f t="shared" si="24"/>
        <v>7699.7281176139459</v>
      </c>
      <c r="AH28" s="3">
        <f t="shared" si="25"/>
        <v>117443.85677602686</v>
      </c>
      <c r="AI28" s="46">
        <f t="shared" si="3"/>
        <v>9786.9880646689053</v>
      </c>
      <c r="AJ28" s="11"/>
      <c r="AK28" s="12">
        <v>1800</v>
      </c>
      <c r="AL28" s="12"/>
      <c r="AM28" s="12">
        <f t="shared" si="28"/>
        <v>3047.9291452899997</v>
      </c>
      <c r="AN28" s="41">
        <f t="shared" si="4"/>
        <v>4939.0589193789056</v>
      </c>
      <c r="AO28" s="3"/>
    </row>
    <row r="29" spans="1:42" x14ac:dyDescent="0.25">
      <c r="A29">
        <v>13</v>
      </c>
      <c r="B29">
        <v>38</v>
      </c>
      <c r="C29">
        <v>2030</v>
      </c>
      <c r="D29" s="27">
        <v>11000</v>
      </c>
      <c r="E29" s="28">
        <v>18000</v>
      </c>
      <c r="F29" s="28"/>
      <c r="G29" s="28">
        <v>6750</v>
      </c>
      <c r="H29" s="29">
        <f t="shared" si="26"/>
        <v>35750</v>
      </c>
      <c r="I29" s="40">
        <f t="shared" si="6"/>
        <v>36940.901240914798</v>
      </c>
      <c r="J29" s="48">
        <f t="shared" si="12"/>
        <v>332852.14947833715</v>
      </c>
      <c r="K29" s="48">
        <f t="shared" si="7"/>
        <v>13314.085979133486</v>
      </c>
      <c r="L29" s="48"/>
      <c r="M29" s="3">
        <f t="shared" si="8"/>
        <v>7202.1568562357879</v>
      </c>
      <c r="N29" s="3">
        <f t="shared" si="9"/>
        <v>79893.058097150584</v>
      </c>
      <c r="O29" s="21">
        <f t="shared" si="13"/>
        <v>5.0519017758667703E-3</v>
      </c>
      <c r="P29" s="46">
        <f t="shared" si="10"/>
        <v>1202647.0330064478</v>
      </c>
      <c r="Q29" s="3">
        <f t="shared" si="14"/>
        <v>148417.94858457241</v>
      </c>
      <c r="R29" s="3">
        <f t="shared" si="15"/>
        <v>68524.890487421828</v>
      </c>
      <c r="S29" s="11">
        <f t="shared" si="0"/>
        <v>42092.646155225681</v>
      </c>
      <c r="T29" s="14">
        <f t="shared" si="16"/>
        <v>0.15</v>
      </c>
      <c r="U29" s="15">
        <f t="shared" si="17"/>
        <v>5381.3969232838517</v>
      </c>
      <c r="V29" s="15">
        <f t="shared" si="18"/>
        <v>2024.6323077612842</v>
      </c>
      <c r="W29" s="12">
        <f t="shared" si="19"/>
        <v>34686.616924180547</v>
      </c>
      <c r="X29" s="13">
        <f t="shared" si="11"/>
        <v>2890.5514103483788</v>
      </c>
      <c r="Z29" s="3">
        <f t="shared" si="20"/>
        <v>72021.568562357876</v>
      </c>
      <c r="AA29" s="3">
        <f t="shared" si="27"/>
        <v>120279.7166016824</v>
      </c>
      <c r="AB29" s="3">
        <f t="shared" si="21"/>
        <v>192301.28516404028</v>
      </c>
      <c r="AC29" s="5">
        <f t="shared" si="1"/>
        <v>119610.38392312548</v>
      </c>
      <c r="AD29" s="3">
        <f t="shared" si="2"/>
        <v>156551.28516404028</v>
      </c>
      <c r="AE29" s="1">
        <f t="shared" si="22"/>
        <v>0.28000000000000003</v>
      </c>
      <c r="AF29" s="4">
        <f t="shared" si="23"/>
        <v>30718.859845931278</v>
      </c>
      <c r="AG29" s="4">
        <f t="shared" si="24"/>
        <v>7747.5642582020146</v>
      </c>
      <c r="AH29" s="3">
        <f t="shared" si="25"/>
        <v>118084.86105990698</v>
      </c>
      <c r="AI29" s="46">
        <f t="shared" si="3"/>
        <v>9840.4050883255823</v>
      </c>
      <c r="AJ29" s="11"/>
      <c r="AK29" s="12">
        <v>1800</v>
      </c>
      <c r="AL29" s="12"/>
      <c r="AM29" s="12">
        <f t="shared" si="28"/>
        <v>3078.4084367428995</v>
      </c>
      <c r="AN29" s="41">
        <f t="shared" si="4"/>
        <v>4961.9966515826827</v>
      </c>
      <c r="AO29" s="3"/>
    </row>
    <row r="30" spans="1:42" x14ac:dyDescent="0.25">
      <c r="A30">
        <v>14</v>
      </c>
      <c r="B30">
        <v>39</v>
      </c>
      <c r="C30">
        <v>2031</v>
      </c>
      <c r="D30" s="27">
        <v>11000</v>
      </c>
      <c r="E30" s="28">
        <v>18000</v>
      </c>
      <c r="F30" s="28"/>
      <c r="G30" s="28">
        <v>6750</v>
      </c>
      <c r="H30" s="29">
        <f t="shared" si="26"/>
        <v>35750</v>
      </c>
      <c r="I30" s="40">
        <f t="shared" si="6"/>
        <v>37310.310253323943</v>
      </c>
      <c r="J30" s="48">
        <f t="shared" si="12"/>
        <v>391797.84944775299</v>
      </c>
      <c r="K30" s="48">
        <f t="shared" si="7"/>
        <v>15671.913977910121</v>
      </c>
      <c r="L30" s="48"/>
      <c r="M30" s="3">
        <f t="shared" si="8"/>
        <v>7238.1676405169655</v>
      </c>
      <c r="N30" s="3">
        <f t="shared" si="9"/>
        <v>80298.477893840914</v>
      </c>
      <c r="O30" s="21">
        <f t="shared" si="13"/>
        <v>5.0745309585888757E-3</v>
      </c>
      <c r="P30" s="46">
        <f t="shared" si="10"/>
        <v>1361117.5680457079</v>
      </c>
      <c r="Q30" s="3">
        <f t="shared" si="14"/>
        <v>158470.53503926005</v>
      </c>
      <c r="R30" s="3">
        <f t="shared" si="15"/>
        <v>78172.057145419138</v>
      </c>
      <c r="S30" s="11">
        <f t="shared" si="0"/>
        <v>47639.11488159978</v>
      </c>
      <c r="T30" s="14">
        <f t="shared" si="16"/>
        <v>0.15</v>
      </c>
      <c r="U30" s="15">
        <f t="shared" si="17"/>
        <v>6213.3672322399671</v>
      </c>
      <c r="V30" s="15">
        <f t="shared" si="18"/>
        <v>2301.955744079989</v>
      </c>
      <c r="W30" s="12">
        <f t="shared" si="19"/>
        <v>39123.791905279824</v>
      </c>
      <c r="X30" s="13">
        <f t="shared" si="11"/>
        <v>3260.3159921066522</v>
      </c>
      <c r="Z30" s="3">
        <f t="shared" si="20"/>
        <v>72381.676405169652</v>
      </c>
      <c r="AA30" s="3">
        <f t="shared" si="27"/>
        <v>120881.1151846908</v>
      </c>
      <c r="AB30" s="3">
        <f t="shared" si="21"/>
        <v>193262.79158986046</v>
      </c>
      <c r="AC30" s="5">
        <f t="shared" si="1"/>
        <v>120202.48133653651</v>
      </c>
      <c r="AD30" s="3">
        <f t="shared" si="2"/>
        <v>157512.79158986046</v>
      </c>
      <c r="AE30" s="1">
        <f t="shared" si="22"/>
        <v>0.28000000000000003</v>
      </c>
      <c r="AF30" s="4">
        <f t="shared" si="23"/>
        <v>30988.081645160928</v>
      </c>
      <c r="AG30" s="4">
        <f t="shared" si="24"/>
        <v>7795.6395794930231</v>
      </c>
      <c r="AH30" s="3">
        <f t="shared" si="25"/>
        <v>118729.07036520651</v>
      </c>
      <c r="AI30" s="46">
        <f t="shared" si="3"/>
        <v>9894.0891971005422</v>
      </c>
      <c r="AJ30" s="11"/>
      <c r="AK30" s="12">
        <v>1800</v>
      </c>
      <c r="AL30" s="12"/>
      <c r="AM30" s="12">
        <f t="shared" si="28"/>
        <v>3109.1925211103285</v>
      </c>
      <c r="AN30" s="41">
        <f t="shared" si="4"/>
        <v>4984.8966759902141</v>
      </c>
      <c r="AO30" s="3"/>
    </row>
    <row r="31" spans="1:42" x14ac:dyDescent="0.25">
      <c r="A31">
        <v>15</v>
      </c>
      <c r="B31">
        <v>40</v>
      </c>
      <c r="C31">
        <v>2032</v>
      </c>
      <c r="D31" s="27">
        <v>11000</v>
      </c>
      <c r="E31" s="28">
        <v>18000</v>
      </c>
      <c r="F31" s="28"/>
      <c r="G31" s="28">
        <v>6750</v>
      </c>
      <c r="H31" s="29">
        <f t="shared" si="26"/>
        <v>35750</v>
      </c>
      <c r="I31" s="40">
        <f t="shared" si="6"/>
        <v>37683.413355857185</v>
      </c>
      <c r="J31" s="48">
        <f t="shared" si="12"/>
        <v>454948.12301771413</v>
      </c>
      <c r="K31" s="48">
        <f t="shared" si="7"/>
        <v>18197.924920708567</v>
      </c>
      <c r="L31" s="48"/>
      <c r="M31" s="3">
        <f t="shared" si="8"/>
        <v>7274.3584787195496</v>
      </c>
      <c r="N31" s="3">
        <f t="shared" si="9"/>
        <v>80707.771834576735</v>
      </c>
      <c r="O31" s="21">
        <f t="shared" si="13"/>
        <v>5.0971569009929472E-3</v>
      </c>
      <c r="P31" s="46">
        <f t="shared" si="10"/>
        <v>1530297.9818032556</v>
      </c>
      <c r="Q31" s="3">
        <f t="shared" si="14"/>
        <v>169180.41375754774</v>
      </c>
      <c r="R31" s="3">
        <f t="shared" si="15"/>
        <v>88472.641922971001</v>
      </c>
      <c r="S31" s="11">
        <f t="shared" si="0"/>
        <v>53560.429363113952</v>
      </c>
      <c r="T31" s="14">
        <f t="shared" si="16"/>
        <v>0.15</v>
      </c>
      <c r="U31" s="15">
        <f t="shared" si="17"/>
        <v>7101.5644044670926</v>
      </c>
      <c r="V31" s="15">
        <f t="shared" si="18"/>
        <v>2598.0214681556977</v>
      </c>
      <c r="W31" s="12">
        <f t="shared" si="19"/>
        <v>43860.843490491163</v>
      </c>
      <c r="X31" s="13">
        <f t="shared" si="11"/>
        <v>3655.0702908742637</v>
      </c>
      <c r="Z31" s="3">
        <f t="shared" si="20"/>
        <v>72743.58478719549</v>
      </c>
      <c r="AA31" s="3">
        <f t="shared" si="27"/>
        <v>121485.52076061425</v>
      </c>
      <c r="AB31" s="3">
        <f t="shared" si="21"/>
        <v>194229.10554780974</v>
      </c>
      <c r="AC31" s="5">
        <f t="shared" si="1"/>
        <v>120795.69219195255</v>
      </c>
      <c r="AD31" s="3">
        <f t="shared" si="2"/>
        <v>158479.10554780974</v>
      </c>
      <c r="AE31" s="1">
        <f t="shared" si="22"/>
        <v>0.28000000000000003</v>
      </c>
      <c r="AF31" s="4">
        <f t="shared" si="23"/>
        <v>31258.649553386727</v>
      </c>
      <c r="AG31" s="4">
        <f t="shared" si="24"/>
        <v>7843.955277390487</v>
      </c>
      <c r="AH31" s="3">
        <f t="shared" si="25"/>
        <v>119376.50071703253</v>
      </c>
      <c r="AI31" s="46">
        <f t="shared" si="3"/>
        <v>9948.0417264193766</v>
      </c>
      <c r="AJ31" s="11"/>
      <c r="AK31" s="12">
        <v>1800</v>
      </c>
      <c r="AL31" s="12"/>
      <c r="AM31" s="12">
        <f t="shared" si="28"/>
        <v>3140.2844463214319</v>
      </c>
      <c r="AN31" s="41">
        <f t="shared" si="4"/>
        <v>5007.7572800979451</v>
      </c>
      <c r="AO31" s="3"/>
    </row>
    <row r="32" spans="1:42" x14ac:dyDescent="0.25">
      <c r="A32">
        <v>16</v>
      </c>
      <c r="B32">
        <v>41</v>
      </c>
      <c r="C32">
        <v>2033</v>
      </c>
      <c r="D32" s="27">
        <v>11000</v>
      </c>
      <c r="E32" s="28">
        <v>18000</v>
      </c>
      <c r="F32" s="28"/>
      <c r="G32" s="28">
        <v>6750</v>
      </c>
      <c r="H32" s="29">
        <f t="shared" si="26"/>
        <v>35750</v>
      </c>
      <c r="I32" s="40">
        <f t="shared" si="6"/>
        <v>63600</v>
      </c>
      <c r="J32" s="48">
        <f t="shared" si="12"/>
        <v>548119.75101386546</v>
      </c>
      <c r="K32" s="48">
        <f t="shared" si="7"/>
        <v>21924.790040554621</v>
      </c>
      <c r="L32" s="48"/>
      <c r="M32" s="3">
        <f t="shared" si="8"/>
        <v>7310.730271113146</v>
      </c>
      <c r="N32" s="3">
        <f t="shared" si="9"/>
        <v>106660.73027111315</v>
      </c>
      <c r="O32" s="21">
        <f t="shared" si="13"/>
        <v>0.32156702937767978</v>
      </c>
      <c r="P32" s="46">
        <f t="shared" si="10"/>
        <v>1736428.0808915803</v>
      </c>
      <c r="Q32" s="3">
        <f t="shared" si="14"/>
        <v>206130.0990883247</v>
      </c>
      <c r="R32" s="3">
        <f t="shared" si="15"/>
        <v>99469.368817211551</v>
      </c>
      <c r="S32" s="11">
        <f t="shared" si="0"/>
        <v>60774.982831205314</v>
      </c>
      <c r="T32" s="14">
        <f t="shared" si="16"/>
        <v>0.15</v>
      </c>
      <c r="U32" s="15">
        <f t="shared" si="17"/>
        <v>8183.7474246807969</v>
      </c>
      <c r="V32" s="15">
        <f t="shared" si="18"/>
        <v>2958.7491415602658</v>
      </c>
      <c r="W32" s="12">
        <f t="shared" si="19"/>
        <v>49632.486264964253</v>
      </c>
      <c r="X32" s="13">
        <f t="shared" si="11"/>
        <v>4136.0405220803541</v>
      </c>
      <c r="Z32" s="3">
        <f t="shared" si="20"/>
        <v>73107.302711131459</v>
      </c>
      <c r="AA32" s="3">
        <f t="shared" si="27"/>
        <v>122092.9483644173</v>
      </c>
      <c r="AB32" s="3">
        <f t="shared" si="21"/>
        <v>195200.25107554876</v>
      </c>
      <c r="AC32" s="5">
        <f t="shared" si="1"/>
        <v>95850.25107554876</v>
      </c>
      <c r="AD32" s="3">
        <f t="shared" si="2"/>
        <v>159450.25107554876</v>
      </c>
      <c r="AE32" s="1">
        <f t="shared" si="22"/>
        <v>0.28000000000000003</v>
      </c>
      <c r="AF32" s="4">
        <f t="shared" si="23"/>
        <v>31530.570301153653</v>
      </c>
      <c r="AG32" s="4">
        <f t="shared" si="24"/>
        <v>7892.5125537774384</v>
      </c>
      <c r="AH32" s="3">
        <f t="shared" si="25"/>
        <v>120027.16822061766</v>
      </c>
      <c r="AI32" s="46">
        <f t="shared" si="3"/>
        <v>10002.264018384805</v>
      </c>
      <c r="AJ32" s="11"/>
      <c r="AK32" s="12"/>
      <c r="AL32" s="12"/>
      <c r="AM32" s="12">
        <v>5300</v>
      </c>
      <c r="AN32" s="41">
        <f t="shared" si="4"/>
        <v>4702.2640183848052</v>
      </c>
      <c r="AO32" s="3"/>
    </row>
    <row r="33" spans="1:41" x14ac:dyDescent="0.25">
      <c r="A33">
        <v>17</v>
      </c>
      <c r="B33">
        <v>42</v>
      </c>
      <c r="C33">
        <v>2034</v>
      </c>
      <c r="D33" s="27">
        <v>11000</v>
      </c>
      <c r="E33" s="28">
        <v>18000</v>
      </c>
      <c r="F33" s="28"/>
      <c r="G33" s="28">
        <v>6750</v>
      </c>
      <c r="H33" s="29">
        <f t="shared" si="26"/>
        <v>35750</v>
      </c>
      <c r="I33" s="40">
        <f t="shared" si="6"/>
        <v>64236</v>
      </c>
      <c r="J33" s="48">
        <f t="shared" si="12"/>
        <v>647983.53482976672</v>
      </c>
      <c r="K33" s="48">
        <f t="shared" si="7"/>
        <v>25919.341393190669</v>
      </c>
      <c r="L33" s="48"/>
      <c r="M33" s="3">
        <f t="shared" si="8"/>
        <v>7347.2839224687114</v>
      </c>
      <c r="N33" s="3">
        <f t="shared" si="9"/>
        <v>107333.2839224687</v>
      </c>
      <c r="O33" s="21">
        <f t="shared" si="13"/>
        <v>6.3055414082206357E-3</v>
      </c>
      <c r="P33" s="46">
        <f t="shared" si="10"/>
        <v>1956629.1900720017</v>
      </c>
      <c r="Q33" s="3">
        <f t="shared" si="14"/>
        <v>220201.10918042134</v>
      </c>
      <c r="R33" s="3">
        <f t="shared" si="15"/>
        <v>112867.82525795263</v>
      </c>
      <c r="S33" s="11">
        <f t="shared" si="0"/>
        <v>68482.021652520067</v>
      </c>
      <c r="T33" s="14">
        <f t="shared" si="16"/>
        <v>0.15</v>
      </c>
      <c r="U33" s="15">
        <f t="shared" si="17"/>
        <v>9339.8032478780096</v>
      </c>
      <c r="V33" s="15">
        <f t="shared" si="18"/>
        <v>3344.1010826260035</v>
      </c>
      <c r="W33" s="12">
        <f t="shared" si="19"/>
        <v>55798.117322016056</v>
      </c>
      <c r="X33" s="13">
        <f t="shared" si="11"/>
        <v>4649.8431101680044</v>
      </c>
      <c r="Z33" s="3">
        <f t="shared" si="20"/>
        <v>73472.839224687108</v>
      </c>
      <c r="AA33" s="3">
        <f t="shared" si="27"/>
        <v>122703.41310623937</v>
      </c>
      <c r="AB33" s="3">
        <f t="shared" si="21"/>
        <v>196176.25233092648</v>
      </c>
      <c r="AC33" s="5">
        <f t="shared" si="1"/>
        <v>96190.25233092648</v>
      </c>
      <c r="AD33" s="3">
        <f t="shared" si="2"/>
        <v>160426.25233092648</v>
      </c>
      <c r="AE33" s="1">
        <f t="shared" si="22"/>
        <v>0.28000000000000003</v>
      </c>
      <c r="AF33" s="4">
        <f t="shared" si="23"/>
        <v>31803.850652659414</v>
      </c>
      <c r="AG33" s="4">
        <f t="shared" si="24"/>
        <v>7941.3126165463245</v>
      </c>
      <c r="AH33" s="3">
        <f t="shared" si="25"/>
        <v>120681.08906172073</v>
      </c>
      <c r="AI33" s="46">
        <f t="shared" si="3"/>
        <v>10056.757421810062</v>
      </c>
      <c r="AJ33" s="11"/>
      <c r="AK33" s="12"/>
      <c r="AL33" s="12"/>
      <c r="AM33" s="12">
        <f>AM32*1.01</f>
        <v>5353</v>
      </c>
      <c r="AN33" s="41">
        <f t="shared" si="4"/>
        <v>4703.7574218100617</v>
      </c>
      <c r="AO33" s="3"/>
    </row>
    <row r="34" spans="1:41" x14ac:dyDescent="0.25">
      <c r="A34">
        <v>18</v>
      </c>
      <c r="B34">
        <v>43</v>
      </c>
      <c r="C34">
        <v>2035</v>
      </c>
      <c r="D34" s="27">
        <v>11000</v>
      </c>
      <c r="E34" s="28">
        <v>18000</v>
      </c>
      <c r="F34" s="28"/>
      <c r="G34" s="28">
        <v>6750</v>
      </c>
      <c r="H34" s="29">
        <f t="shared" si="26"/>
        <v>35750</v>
      </c>
      <c r="I34" s="40">
        <f t="shared" si="6"/>
        <v>64878.36</v>
      </c>
      <c r="J34" s="48">
        <f t="shared" si="12"/>
        <v>754980.82459370152</v>
      </c>
      <c r="K34" s="48">
        <f t="shared" si="7"/>
        <v>30199.232983748061</v>
      </c>
      <c r="L34" s="48"/>
      <c r="M34" s="3">
        <f t="shared" si="8"/>
        <v>7384.020342081054</v>
      </c>
      <c r="N34" s="3">
        <f t="shared" si="9"/>
        <v>108012.38034208106</v>
      </c>
      <c r="O34" s="21">
        <f t="shared" si="13"/>
        <v>6.3269881885184166E-3</v>
      </c>
      <c r="P34" s="46">
        <f t="shared" si="10"/>
        <v>2191822.4677687627</v>
      </c>
      <c r="Q34" s="3">
        <f t="shared" si="14"/>
        <v>235193.27769676107</v>
      </c>
      <c r="R34" s="3">
        <f t="shared" si="15"/>
        <v>127180.89735468001</v>
      </c>
      <c r="S34" s="11">
        <f t="shared" si="0"/>
        <v>76713.78637190671</v>
      </c>
      <c r="T34" s="14">
        <f t="shared" si="16"/>
        <v>0.25</v>
      </c>
      <c r="U34" s="15">
        <f t="shared" si="17"/>
        <v>10655.946592976677</v>
      </c>
      <c r="V34" s="15">
        <f t="shared" si="18"/>
        <v>3755.6893185953359</v>
      </c>
      <c r="W34" s="12">
        <f t="shared" si="19"/>
        <v>62302.150460334698</v>
      </c>
      <c r="X34" s="13">
        <f t="shared" si="11"/>
        <v>5191.8458716945579</v>
      </c>
      <c r="Z34" s="3">
        <f t="shared" si="20"/>
        <v>73840.203420810532</v>
      </c>
      <c r="AA34" s="3">
        <f t="shared" si="27"/>
        <v>123316.93017177055</v>
      </c>
      <c r="AB34" s="3">
        <f t="shared" si="21"/>
        <v>197157.13359258109</v>
      </c>
      <c r="AC34" s="5">
        <f t="shared" si="1"/>
        <v>96528.773592581085</v>
      </c>
      <c r="AD34" s="3">
        <f t="shared" si="2"/>
        <v>161407.13359258109</v>
      </c>
      <c r="AE34" s="1">
        <f t="shared" si="22"/>
        <v>0.28000000000000003</v>
      </c>
      <c r="AF34" s="4">
        <f t="shared" si="23"/>
        <v>32078.497405922702</v>
      </c>
      <c r="AG34" s="4">
        <f t="shared" si="24"/>
        <v>7990.3566796290543</v>
      </c>
      <c r="AH34" s="3">
        <f t="shared" si="25"/>
        <v>121338.27950702934</v>
      </c>
      <c r="AI34" s="46">
        <f t="shared" si="3"/>
        <v>10111.523292252445</v>
      </c>
      <c r="AJ34" s="11"/>
      <c r="AK34" s="12"/>
      <c r="AL34" s="12"/>
      <c r="AM34" s="12">
        <f t="shared" ref="AM34:AM36" si="29">AM33*1.01</f>
        <v>5406.53</v>
      </c>
      <c r="AN34" s="41">
        <f t="shared" si="4"/>
        <v>4704.9932922524449</v>
      </c>
      <c r="AO34" s="3"/>
    </row>
    <row r="35" spans="1:41" x14ac:dyDescent="0.25">
      <c r="A35">
        <v>19</v>
      </c>
      <c r="B35">
        <v>44</v>
      </c>
      <c r="C35">
        <v>2036</v>
      </c>
      <c r="D35" s="27">
        <v>11000</v>
      </c>
      <c r="E35" s="28">
        <v>18000</v>
      </c>
      <c r="F35" s="28"/>
      <c r="G35" s="28">
        <v>6750</v>
      </c>
      <c r="H35" s="29">
        <f t="shared" si="26"/>
        <v>35750</v>
      </c>
      <c r="I35" s="40">
        <f t="shared" si="6"/>
        <v>65527.143599999996</v>
      </c>
      <c r="J35" s="48">
        <f t="shared" si="12"/>
        <v>869581.72179229208</v>
      </c>
      <c r="K35" s="48">
        <f t="shared" si="7"/>
        <v>34783.268871691682</v>
      </c>
      <c r="L35" s="48"/>
      <c r="M35" s="3">
        <f t="shared" si="8"/>
        <v>7420.9404437914582</v>
      </c>
      <c r="N35" s="3">
        <f t="shared" si="9"/>
        <v>108698.08404379146</v>
      </c>
      <c r="O35" s="21">
        <f t="shared" si="13"/>
        <v>6.3483806165435894E-3</v>
      </c>
      <c r="P35" s="46">
        <f t="shared" si="10"/>
        <v>2442989.0122175235</v>
      </c>
      <c r="Q35" s="3">
        <f t="shared" si="14"/>
        <v>251166.5444487608</v>
      </c>
      <c r="R35" s="3">
        <f t="shared" si="15"/>
        <v>142468.46040496934</v>
      </c>
      <c r="S35" s="11">
        <f t="shared" si="0"/>
        <v>85504.615427613331</v>
      </c>
      <c r="T35" s="14">
        <f t="shared" si="16"/>
        <v>0.25</v>
      </c>
      <c r="U35" s="15">
        <f t="shared" si="17"/>
        <v>12853.653856903333</v>
      </c>
      <c r="V35" s="15">
        <f t="shared" si="18"/>
        <v>4195.2307713806667</v>
      </c>
      <c r="W35" s="12">
        <f t="shared" si="19"/>
        <v>68455.730799329336</v>
      </c>
      <c r="X35" s="13">
        <f t="shared" si="11"/>
        <v>5704.644233277445</v>
      </c>
      <c r="Z35" s="3">
        <f t="shared" si="20"/>
        <v>74209.404437914578</v>
      </c>
      <c r="AA35" s="3">
        <f t="shared" si="27"/>
        <v>123933.5148226294</v>
      </c>
      <c r="AB35" s="3">
        <f t="shared" si="21"/>
        <v>198142.91926054397</v>
      </c>
      <c r="AC35" s="5">
        <f t="shared" si="1"/>
        <v>96865.775660543979</v>
      </c>
      <c r="AD35" s="3">
        <f t="shared" si="2"/>
        <v>162392.91926054397</v>
      </c>
      <c r="AE35" s="1">
        <f t="shared" si="22"/>
        <v>0.28000000000000003</v>
      </c>
      <c r="AF35" s="4">
        <f t="shared" si="23"/>
        <v>32354.517392952312</v>
      </c>
      <c r="AG35" s="4">
        <f t="shared" si="24"/>
        <v>8039.6459630271993</v>
      </c>
      <c r="AH35" s="3">
        <f t="shared" si="25"/>
        <v>121998.75590456446</v>
      </c>
      <c r="AI35" s="46">
        <f t="shared" si="3"/>
        <v>10166.562992047038</v>
      </c>
      <c r="AJ35" s="11"/>
      <c r="AK35" s="12"/>
      <c r="AL35" s="12"/>
      <c r="AM35" s="12">
        <f t="shared" si="29"/>
        <v>5460.5953</v>
      </c>
      <c r="AN35" s="41">
        <f t="shared" si="4"/>
        <v>4705.9676920470383</v>
      </c>
      <c r="AO35" s="3"/>
    </row>
    <row r="36" spans="1:41" x14ac:dyDescent="0.25">
      <c r="A36">
        <v>20</v>
      </c>
      <c r="B36">
        <v>45</v>
      </c>
      <c r="C36">
        <v>2037</v>
      </c>
      <c r="D36" s="27">
        <v>11000</v>
      </c>
      <c r="E36" s="28">
        <v>18000</v>
      </c>
      <c r="F36" s="28"/>
      <c r="G36" s="28">
        <v>6750</v>
      </c>
      <c r="H36" s="29">
        <f t="shared" si="26"/>
        <v>35750</v>
      </c>
      <c r="I36" s="40">
        <f t="shared" si="6"/>
        <v>66182.415036000006</v>
      </c>
      <c r="J36" s="48">
        <f t="shared" si="12"/>
        <v>992286.94874479098</v>
      </c>
      <c r="K36" s="48">
        <f t="shared" si="7"/>
        <v>39691.477949791639</v>
      </c>
      <c r="L36" s="48"/>
      <c r="M36" s="3">
        <f t="shared" si="8"/>
        <v>7458.045146010415</v>
      </c>
      <c r="N36" s="3">
        <f t="shared" si="9"/>
        <v>109390.46018201041</v>
      </c>
      <c r="O36" s="21">
        <f t="shared" si="13"/>
        <v>6.369717960622156E-3</v>
      </c>
      <c r="P36" s="46">
        <f t="shared" si="10"/>
        <v>2711173.7581936726</v>
      </c>
      <c r="Q36" s="3">
        <f t="shared" si="14"/>
        <v>268184.7459761491</v>
      </c>
      <c r="R36" s="3">
        <f t="shared" si="15"/>
        <v>158794.28579413868</v>
      </c>
      <c r="S36" s="11">
        <f t="shared" si="0"/>
        <v>94891.081536778554</v>
      </c>
      <c r="T36" s="14">
        <f t="shared" si="16"/>
        <v>0.25</v>
      </c>
      <c r="U36" s="15">
        <f t="shared" si="17"/>
        <v>15200.270384194639</v>
      </c>
      <c r="V36" s="15">
        <f t="shared" si="18"/>
        <v>4664.5540768389283</v>
      </c>
      <c r="W36" s="12">
        <f t="shared" si="19"/>
        <v>75026.257075744987</v>
      </c>
      <c r="X36" s="38">
        <f t="shared" si="11"/>
        <v>6252.1880896454159</v>
      </c>
      <c r="Z36" s="3">
        <f t="shared" si="20"/>
        <v>74580.451460104145</v>
      </c>
      <c r="AA36" s="3">
        <f t="shared" si="27"/>
        <v>124553.18239674253</v>
      </c>
      <c r="AB36" s="3">
        <f t="shared" si="21"/>
        <v>199133.63385684666</v>
      </c>
      <c r="AC36" s="5">
        <f t="shared" si="1"/>
        <v>97201.218820846654</v>
      </c>
      <c r="AD36" s="3">
        <f t="shared" si="2"/>
        <v>163383.63385684666</v>
      </c>
      <c r="AE36" s="1">
        <f t="shared" si="22"/>
        <v>0.28000000000000003</v>
      </c>
      <c r="AF36" s="4">
        <f t="shared" si="23"/>
        <v>32631.917479917065</v>
      </c>
      <c r="AG36" s="4">
        <f t="shared" si="24"/>
        <v>8089.1816928423332</v>
      </c>
      <c r="AH36" s="3">
        <f t="shared" si="25"/>
        <v>122662.53468408727</v>
      </c>
      <c r="AI36" s="46">
        <f t="shared" si="3"/>
        <v>10221.877890340606</v>
      </c>
      <c r="AJ36" s="11"/>
      <c r="AK36" s="12"/>
      <c r="AL36" s="12"/>
      <c r="AM36" s="12">
        <f t="shared" si="29"/>
        <v>5515.2012530000002</v>
      </c>
      <c r="AN36" s="41">
        <f t="shared" si="4"/>
        <v>4706.6766373406053</v>
      </c>
      <c r="AO36" s="3"/>
    </row>
    <row r="37" spans="1:41" x14ac:dyDescent="0.25">
      <c r="A37">
        <v>21</v>
      </c>
      <c r="B37">
        <v>46</v>
      </c>
      <c r="C37">
        <v>2038</v>
      </c>
      <c r="D37" s="27">
        <v>11000</v>
      </c>
      <c r="E37" s="28">
        <v>18000</v>
      </c>
      <c r="F37" s="28"/>
      <c r="G37" s="28">
        <v>6750</v>
      </c>
      <c r="H37" s="29">
        <f t="shared" si="26"/>
        <v>35750</v>
      </c>
      <c r="I37" s="40">
        <f t="shared" si="6"/>
        <v>40800</v>
      </c>
      <c r="J37" s="48">
        <f t="shared" si="12"/>
        <v>1097585.6004132023</v>
      </c>
      <c r="K37" s="48">
        <f t="shared" si="7"/>
        <v>43903.424016528093</v>
      </c>
      <c r="L37" s="48"/>
      <c r="M37" s="3">
        <f t="shared" si="8"/>
        <v>3729.0225730052075</v>
      </c>
      <c r="N37" s="3">
        <f t="shared" si="9"/>
        <v>80279.022573005204</v>
      </c>
      <c r="O37" s="21">
        <f t="shared" si="13"/>
        <v>-0.26612409857832076</v>
      </c>
      <c r="P37" s="46">
        <f t="shared" si="10"/>
        <v>2967679.0750492667</v>
      </c>
      <c r="Q37" s="3">
        <f t="shared" si="14"/>
        <v>256505.31685559405</v>
      </c>
      <c r="R37" s="3">
        <f t="shared" si="15"/>
        <v>176226.29428258885</v>
      </c>
      <c r="S37" s="11">
        <f t="shared" si="0"/>
        <v>103868.76762672434</v>
      </c>
      <c r="T37" s="14">
        <f t="shared" si="16"/>
        <v>0.25</v>
      </c>
      <c r="U37" s="15">
        <f t="shared" si="17"/>
        <v>17444.691906681084</v>
      </c>
      <c r="V37" s="15">
        <f t="shared" si="18"/>
        <v>5113.4383813362174</v>
      </c>
      <c r="W37" s="12">
        <f t="shared" si="19"/>
        <v>81310.637338707034</v>
      </c>
      <c r="X37" s="13">
        <f t="shared" si="11"/>
        <v>6775.8864448922532</v>
      </c>
      <c r="Z37" s="3">
        <f>Z36/2</f>
        <v>37290.225730052072</v>
      </c>
      <c r="AA37" s="3">
        <f t="shared" si="27"/>
        <v>125175.94830872623</v>
      </c>
      <c r="AB37" s="3">
        <f t="shared" si="21"/>
        <v>162466.17403877829</v>
      </c>
      <c r="AC37" s="5">
        <f t="shared" si="1"/>
        <v>85916.174038778292</v>
      </c>
      <c r="AD37" s="3">
        <f t="shared" si="2"/>
        <v>126716.17403877829</v>
      </c>
      <c r="AE37" s="1">
        <f t="shared" si="22"/>
        <v>0.25</v>
      </c>
      <c r="AF37" s="4">
        <f t="shared" si="23"/>
        <v>23156.543509694573</v>
      </c>
      <c r="AG37" s="4">
        <f t="shared" si="24"/>
        <v>6255.808701938915</v>
      </c>
      <c r="AH37" s="3">
        <f t="shared" si="25"/>
        <v>97303.821827144799</v>
      </c>
      <c r="AI37" s="46">
        <f t="shared" si="3"/>
        <v>8108.6518189287335</v>
      </c>
      <c r="AJ37" s="11"/>
      <c r="AK37" s="12"/>
      <c r="AL37" s="12"/>
      <c r="AM37" s="12">
        <v>3400</v>
      </c>
      <c r="AN37" s="41">
        <f t="shared" si="4"/>
        <v>4708.6518189287335</v>
      </c>
      <c r="AO37" s="3"/>
    </row>
    <row r="38" spans="1:41" x14ac:dyDescent="0.25">
      <c r="A38">
        <v>22</v>
      </c>
      <c r="B38">
        <v>47</v>
      </c>
      <c r="C38">
        <v>2039</v>
      </c>
      <c r="D38" s="27">
        <v>11000</v>
      </c>
      <c r="E38" s="28">
        <v>18000</v>
      </c>
      <c r="F38" s="28"/>
      <c r="G38" s="28">
        <v>6750</v>
      </c>
      <c r="H38" s="29">
        <f t="shared" si="26"/>
        <v>35750</v>
      </c>
      <c r="I38" s="40">
        <f t="shared" si="6"/>
        <v>41208</v>
      </c>
      <c r="J38" s="48">
        <f t="shared" si="12"/>
        <v>1210136.6644400605</v>
      </c>
      <c r="K38" s="48">
        <f t="shared" si="7"/>
        <v>48405.466577602419</v>
      </c>
      <c r="L38" s="48"/>
      <c r="M38" s="3">
        <f t="shared" si="8"/>
        <v>3747.6676858702326</v>
      </c>
      <c r="N38" s="3">
        <f t="shared" si="9"/>
        <v>80705.667685870227</v>
      </c>
      <c r="O38" s="21">
        <f t="shared" si="13"/>
        <v>5.3145279948698205E-3</v>
      </c>
      <c r="P38" s="46">
        <f t="shared" si="10"/>
        <v>3241283.882613339</v>
      </c>
      <c r="Q38" s="3">
        <f t="shared" si="14"/>
        <v>273604.80756407231</v>
      </c>
      <c r="R38" s="3">
        <f t="shared" si="15"/>
        <v>192899.13987820208</v>
      </c>
      <c r="S38" s="11">
        <f t="shared" si="0"/>
        <v>113444.93589146687</v>
      </c>
      <c r="T38" s="14">
        <f t="shared" si="16"/>
        <v>0.25</v>
      </c>
      <c r="U38" s="15">
        <f t="shared" si="17"/>
        <v>19838.733972866718</v>
      </c>
      <c r="V38" s="15">
        <f t="shared" si="18"/>
        <v>5592.2467945733442</v>
      </c>
      <c r="W38" s="12">
        <f t="shared" si="19"/>
        <v>88013.955124026805</v>
      </c>
      <c r="X38" s="13">
        <f t="shared" si="11"/>
        <v>7334.4962603355671</v>
      </c>
      <c r="Z38" s="3">
        <f>Z37*1.005</f>
        <v>37476.676858702325</v>
      </c>
      <c r="AA38" s="3">
        <f t="shared" si="27"/>
        <v>125801.82805026985</v>
      </c>
      <c r="AB38" s="3">
        <f t="shared" si="21"/>
        <v>163278.50490897219</v>
      </c>
      <c r="AC38" s="5">
        <f t="shared" si="1"/>
        <v>86320.504908972187</v>
      </c>
      <c r="AD38" s="3">
        <f t="shared" si="2"/>
        <v>127528.50490897219</v>
      </c>
      <c r="AE38" s="1">
        <f t="shared" si="22"/>
        <v>0.25</v>
      </c>
      <c r="AF38" s="4">
        <f t="shared" si="23"/>
        <v>23359.626227243047</v>
      </c>
      <c r="AG38" s="4">
        <f t="shared" si="24"/>
        <v>6296.4252454486095</v>
      </c>
      <c r="AH38" s="3">
        <f t="shared" si="25"/>
        <v>97872.453436280528</v>
      </c>
      <c r="AI38" s="46">
        <f t="shared" si="3"/>
        <v>8156.037786356711</v>
      </c>
      <c r="AJ38" s="11"/>
      <c r="AK38" s="12"/>
      <c r="AL38" s="12"/>
      <c r="AM38" s="12">
        <f>AM37*1.01</f>
        <v>3434</v>
      </c>
      <c r="AN38" s="41">
        <f t="shared" si="4"/>
        <v>4722.037786356711</v>
      </c>
      <c r="AO38" s="3"/>
    </row>
    <row r="39" spans="1:41" x14ac:dyDescent="0.25">
      <c r="A39">
        <v>23</v>
      </c>
      <c r="B39">
        <v>48</v>
      </c>
      <c r="C39">
        <v>2040</v>
      </c>
      <c r="D39" s="27">
        <v>11000</v>
      </c>
      <c r="E39" s="28">
        <v>18000</v>
      </c>
      <c r="F39" s="28"/>
      <c r="G39" s="28">
        <v>6750</v>
      </c>
      <c r="H39" s="29">
        <f t="shared" si="26"/>
        <v>35750</v>
      </c>
      <c r="I39" s="40">
        <f t="shared" si="6"/>
        <v>0</v>
      </c>
      <c r="J39" s="48">
        <f t="shared" si="12"/>
        <v>1288795.5476286644</v>
      </c>
      <c r="K39" s="48">
        <f t="shared" si="7"/>
        <v>51551.821905146579</v>
      </c>
      <c r="L39" s="48"/>
      <c r="M39" s="3">
        <f t="shared" si="8"/>
        <v>3766.4060242995834</v>
      </c>
      <c r="N39" s="3">
        <f t="shared" si="9"/>
        <v>39516.406024299584</v>
      </c>
      <c r="O39" s="21">
        <f t="shared" si="13"/>
        <v>-0.5103639291095533</v>
      </c>
      <c r="P39" s="46">
        <f t="shared" si="10"/>
        <v>3491483.7410075055</v>
      </c>
      <c r="Q39" s="3">
        <f t="shared" si="14"/>
        <v>250199.85839416645</v>
      </c>
      <c r="R39" s="3">
        <f t="shared" si="15"/>
        <v>210683.45236986686</v>
      </c>
      <c r="S39" s="11">
        <f t="shared" si="0"/>
        <v>122201.9309352627</v>
      </c>
      <c r="T39" s="14">
        <f t="shared" si="16"/>
        <v>0.25</v>
      </c>
      <c r="U39" s="15">
        <f t="shared" si="17"/>
        <v>22027.982733815676</v>
      </c>
      <c r="V39" s="15">
        <f t="shared" si="18"/>
        <v>6030.0965467631358</v>
      </c>
      <c r="W39" s="12">
        <f t="shared" si="19"/>
        <v>94143.851654683895</v>
      </c>
      <c r="X39" s="13">
        <f t="shared" si="11"/>
        <v>7845.3209712236576</v>
      </c>
      <c r="Z39" s="3">
        <f t="shared" ref="Z39:Z41" si="30">Z38*1.005</f>
        <v>37664.060242995831</v>
      </c>
      <c r="AA39" s="3">
        <f>AA38/2</f>
        <v>62900.914025134924</v>
      </c>
      <c r="AB39" s="3">
        <f t="shared" si="21"/>
        <v>100564.97426813075</v>
      </c>
      <c r="AC39" s="5">
        <f t="shared" si="1"/>
        <v>64814.974268130754</v>
      </c>
      <c r="AD39" s="3">
        <f t="shared" si="2"/>
        <v>64814.974268130754</v>
      </c>
      <c r="AE39" s="1">
        <f t="shared" si="22"/>
        <v>0.15</v>
      </c>
      <c r="AF39" s="4">
        <f t="shared" si="23"/>
        <v>8789.7461402196132</v>
      </c>
      <c r="AG39" s="4">
        <f t="shared" si="24"/>
        <v>3160.7487134065377</v>
      </c>
      <c r="AH39" s="3">
        <f t="shared" si="25"/>
        <v>52864.479414504603</v>
      </c>
      <c r="AI39" s="46">
        <f t="shared" si="3"/>
        <v>4405.37328454205</v>
      </c>
      <c r="AJ39" s="11"/>
      <c r="AK39" s="12"/>
      <c r="AL39" s="12"/>
      <c r="AM39" s="12">
        <v>0</v>
      </c>
      <c r="AN39" s="41">
        <f t="shared" si="4"/>
        <v>4405.37328454205</v>
      </c>
      <c r="AO39" s="3"/>
    </row>
    <row r="40" spans="1:41" x14ac:dyDescent="0.25">
      <c r="A40">
        <v>24</v>
      </c>
      <c r="B40">
        <v>49</v>
      </c>
      <c r="C40">
        <v>2041</v>
      </c>
      <c r="D40" s="27">
        <v>11000</v>
      </c>
      <c r="E40" s="28">
        <v>18000</v>
      </c>
      <c r="F40" s="28"/>
      <c r="G40" s="28">
        <v>6750</v>
      </c>
      <c r="H40" s="29">
        <f t="shared" si="26"/>
        <v>35750</v>
      </c>
      <c r="I40" s="40">
        <f t="shared" si="6"/>
        <v>0</v>
      </c>
      <c r="J40" s="48">
        <f t="shared" si="12"/>
        <v>1372567.2582245276</v>
      </c>
      <c r="K40" s="48">
        <f t="shared" si="7"/>
        <v>54902.690328981102</v>
      </c>
      <c r="L40" s="48"/>
      <c r="M40" s="3">
        <f t="shared" si="8"/>
        <v>3785.238054421081</v>
      </c>
      <c r="N40" s="3">
        <f t="shared" si="9"/>
        <v>39535.238054421083</v>
      </c>
      <c r="O40" s="21">
        <f t="shared" si="13"/>
        <v>4.7656231970890034E-4</v>
      </c>
      <c r="P40" s="46">
        <f t="shared" si="10"/>
        <v>3757965.4222274143</v>
      </c>
      <c r="Q40" s="3">
        <f t="shared" si="14"/>
        <v>266481.68121990887</v>
      </c>
      <c r="R40" s="3">
        <f t="shared" si="15"/>
        <v>226946.44316548778</v>
      </c>
      <c r="S40" s="11">
        <f t="shared" si="0"/>
        <v>131528.78977795952</v>
      </c>
      <c r="T40" s="14">
        <f t="shared" si="16"/>
        <v>0.25</v>
      </c>
      <c r="U40" s="15">
        <f t="shared" si="17"/>
        <v>24359.697444489881</v>
      </c>
      <c r="V40" s="15">
        <f t="shared" si="18"/>
        <v>6496.4394888979768</v>
      </c>
      <c r="W40" s="12">
        <f t="shared" si="19"/>
        <v>100672.65284457167</v>
      </c>
      <c r="X40" s="13">
        <f t="shared" si="11"/>
        <v>8389.3877370476384</v>
      </c>
      <c r="Z40" s="3">
        <f t="shared" si="30"/>
        <v>37852.380544210806</v>
      </c>
      <c r="AA40" s="3">
        <f t="shared" si="27"/>
        <v>63215.418595260591</v>
      </c>
      <c r="AB40" s="3">
        <f t="shared" si="21"/>
        <v>101067.7991394714</v>
      </c>
      <c r="AC40" s="5">
        <f t="shared" si="1"/>
        <v>65317.799139471404</v>
      </c>
      <c r="AD40" s="3">
        <f t="shared" si="2"/>
        <v>65317.799139471404</v>
      </c>
      <c r="AE40" s="1">
        <f t="shared" si="22"/>
        <v>0.15</v>
      </c>
      <c r="AF40" s="4">
        <f t="shared" si="23"/>
        <v>8865.1698709207103</v>
      </c>
      <c r="AG40" s="4">
        <f t="shared" si="24"/>
        <v>3185.8899569735704</v>
      </c>
      <c r="AH40" s="3">
        <f t="shared" si="25"/>
        <v>53266.739311577127</v>
      </c>
      <c r="AI40" s="46">
        <f t="shared" si="3"/>
        <v>4438.8949426314275</v>
      </c>
      <c r="AJ40" s="11"/>
      <c r="AK40" s="12"/>
      <c r="AL40" s="12"/>
      <c r="AM40" s="12">
        <f>AM39*1.01</f>
        <v>0</v>
      </c>
      <c r="AN40" s="41">
        <f t="shared" si="4"/>
        <v>4438.8949426314275</v>
      </c>
      <c r="AO40" s="3"/>
    </row>
    <row r="41" spans="1:41" ht="15.75" thickBot="1" x14ac:dyDescent="0.3">
      <c r="A41">
        <v>25</v>
      </c>
      <c r="B41">
        <v>50</v>
      </c>
      <c r="C41">
        <v>2042</v>
      </c>
      <c r="D41" s="27">
        <v>11000</v>
      </c>
      <c r="E41" s="28">
        <v>18000</v>
      </c>
      <c r="F41" s="28"/>
      <c r="G41" s="28">
        <v>6750</v>
      </c>
      <c r="H41" s="29">
        <f t="shared" si="26"/>
        <v>35750</v>
      </c>
      <c r="I41" s="40">
        <f t="shared" si="6"/>
        <v>0</v>
      </c>
      <c r="J41" s="48">
        <f t="shared" si="12"/>
        <v>1461784.1300091217</v>
      </c>
      <c r="K41" s="48">
        <f t="shared" si="7"/>
        <v>58471.365200364868</v>
      </c>
      <c r="L41" s="48"/>
      <c r="M41" s="3">
        <f t="shared" si="8"/>
        <v>3804.164244693186</v>
      </c>
      <c r="N41" s="3">
        <f t="shared" si="9"/>
        <v>39554.164244693187</v>
      </c>
      <c r="O41" s="21">
        <f t="shared" si="13"/>
        <v>4.7871699282681134E-4</v>
      </c>
      <c r="P41" s="47">
        <f t="shared" si="10"/>
        <v>4041787.3389168894</v>
      </c>
      <c r="Q41" s="3">
        <f t="shared" si="14"/>
        <v>283821.91668947507</v>
      </c>
      <c r="R41" s="3">
        <f t="shared" si="15"/>
        <v>244267.75244478189</v>
      </c>
      <c r="S41" s="11">
        <f t="shared" si="0"/>
        <v>141462.55686209115</v>
      </c>
      <c r="T41" s="14">
        <f t="shared" si="16"/>
        <v>0.25</v>
      </c>
      <c r="U41" s="15">
        <f t="shared" si="17"/>
        <v>26843.139215522788</v>
      </c>
      <c r="V41" s="15">
        <f t="shared" si="18"/>
        <v>6993.1278431045575</v>
      </c>
      <c r="W41" s="12">
        <f t="shared" si="19"/>
        <v>107626.28980346381</v>
      </c>
      <c r="X41" s="13">
        <f t="shared" si="11"/>
        <v>8968.8574836219832</v>
      </c>
      <c r="Z41" s="3">
        <f t="shared" si="30"/>
        <v>38041.642446931859</v>
      </c>
      <c r="AA41" s="3">
        <f t="shared" si="27"/>
        <v>63531.495688236886</v>
      </c>
      <c r="AB41" s="3">
        <f t="shared" si="21"/>
        <v>101573.13813516875</v>
      </c>
      <c r="AC41" s="5">
        <f t="shared" si="1"/>
        <v>65823.138135168745</v>
      </c>
      <c r="AD41" s="3">
        <f t="shared" si="2"/>
        <v>65823.138135168745</v>
      </c>
      <c r="AE41" s="1">
        <f t="shared" si="22"/>
        <v>0.15</v>
      </c>
      <c r="AF41" s="4">
        <f t="shared" si="23"/>
        <v>8940.9707202753125</v>
      </c>
      <c r="AG41" s="4">
        <f t="shared" si="24"/>
        <v>3211.1569067584373</v>
      </c>
      <c r="AH41" s="3">
        <f t="shared" si="25"/>
        <v>53671.010508134998</v>
      </c>
      <c r="AI41" s="47">
        <f t="shared" si="3"/>
        <v>4472.5842090112501</v>
      </c>
      <c r="AJ41" s="42"/>
      <c r="AK41" s="43"/>
      <c r="AL41" s="43"/>
      <c r="AM41" s="43">
        <f>AM40*1.01</f>
        <v>0</v>
      </c>
      <c r="AN41" s="44">
        <f t="shared" si="4"/>
        <v>4472.5842090112501</v>
      </c>
      <c r="AO41" s="3"/>
    </row>
    <row r="42" spans="1:41" x14ac:dyDescent="0.25">
      <c r="D42" s="27"/>
      <c r="E42" s="28"/>
      <c r="F42" s="28"/>
      <c r="G42" s="28"/>
      <c r="H42" s="29"/>
    </row>
    <row r="43" spans="1:41" x14ac:dyDescent="0.25">
      <c r="D43" s="27"/>
      <c r="E43" s="28"/>
      <c r="F43" s="28"/>
      <c r="G43" s="28"/>
      <c r="H43" s="29"/>
    </row>
    <row r="44" spans="1:41" x14ac:dyDescent="0.25">
      <c r="D44" s="27"/>
      <c r="E44" s="28"/>
      <c r="F44" s="28"/>
      <c r="G44" s="28"/>
      <c r="H44" s="29"/>
    </row>
    <row r="45" spans="1:41" x14ac:dyDescent="0.25">
      <c r="D45" s="27"/>
      <c r="E45" s="28"/>
      <c r="F45" s="28"/>
      <c r="G45" s="28"/>
      <c r="H45" s="29"/>
    </row>
    <row r="46" spans="1:41" x14ac:dyDescent="0.25">
      <c r="D46" s="27"/>
      <c r="E46" s="28"/>
      <c r="F46" s="28"/>
      <c r="G46" s="28"/>
      <c r="H46" s="29"/>
    </row>
    <row r="47" spans="1:41" ht="15.75" thickBot="1" x14ac:dyDescent="0.3">
      <c r="D47" s="30"/>
      <c r="E47" s="31"/>
      <c r="F47" s="31"/>
      <c r="G47" s="31"/>
      <c r="H47" s="32"/>
    </row>
  </sheetData>
  <mergeCells count="1">
    <mergeCell ref="S14:X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zoomScale="85" zoomScaleNormal="85" workbookViewId="0">
      <selection activeCell="AK20" sqref="AK20"/>
    </sheetView>
  </sheetViews>
  <sheetFormatPr defaultRowHeight="15" x14ac:dyDescent="0.25"/>
  <cols>
    <col min="1" max="1" width="3.28515625" bestFit="1" customWidth="1"/>
    <col min="2" max="3" width="4.42578125" customWidth="1"/>
    <col min="4" max="4" width="5.5703125" customWidth="1"/>
    <col min="5" max="5" width="8.28515625" hidden="1" customWidth="1"/>
    <col min="6" max="7" width="8.42578125" hidden="1" customWidth="1"/>
    <col min="8" max="8" width="6.7109375" hidden="1" customWidth="1"/>
    <col min="9" max="9" width="11.28515625" customWidth="1"/>
    <col min="10" max="10" width="11.5703125" customWidth="1"/>
    <col min="11" max="13" width="11.5703125" hidden="1" customWidth="1"/>
    <col min="14" max="14" width="15.28515625" bestFit="1" customWidth="1"/>
    <col min="15" max="15" width="15.5703125" customWidth="1"/>
    <col min="16" max="16" width="14" style="21" hidden="1" customWidth="1"/>
    <col min="17" max="17" width="12.7109375" bestFit="1" customWidth="1"/>
    <col min="18" max="19" width="12.7109375" hidden="1" customWidth="1"/>
    <col min="20" max="20" width="11.140625" bestFit="1" customWidth="1"/>
    <col min="21" max="21" width="11.140625" customWidth="1"/>
    <col min="22" max="23" width="11.140625" hidden="1" customWidth="1"/>
    <col min="24" max="24" width="11.140625" customWidth="1"/>
    <col min="25" max="25" width="12.85546875" bestFit="1" customWidth="1"/>
    <col min="26" max="26" width="5.85546875" customWidth="1"/>
    <col min="27" max="27" width="11.7109375" bestFit="1" customWidth="1"/>
    <col min="28" max="29" width="11.5703125" bestFit="1" customWidth="1"/>
    <col min="30" max="30" width="11.42578125" hidden="1" customWidth="1"/>
    <col min="31" max="31" width="15" bestFit="1" customWidth="1"/>
    <col min="32" max="32" width="11" bestFit="1" customWidth="1"/>
    <col min="33" max="33" width="11.140625" bestFit="1" customWidth="1"/>
    <col min="34" max="34" width="10" bestFit="1" customWidth="1"/>
    <col min="35" max="35" width="11.140625" bestFit="1" customWidth="1"/>
    <col min="36" max="36" width="10.28515625" customWidth="1"/>
    <col min="37" max="37" width="10.42578125" bestFit="1" customWidth="1"/>
    <col min="38" max="38" width="9.7109375" bestFit="1" customWidth="1"/>
    <col min="39" max="39" width="9.140625" customWidth="1"/>
    <col min="40" max="40" width="12" customWidth="1"/>
    <col min="41" max="41" width="10.85546875" bestFit="1" customWidth="1"/>
    <col min="42" max="42" width="6" customWidth="1"/>
  </cols>
  <sheetData>
    <row r="1" spans="1:44" x14ac:dyDescent="0.25">
      <c r="I1" s="2" t="s">
        <v>27</v>
      </c>
      <c r="Q1" s="2" t="s">
        <v>1</v>
      </c>
      <c r="R1" s="2"/>
      <c r="S1" s="2"/>
      <c r="T1" s="18">
        <v>6.5000000000000002E-2</v>
      </c>
      <c r="AE1" s="2" t="s">
        <v>95</v>
      </c>
    </row>
    <row r="2" spans="1:44" x14ac:dyDescent="0.25">
      <c r="I2" t="s">
        <v>5</v>
      </c>
      <c r="J2">
        <v>25700</v>
      </c>
      <c r="AE2" t="s">
        <v>49</v>
      </c>
    </row>
    <row r="3" spans="1:44" x14ac:dyDescent="0.25">
      <c r="I3" t="s">
        <v>6</v>
      </c>
      <c r="J3">
        <v>5865</v>
      </c>
      <c r="AE3" t="s">
        <v>37</v>
      </c>
    </row>
    <row r="4" spans="1:44" x14ac:dyDescent="0.25">
      <c r="I4" t="s">
        <v>7</v>
      </c>
      <c r="J4">
        <v>902</v>
      </c>
      <c r="AE4" t="s">
        <v>38</v>
      </c>
    </row>
    <row r="5" spans="1:44" x14ac:dyDescent="0.25">
      <c r="I5" t="s">
        <v>8</v>
      </c>
      <c r="J5">
        <v>21949</v>
      </c>
      <c r="AE5" t="s">
        <v>86</v>
      </c>
    </row>
    <row r="6" spans="1:44" x14ac:dyDescent="0.25">
      <c r="I6" t="s">
        <v>9</v>
      </c>
      <c r="J6">
        <v>4285</v>
      </c>
      <c r="U6" s="2" t="s">
        <v>90</v>
      </c>
      <c r="AE6" t="s">
        <v>41</v>
      </c>
    </row>
    <row r="7" spans="1:44" x14ac:dyDescent="0.25">
      <c r="U7" s="2" t="s">
        <v>99</v>
      </c>
      <c r="AE7" t="s">
        <v>42</v>
      </c>
    </row>
    <row r="8" spans="1:44" x14ac:dyDescent="0.25">
      <c r="I8" t="s">
        <v>21</v>
      </c>
      <c r="J8">
        <f>SUM(J2:J6)</f>
        <v>58701</v>
      </c>
      <c r="AE8" t="s">
        <v>82</v>
      </c>
    </row>
    <row r="9" spans="1:44" x14ac:dyDescent="0.25">
      <c r="AE9" t="s">
        <v>83</v>
      </c>
    </row>
    <row r="10" spans="1:44" x14ac:dyDescent="0.25">
      <c r="AE10" t="s">
        <v>88</v>
      </c>
    </row>
    <row r="12" spans="1:44" x14ac:dyDescent="0.25">
      <c r="AN12" s="52" t="s">
        <v>96</v>
      </c>
      <c r="AO12" s="53">
        <v>4800</v>
      </c>
    </row>
    <row r="13" spans="1:44" ht="15.75" thickBot="1" x14ac:dyDescent="0.3">
      <c r="N13" s="2" t="s">
        <v>45</v>
      </c>
    </row>
    <row r="14" spans="1:44" ht="15.75" thickBot="1" x14ac:dyDescent="0.3">
      <c r="T14" s="84" t="s">
        <v>28</v>
      </c>
      <c r="U14" s="85"/>
      <c r="V14" s="85"/>
      <c r="W14" s="85"/>
      <c r="X14" s="85"/>
      <c r="Y14" s="86"/>
    </row>
    <row r="15" spans="1:44" s="7" customFormat="1" ht="45" customHeight="1" x14ac:dyDescent="0.25">
      <c r="A15" s="24" t="s">
        <v>0</v>
      </c>
      <c r="B15" s="25" t="s">
        <v>52</v>
      </c>
      <c r="C15" s="25" t="s">
        <v>103</v>
      </c>
      <c r="D15" s="26" t="s">
        <v>44</v>
      </c>
      <c r="E15" s="24" t="s">
        <v>55</v>
      </c>
      <c r="F15" s="25" t="s">
        <v>57</v>
      </c>
      <c r="G15" s="25" t="s">
        <v>87</v>
      </c>
      <c r="H15" s="25" t="s">
        <v>56</v>
      </c>
      <c r="I15" s="26" t="s">
        <v>58</v>
      </c>
      <c r="J15" s="6" t="s">
        <v>18</v>
      </c>
      <c r="K15" s="49" t="s">
        <v>92</v>
      </c>
      <c r="L15" s="50">
        <v>0.04</v>
      </c>
      <c r="M15" s="49"/>
      <c r="N15" s="6" t="s">
        <v>89</v>
      </c>
      <c r="O15" s="6" t="s">
        <v>51</v>
      </c>
      <c r="P15" s="22"/>
      <c r="Q15" s="45" t="s">
        <v>34</v>
      </c>
      <c r="R15" s="6" t="s">
        <v>94</v>
      </c>
      <c r="S15" s="6" t="s">
        <v>93</v>
      </c>
      <c r="T15" s="20">
        <v>3.5000000000000003E-2</v>
      </c>
      <c r="U15" s="9" t="s">
        <v>30</v>
      </c>
      <c r="V15" s="9" t="s">
        <v>31</v>
      </c>
      <c r="W15" s="9" t="s">
        <v>32</v>
      </c>
      <c r="X15" s="9" t="s">
        <v>29</v>
      </c>
      <c r="Y15" s="10" t="s">
        <v>2</v>
      </c>
      <c r="AA15" s="6" t="s">
        <v>14</v>
      </c>
      <c r="AB15" s="6" t="s">
        <v>15</v>
      </c>
      <c r="AC15" s="6" t="s">
        <v>16</v>
      </c>
      <c r="AD15" s="8" t="s">
        <v>17</v>
      </c>
      <c r="AE15" s="6" t="s">
        <v>22</v>
      </c>
      <c r="AF15" s="6" t="s">
        <v>23</v>
      </c>
      <c r="AG15" s="6" t="s">
        <v>53</v>
      </c>
      <c r="AH15" s="6" t="s">
        <v>54</v>
      </c>
      <c r="AI15" s="6" t="s">
        <v>24</v>
      </c>
      <c r="AJ15" s="45" t="s">
        <v>2</v>
      </c>
      <c r="AK15" s="24" t="s">
        <v>78</v>
      </c>
      <c r="AL15" s="25" t="s">
        <v>79</v>
      </c>
      <c r="AM15" s="25" t="s">
        <v>80</v>
      </c>
      <c r="AN15" s="25" t="s">
        <v>85</v>
      </c>
      <c r="AO15" s="26" t="s">
        <v>81</v>
      </c>
      <c r="AP15" s="6" t="s">
        <v>97</v>
      </c>
      <c r="AQ15" s="6" t="s">
        <v>77</v>
      </c>
      <c r="AR15" s="6"/>
    </row>
    <row r="16" spans="1:44" x14ac:dyDescent="0.25">
      <c r="A16" s="27">
        <v>0</v>
      </c>
      <c r="B16" s="28">
        <v>26</v>
      </c>
      <c r="C16" s="28">
        <f>B16-2</f>
        <v>24</v>
      </c>
      <c r="D16" s="29">
        <v>2017</v>
      </c>
      <c r="E16" s="27"/>
      <c r="F16" s="28"/>
      <c r="G16" s="28"/>
      <c r="H16" s="28"/>
      <c r="I16" s="29"/>
      <c r="J16" s="40">
        <f>AN16*12</f>
        <v>0</v>
      </c>
      <c r="K16" s="48">
        <v>0</v>
      </c>
      <c r="L16" s="48">
        <f>4%*K16</f>
        <v>0</v>
      </c>
      <c r="M16" s="48"/>
      <c r="N16" s="3">
        <f>0.05*AA16</f>
        <v>3375</v>
      </c>
      <c r="O16" s="3">
        <f>I16+J16+N16</f>
        <v>3375</v>
      </c>
      <c r="Q16" s="51">
        <f>J8</f>
        <v>58701</v>
      </c>
      <c r="T16" s="11">
        <f t="shared" ref="T16:T40" si="0">$T$15*Q16</f>
        <v>2054.5350000000003</v>
      </c>
      <c r="U16" s="14">
        <f>IF(T16&lt;18650,10,IF(T16&lt;75900,15,IF(T16&lt;153100,25,IF(T16&lt;233350,28,IF(T16&lt;416700,33,100)))))/100</f>
        <v>0.1</v>
      </c>
      <c r="V16" s="15">
        <f>IF(U16=10%,U16*T16,IF(U16=15%,1865 + U16*(T16-18650),IF(U16=25%,10452.5+U16*(T16-75900),IF(U16=28%,29752.5 + U16*(T16-153100),IF(U16=33%,52222.5 + U16*(T16-233350),0)))))</f>
        <v>205.45350000000005</v>
      </c>
      <c r="W16" s="16">
        <f>220 + 5%*(T16-6000)</f>
        <v>22.72675000000001</v>
      </c>
      <c r="X16" s="17">
        <f>T16-SUM(V16:W16)</f>
        <v>1826.3547500000002</v>
      </c>
      <c r="Y16" s="13">
        <f>X16/12</f>
        <v>152.19622916666668</v>
      </c>
      <c r="AA16" s="3">
        <v>67500</v>
      </c>
      <c r="AB16" s="3">
        <v>0</v>
      </c>
      <c r="AC16" s="3">
        <f t="shared" ref="AC16:AC40" si="1">AA16+AB16</f>
        <v>67500</v>
      </c>
      <c r="AD16" s="5">
        <f t="shared" ref="AD16:AD40" si="2">AC16-I16-J16</f>
        <v>67500</v>
      </c>
      <c r="AE16" s="3">
        <f t="shared" ref="AE16:AE40" si="3">AC16-I16</f>
        <v>67500</v>
      </c>
      <c r="AF16" s="1">
        <f>IF(AE16&lt;18650,10,IF(AE16&lt;75900,15,IF(AE16&lt;153100,25,IF(AE16&lt;233350,28,IF(AE16&lt;416700,33,100)))))/100</f>
        <v>0.15</v>
      </c>
      <c r="AG16" s="4">
        <f>IF(AF16=10%,AF16*AE16,IF(AF16=15%,1865 + AF16*(AE16-18650),IF(AF16=25%,10452.5+AF16*(AE16-75900),IF(AF16=28%,29752.5 + AF16*(AE16-153100),IF(AF16=33%,52222.5 + AF16*(AE16-233350),0)))))</f>
        <v>9192.5</v>
      </c>
      <c r="AH16" s="4">
        <f>220 + 5%*(AE16-6000)</f>
        <v>3295</v>
      </c>
      <c r="AI16" s="3">
        <f>AE16-SUM(AG16:AH16)</f>
        <v>55012.5</v>
      </c>
      <c r="AJ16" s="46">
        <f t="shared" ref="AJ16:AJ40" si="4">AI16/12</f>
        <v>4584.375</v>
      </c>
      <c r="AK16" s="11"/>
      <c r="AL16" s="12"/>
      <c r="AM16" s="12"/>
      <c r="AN16" s="19">
        <v>0</v>
      </c>
      <c r="AO16" s="41">
        <f t="shared" ref="AO16:AO21" si="5">AJ16-AK16-AL16-AM16-AN16</f>
        <v>4584.375</v>
      </c>
      <c r="AP16" s="3">
        <f>AJ16-AK16-AL16-AM16-AN16-AO16</f>
        <v>0</v>
      </c>
      <c r="AQ16" t="s">
        <v>33</v>
      </c>
    </row>
    <row r="17" spans="1:43" x14ac:dyDescent="0.25">
      <c r="A17" s="27">
        <v>1</v>
      </c>
      <c r="B17" s="28">
        <v>27</v>
      </c>
      <c r="C17" s="28">
        <f t="shared" ref="C17:C40" si="6">B17-2</f>
        <v>25</v>
      </c>
      <c r="D17" s="29">
        <v>2018</v>
      </c>
      <c r="E17" s="27"/>
      <c r="F17" s="28">
        <v>16440</v>
      </c>
      <c r="G17" s="28"/>
      <c r="H17" s="28">
        <v>1560</v>
      </c>
      <c r="I17" s="29">
        <f t="shared" ref="I17:I19" si="7">SUM(E17:H17)</f>
        <v>18000</v>
      </c>
      <c r="J17" s="40">
        <f t="shared" ref="J17:J40" si="8">AN17*12</f>
        <v>0</v>
      </c>
      <c r="K17" s="48">
        <f t="shared" ref="K17:K40" si="9">K16*(1+$T$1) + J17</f>
        <v>0</v>
      </c>
      <c r="L17" s="48">
        <f t="shared" ref="L17:L40" si="10">4%*K17</f>
        <v>0</v>
      </c>
      <c r="M17" s="48"/>
      <c r="N17" s="3">
        <f t="shared" ref="N17:N40" si="11">0.1*AA17</f>
        <v>6783.75</v>
      </c>
      <c r="O17" s="3">
        <f t="shared" ref="O17:O40" si="12">I17+J17+N17</f>
        <v>24783.75</v>
      </c>
      <c r="P17" s="21">
        <f>(O17-O16)/O16</f>
        <v>6.3433333333333337</v>
      </c>
      <c r="Q17" s="46">
        <f t="shared" ref="Q17:Q40" si="13">Q16*(1+$T$1) + O17</f>
        <v>87300.315000000002</v>
      </c>
      <c r="R17" s="3">
        <f>Q17-Q16</f>
        <v>28599.315000000002</v>
      </c>
      <c r="S17" s="3">
        <f>(Q17-Q16)-O17</f>
        <v>3815.5650000000023</v>
      </c>
      <c r="T17" s="11">
        <f t="shared" si="0"/>
        <v>3055.5110250000002</v>
      </c>
      <c r="U17" s="14">
        <f>IF(T17&lt;18650,10,IF(T17&lt;75900,15,IF(T17&lt;153100,25,IF(T17&lt;233350,28,IF(T17&lt;416700,33,100)))))/100</f>
        <v>0.1</v>
      </c>
      <c r="V17" s="15">
        <f>IF(U17=10%,U17*T17,IF(U17=15%,1865 + U17*(T17-18650),IF(U17=25%,10452.5+U17*(T17-75900),IF(U17=28%,29752.5 + U17*(T17-153100),IF(U17=33%,52222.5 + U17*(T17-233350),0)))))</f>
        <v>305.55110250000001</v>
      </c>
      <c r="W17" s="16">
        <f>220 + 5%*(T17-6000)</f>
        <v>72.775551250000007</v>
      </c>
      <c r="X17" s="17">
        <f>T17-SUM(V17:W17)</f>
        <v>2677.1843712500004</v>
      </c>
      <c r="Y17" s="13">
        <f t="shared" ref="Y17:Y40" si="14">X17/12</f>
        <v>223.09869760416669</v>
      </c>
      <c r="AA17" s="3">
        <f t="shared" ref="AA17:AA36" si="15">AA16*1.005</f>
        <v>67837.5</v>
      </c>
      <c r="AB17" s="3">
        <v>0</v>
      </c>
      <c r="AC17" s="3">
        <f t="shared" si="1"/>
        <v>67837.5</v>
      </c>
      <c r="AD17" s="5">
        <f t="shared" si="2"/>
        <v>49837.5</v>
      </c>
      <c r="AE17" s="3">
        <f t="shared" si="3"/>
        <v>49837.5</v>
      </c>
      <c r="AF17" s="1">
        <f>IF(AE17&lt;18650,10,IF(AE17&lt;75900,15,IF(AE17&lt;153100,25,IF(AE17&lt;233350,28,IF(AE17&lt;416700,33,100)))))/100</f>
        <v>0.15</v>
      </c>
      <c r="AG17" s="4">
        <f>IF(AF17=10%,AF17*AE17,IF(AF17=15%,1865 + AF17*(AE17-18650),IF(AF17=25%,10452.5+AF17*(AE17-75900),IF(AF17=28%,29752.5 + AF17*(AE17-153100),IF(AF17=33%,52222.5 + AF17*(AE17-233350),0)))))</f>
        <v>6543.125</v>
      </c>
      <c r="AH17" s="4">
        <f>220 + 5%*(AE17-6000)</f>
        <v>2411.875</v>
      </c>
      <c r="AI17" s="3">
        <f>AE17-SUM(AG17:AH17)</f>
        <v>40882.5</v>
      </c>
      <c r="AJ17" s="46">
        <f t="shared" si="4"/>
        <v>3406.875</v>
      </c>
      <c r="AK17" s="11"/>
      <c r="AL17" s="12"/>
      <c r="AM17" s="12"/>
      <c r="AN17" s="19">
        <v>0</v>
      </c>
      <c r="AO17" s="41">
        <f t="shared" si="5"/>
        <v>3406.875</v>
      </c>
      <c r="AP17" s="3">
        <f t="shared" ref="AP17:AP40" si="16">AJ17-AK17-AL17-AM17-AN17-AO17</f>
        <v>0</v>
      </c>
      <c r="AQ17" t="s">
        <v>33</v>
      </c>
    </row>
    <row r="18" spans="1:43" x14ac:dyDescent="0.25">
      <c r="A18" s="27">
        <v>2</v>
      </c>
      <c r="B18" s="28">
        <v>28</v>
      </c>
      <c r="C18" s="28">
        <f t="shared" si="6"/>
        <v>26</v>
      </c>
      <c r="D18" s="29">
        <v>2019</v>
      </c>
      <c r="E18" s="27"/>
      <c r="F18" s="28">
        <v>16440</v>
      </c>
      <c r="G18" s="28"/>
      <c r="H18" s="28">
        <v>1560</v>
      </c>
      <c r="I18" s="29">
        <f t="shared" si="7"/>
        <v>18000</v>
      </c>
      <c r="J18" s="40">
        <f t="shared" si="8"/>
        <v>0</v>
      </c>
      <c r="K18" s="48">
        <f t="shared" si="9"/>
        <v>0</v>
      </c>
      <c r="L18" s="48">
        <f t="shared" si="10"/>
        <v>0</v>
      </c>
      <c r="M18" s="48"/>
      <c r="N18" s="3">
        <f t="shared" si="11"/>
        <v>6817.6687500000007</v>
      </c>
      <c r="O18" s="3">
        <f t="shared" si="12"/>
        <v>24817.668750000001</v>
      </c>
      <c r="P18" s="21">
        <f t="shared" ref="P18:P40" si="17">(O18-O17)/O17</f>
        <v>1.3685882886972603E-3</v>
      </c>
      <c r="Q18" s="46">
        <f t="shared" si="13"/>
        <v>117792.504225</v>
      </c>
      <c r="R18" s="3">
        <f t="shared" ref="R18:R40" si="18">Q18-Q17</f>
        <v>30492.189224999995</v>
      </c>
      <c r="S18" s="3">
        <f t="shared" ref="S18:S40" si="19">(Q18-Q17)-O18</f>
        <v>5674.5204749999939</v>
      </c>
      <c r="T18" s="11">
        <f t="shared" si="0"/>
        <v>4122.7376478750002</v>
      </c>
      <c r="U18" s="14">
        <f t="shared" ref="U18:U40" si="20">IF(T18&lt;18650,10,IF(T18&lt;75900,15,IF(T18&lt;153100,25,IF(T18&lt;233350,28,IF(T18&lt;416700,33,100)))))/100</f>
        <v>0.1</v>
      </c>
      <c r="V18" s="15">
        <f t="shared" ref="V18:V40" si="21">IF(U18=10%,U18*T18,IF(U18=15%,1865 + U18*(T18-18650),IF(U18=25%,10452.5+U18*(T18-75900),IF(U18=28%,29752.5 + U18*(T18-153100),IF(U18=33%,52222.5 + U18*(T18-233350),0)))))</f>
        <v>412.27376478750006</v>
      </c>
      <c r="W18" s="16">
        <f t="shared" ref="W18:W40" si="22">220 + 5%*(T18-6000)</f>
        <v>126.13688239375</v>
      </c>
      <c r="X18" s="17">
        <f t="shared" ref="X18:X40" si="23">T18-SUM(V18:W18)</f>
        <v>3584.3270006937501</v>
      </c>
      <c r="Y18" s="13">
        <f t="shared" si="14"/>
        <v>298.69391672447915</v>
      </c>
      <c r="AA18" s="3">
        <f t="shared" si="15"/>
        <v>68176.6875</v>
      </c>
      <c r="AB18" s="3">
        <v>0</v>
      </c>
      <c r="AC18" s="3">
        <f t="shared" si="1"/>
        <v>68176.6875</v>
      </c>
      <c r="AD18" s="5">
        <f t="shared" si="2"/>
        <v>50176.6875</v>
      </c>
      <c r="AE18" s="3">
        <f t="shared" si="3"/>
        <v>50176.6875</v>
      </c>
      <c r="AF18" s="1">
        <f t="shared" ref="AF18:AF40" si="24">IF(AE18&lt;18650,10,IF(AE18&lt;75900,15,IF(AE18&lt;153100,25,IF(AE18&lt;233350,28,IF(AE18&lt;416700,33,100)))))/100</f>
        <v>0.15</v>
      </c>
      <c r="AG18" s="4">
        <f t="shared" ref="AG18:AG40" si="25">IF(AF18=10%,AF18*AE18,IF(AF18=15%,1865 + AF18*(AE18-18650),IF(AF18=25%,10452.5+AF18*(AE18-75900),IF(AF18=28%,29752.5 + AF18*(AE18-153100),IF(AF18=33%,52222.5 + AF18*(AE18-233350),0)))))</f>
        <v>6594.0031250000002</v>
      </c>
      <c r="AH18" s="4">
        <f t="shared" ref="AH18:AH40" si="26">220 + 5%*(AE18-6000)</f>
        <v>2428.8343749999999</v>
      </c>
      <c r="AI18" s="3">
        <f t="shared" ref="AI18:AI40" si="27">AE18-SUM(AG18:AH18)</f>
        <v>41153.85</v>
      </c>
      <c r="AJ18" s="46">
        <f t="shared" si="4"/>
        <v>3429.4874999999997</v>
      </c>
      <c r="AK18" s="11"/>
      <c r="AL18" s="12"/>
      <c r="AM18" s="12"/>
      <c r="AN18" s="19">
        <v>0</v>
      </c>
      <c r="AO18" s="41">
        <f t="shared" si="5"/>
        <v>3429.4874999999997</v>
      </c>
      <c r="AP18" s="3">
        <f t="shared" si="16"/>
        <v>0</v>
      </c>
      <c r="AQ18" t="s">
        <v>33</v>
      </c>
    </row>
    <row r="19" spans="1:43" x14ac:dyDescent="0.25">
      <c r="A19" s="27">
        <v>3</v>
      </c>
      <c r="B19" s="28">
        <v>29</v>
      </c>
      <c r="C19" s="28">
        <f t="shared" si="6"/>
        <v>27</v>
      </c>
      <c r="D19" s="29">
        <v>2020</v>
      </c>
      <c r="E19" s="27">
        <v>4000</v>
      </c>
      <c r="F19" s="28">
        <v>18000</v>
      </c>
      <c r="G19" s="28"/>
      <c r="H19" s="39">
        <v>1560</v>
      </c>
      <c r="I19" s="29">
        <f t="shared" si="7"/>
        <v>23560</v>
      </c>
      <c r="J19" s="40">
        <f t="shared" si="8"/>
        <v>0</v>
      </c>
      <c r="K19" s="48">
        <f t="shared" si="9"/>
        <v>0</v>
      </c>
      <c r="L19" s="48">
        <f t="shared" si="10"/>
        <v>0</v>
      </c>
      <c r="M19" s="48"/>
      <c r="N19" s="3">
        <f t="shared" si="11"/>
        <v>6851.7570937499986</v>
      </c>
      <c r="O19" s="3">
        <f t="shared" si="12"/>
        <v>30411.757093749999</v>
      </c>
      <c r="P19" s="21">
        <f t="shared" si="17"/>
        <v>0.2254074869038615</v>
      </c>
      <c r="Q19" s="46">
        <f t="shared" si="13"/>
        <v>155860.77409337499</v>
      </c>
      <c r="R19" s="3">
        <f t="shared" si="18"/>
        <v>38068.269868374991</v>
      </c>
      <c r="S19" s="3">
        <f t="shared" si="19"/>
        <v>7656.5127746249927</v>
      </c>
      <c r="T19" s="11">
        <f t="shared" si="0"/>
        <v>5455.1270932681255</v>
      </c>
      <c r="U19" s="14">
        <f t="shared" si="20"/>
        <v>0.1</v>
      </c>
      <c r="V19" s="15">
        <f t="shared" si="21"/>
        <v>545.51270932681257</v>
      </c>
      <c r="W19" s="16">
        <f t="shared" si="22"/>
        <v>192.75635466340628</v>
      </c>
      <c r="X19" s="17">
        <f t="shared" si="23"/>
        <v>4716.8580292779061</v>
      </c>
      <c r="Y19" s="13">
        <f t="shared" si="14"/>
        <v>393.07150243982551</v>
      </c>
      <c r="AA19" s="3">
        <f t="shared" si="15"/>
        <v>68517.570937499986</v>
      </c>
      <c r="AB19" s="3">
        <f>AB20/2</f>
        <v>57500</v>
      </c>
      <c r="AC19" s="3">
        <f t="shared" si="1"/>
        <v>126017.57093749999</v>
      </c>
      <c r="AD19" s="5">
        <f t="shared" si="2"/>
        <v>102457.57093749999</v>
      </c>
      <c r="AE19" s="3">
        <f t="shared" si="3"/>
        <v>102457.57093749999</v>
      </c>
      <c r="AF19" s="1">
        <f t="shared" si="24"/>
        <v>0.25</v>
      </c>
      <c r="AG19" s="4">
        <f t="shared" si="25"/>
        <v>17091.892734374997</v>
      </c>
      <c r="AH19" s="4">
        <f t="shared" si="26"/>
        <v>5042.8785468749993</v>
      </c>
      <c r="AI19" s="3">
        <f t="shared" si="27"/>
        <v>80322.79965624999</v>
      </c>
      <c r="AJ19" s="46">
        <f t="shared" si="4"/>
        <v>6693.5666380208322</v>
      </c>
      <c r="AK19" s="11">
        <v>1400</v>
      </c>
      <c r="AL19" s="12">
        <v>891.93</v>
      </c>
      <c r="AM19" s="12"/>
      <c r="AN19" s="19">
        <v>0</v>
      </c>
      <c r="AO19" s="41">
        <f t="shared" si="5"/>
        <v>4401.6366380208319</v>
      </c>
      <c r="AP19" s="3">
        <f t="shared" si="16"/>
        <v>0</v>
      </c>
      <c r="AQ19" t="s">
        <v>46</v>
      </c>
    </row>
    <row r="20" spans="1:43" x14ac:dyDescent="0.25">
      <c r="A20" s="27">
        <v>4</v>
      </c>
      <c r="B20" s="28">
        <v>30</v>
      </c>
      <c r="C20" s="28">
        <f t="shared" si="6"/>
        <v>28</v>
      </c>
      <c r="D20" s="29">
        <v>2021</v>
      </c>
      <c r="E20" s="27">
        <v>11000</v>
      </c>
      <c r="F20" s="28">
        <v>18000</v>
      </c>
      <c r="G20" s="28"/>
      <c r="H20" s="28">
        <v>6750</v>
      </c>
      <c r="I20" s="29">
        <f>SUM(E20:H20)</f>
        <v>35750</v>
      </c>
      <c r="J20" s="40">
        <f t="shared" si="8"/>
        <v>0</v>
      </c>
      <c r="K20" s="48">
        <f t="shared" si="9"/>
        <v>0</v>
      </c>
      <c r="L20" s="48">
        <f t="shared" si="10"/>
        <v>0</v>
      </c>
      <c r="M20" s="48"/>
      <c r="N20" s="3">
        <f t="shared" si="11"/>
        <v>6886.0158792187476</v>
      </c>
      <c r="O20" s="3">
        <f t="shared" si="12"/>
        <v>42636.01587921875</v>
      </c>
      <c r="P20" s="21">
        <f t="shared" si="17"/>
        <v>0.4019583198624519</v>
      </c>
      <c r="Q20" s="46">
        <f t="shared" si="13"/>
        <v>208627.7402886631</v>
      </c>
      <c r="R20" s="3">
        <f t="shared" si="18"/>
        <v>52766.966195288114</v>
      </c>
      <c r="S20" s="3">
        <f t="shared" si="19"/>
        <v>10130.950316069364</v>
      </c>
      <c r="T20" s="11">
        <f t="shared" si="0"/>
        <v>7301.9709101032095</v>
      </c>
      <c r="U20" s="14">
        <f t="shared" si="20"/>
        <v>0.1</v>
      </c>
      <c r="V20" s="15">
        <f t="shared" si="21"/>
        <v>730.19709101032095</v>
      </c>
      <c r="W20" s="15">
        <f t="shared" si="22"/>
        <v>285.09854550516047</v>
      </c>
      <c r="X20" s="12">
        <f t="shared" si="23"/>
        <v>6286.675273587728</v>
      </c>
      <c r="Y20" s="13">
        <f t="shared" si="14"/>
        <v>523.88960613231063</v>
      </c>
      <c r="AA20" s="3">
        <f t="shared" si="15"/>
        <v>68860.158792187474</v>
      </c>
      <c r="AB20" s="3">
        <v>115000</v>
      </c>
      <c r="AC20" s="3">
        <f t="shared" si="1"/>
        <v>183860.15879218746</v>
      </c>
      <c r="AD20" s="5">
        <f t="shared" si="2"/>
        <v>148110.15879218746</v>
      </c>
      <c r="AE20" s="3">
        <f t="shared" si="3"/>
        <v>148110.15879218746</v>
      </c>
      <c r="AF20" s="1">
        <f t="shared" si="24"/>
        <v>0.25</v>
      </c>
      <c r="AG20" s="4">
        <f t="shared" si="25"/>
        <v>28505.039698046865</v>
      </c>
      <c r="AH20" s="4">
        <f t="shared" si="26"/>
        <v>7325.5079396093734</v>
      </c>
      <c r="AI20" s="3">
        <f t="shared" si="27"/>
        <v>112279.61115453122</v>
      </c>
      <c r="AJ20" s="46">
        <f t="shared" si="4"/>
        <v>9356.6342628776019</v>
      </c>
      <c r="AK20" s="11">
        <v>3900</v>
      </c>
      <c r="AL20" s="12">
        <v>891.93</v>
      </c>
      <c r="AM20" s="12"/>
      <c r="AN20" s="19">
        <v>0</v>
      </c>
      <c r="AO20" s="41">
        <f t="shared" si="5"/>
        <v>4564.7042628776016</v>
      </c>
      <c r="AP20" s="3">
        <f t="shared" si="16"/>
        <v>0</v>
      </c>
      <c r="AQ20" t="s">
        <v>50</v>
      </c>
    </row>
    <row r="21" spans="1:43" x14ac:dyDescent="0.25">
      <c r="A21" s="27">
        <v>5</v>
      </c>
      <c r="B21" s="28">
        <v>31</v>
      </c>
      <c r="C21" s="28">
        <f t="shared" si="6"/>
        <v>29</v>
      </c>
      <c r="D21" s="29">
        <v>2022</v>
      </c>
      <c r="E21" s="27">
        <v>11000</v>
      </c>
      <c r="F21" s="28">
        <v>18000</v>
      </c>
      <c r="G21" s="28"/>
      <c r="H21" s="28">
        <v>6750</v>
      </c>
      <c r="I21" s="29">
        <f t="shared" ref="I21:I40" si="28">SUM(E21:H21)</f>
        <v>35750</v>
      </c>
      <c r="J21" s="40">
        <f t="shared" si="8"/>
        <v>0</v>
      </c>
      <c r="K21" s="48">
        <f t="shared" si="9"/>
        <v>0</v>
      </c>
      <c r="L21" s="48">
        <f t="shared" si="10"/>
        <v>0</v>
      </c>
      <c r="M21" s="48"/>
      <c r="N21" s="3">
        <f t="shared" si="11"/>
        <v>6920.4459586148405</v>
      </c>
      <c r="O21" s="3">
        <f t="shared" si="12"/>
        <v>42670.445958614844</v>
      </c>
      <c r="P21" s="21">
        <f t="shared" si="17"/>
        <v>8.0753510116022306E-4</v>
      </c>
      <c r="Q21" s="46">
        <f t="shared" si="13"/>
        <v>264858.98936604103</v>
      </c>
      <c r="R21" s="3">
        <f t="shared" si="18"/>
        <v>56231.249077377928</v>
      </c>
      <c r="S21" s="3">
        <f t="shared" si="19"/>
        <v>13560.803118763084</v>
      </c>
      <c r="T21" s="11">
        <f t="shared" si="0"/>
        <v>9270.0646278114364</v>
      </c>
      <c r="U21" s="14">
        <f t="shared" si="20"/>
        <v>0.1</v>
      </c>
      <c r="V21" s="15">
        <f t="shared" si="21"/>
        <v>927.00646278114368</v>
      </c>
      <c r="W21" s="15">
        <f t="shared" si="22"/>
        <v>383.50323139057184</v>
      </c>
      <c r="X21" s="12">
        <f t="shared" si="23"/>
        <v>7959.5549336397207</v>
      </c>
      <c r="Y21" s="13">
        <f t="shared" si="14"/>
        <v>663.29624446997673</v>
      </c>
      <c r="AA21" s="3">
        <f t="shared" si="15"/>
        <v>69204.459586148398</v>
      </c>
      <c r="AB21" s="3">
        <f t="shared" ref="AB21:AB38" si="29">AB20*1.005</f>
        <v>115574.99999999999</v>
      </c>
      <c r="AC21" s="3">
        <f t="shared" si="1"/>
        <v>184779.45958614838</v>
      </c>
      <c r="AD21" s="5">
        <f t="shared" si="2"/>
        <v>149029.45958614838</v>
      </c>
      <c r="AE21" s="3">
        <f t="shared" si="3"/>
        <v>149029.45958614838</v>
      </c>
      <c r="AF21" s="1">
        <f t="shared" si="24"/>
        <v>0.25</v>
      </c>
      <c r="AG21" s="4">
        <f t="shared" si="25"/>
        <v>28734.864896537096</v>
      </c>
      <c r="AH21" s="4">
        <f t="shared" si="26"/>
        <v>7371.4729793074193</v>
      </c>
      <c r="AI21" s="3">
        <f t="shared" si="27"/>
        <v>112923.12171030387</v>
      </c>
      <c r="AJ21" s="46">
        <f t="shared" si="4"/>
        <v>9410.2601425253215</v>
      </c>
      <c r="AK21" s="11">
        <v>4100</v>
      </c>
      <c r="AL21" s="12">
        <v>891.93</v>
      </c>
      <c r="AM21" s="12"/>
      <c r="AN21" s="19">
        <v>0</v>
      </c>
      <c r="AO21" s="41">
        <f t="shared" si="5"/>
        <v>4418.3301425253212</v>
      </c>
      <c r="AP21" s="3">
        <f t="shared" si="16"/>
        <v>0</v>
      </c>
      <c r="AQ21" t="s">
        <v>50</v>
      </c>
    </row>
    <row r="22" spans="1:43" x14ac:dyDescent="0.25">
      <c r="A22" s="27">
        <v>6</v>
      </c>
      <c r="B22" s="28">
        <v>32</v>
      </c>
      <c r="C22" s="28">
        <f t="shared" si="6"/>
        <v>30</v>
      </c>
      <c r="D22" s="29">
        <v>2023</v>
      </c>
      <c r="E22" s="27">
        <v>11000</v>
      </c>
      <c r="F22" s="28">
        <v>18000</v>
      </c>
      <c r="G22" s="28"/>
      <c r="H22" s="28">
        <v>6750</v>
      </c>
      <c r="I22" s="29">
        <f t="shared" si="28"/>
        <v>35750</v>
      </c>
      <c r="J22" s="40">
        <f t="shared" si="8"/>
        <v>13969.849818855379</v>
      </c>
      <c r="K22" s="48">
        <f t="shared" si="9"/>
        <v>13969.849818855379</v>
      </c>
      <c r="L22" s="48">
        <f t="shared" si="10"/>
        <v>558.7939927542152</v>
      </c>
      <c r="M22" s="48"/>
      <c r="N22" s="3">
        <f t="shared" si="11"/>
        <v>6955.0481884079127</v>
      </c>
      <c r="O22" s="3">
        <f t="shared" si="12"/>
        <v>56674.898007263291</v>
      </c>
      <c r="P22" s="21">
        <f t="shared" si="17"/>
        <v>0.32820027384365907</v>
      </c>
      <c r="Q22" s="46">
        <f t="shared" si="13"/>
        <v>338749.72168209701</v>
      </c>
      <c r="R22" s="3">
        <f t="shared" si="18"/>
        <v>73890.732316055975</v>
      </c>
      <c r="S22" s="3">
        <f t="shared" si="19"/>
        <v>17215.834308792684</v>
      </c>
      <c r="T22" s="11">
        <f t="shared" si="0"/>
        <v>11856.240258873397</v>
      </c>
      <c r="U22" s="14">
        <f t="shared" si="20"/>
        <v>0.1</v>
      </c>
      <c r="V22" s="15">
        <f t="shared" si="21"/>
        <v>1185.6240258873397</v>
      </c>
      <c r="W22" s="15">
        <f t="shared" si="22"/>
        <v>512.81201294366986</v>
      </c>
      <c r="X22" s="12">
        <f t="shared" si="23"/>
        <v>10157.804220042388</v>
      </c>
      <c r="Y22" s="13">
        <f t="shared" si="14"/>
        <v>846.48368500353229</v>
      </c>
      <c r="AA22" s="3">
        <f t="shared" si="15"/>
        <v>69550.481884079127</v>
      </c>
      <c r="AB22" s="3">
        <f t="shared" si="29"/>
        <v>116152.87499999997</v>
      </c>
      <c r="AC22" s="3">
        <f t="shared" si="1"/>
        <v>185703.35688407911</v>
      </c>
      <c r="AD22" s="5">
        <f t="shared" si="2"/>
        <v>135983.50706522373</v>
      </c>
      <c r="AE22" s="3">
        <f t="shared" si="3"/>
        <v>149953.35688407911</v>
      </c>
      <c r="AF22" s="1">
        <f t="shared" si="24"/>
        <v>0.25</v>
      </c>
      <c r="AG22" s="4">
        <f t="shared" si="25"/>
        <v>28965.839221019778</v>
      </c>
      <c r="AH22" s="4">
        <f t="shared" si="26"/>
        <v>7417.6678442039556</v>
      </c>
      <c r="AI22" s="3">
        <f t="shared" si="27"/>
        <v>113569.84981885538</v>
      </c>
      <c r="AJ22" s="46">
        <f t="shared" si="4"/>
        <v>9464.1541515712815</v>
      </c>
      <c r="AK22" s="11">
        <v>2000</v>
      </c>
      <c r="AL22" s="12">
        <v>1500</v>
      </c>
      <c r="AM22" s="12"/>
      <c r="AN22" s="19">
        <f>AJ22-AK22-AL22-AM22-AO22</f>
        <v>1164.1541515712815</v>
      </c>
      <c r="AO22" s="54">
        <f>AO12</f>
        <v>4800</v>
      </c>
      <c r="AP22" s="3">
        <f t="shared" si="16"/>
        <v>0</v>
      </c>
      <c r="AQ22" t="s">
        <v>47</v>
      </c>
    </row>
    <row r="23" spans="1:43" x14ac:dyDescent="0.25">
      <c r="A23" s="27">
        <v>7</v>
      </c>
      <c r="B23" s="28">
        <v>33</v>
      </c>
      <c r="C23" s="28">
        <f t="shared" si="6"/>
        <v>31</v>
      </c>
      <c r="D23" s="29">
        <v>2024</v>
      </c>
      <c r="E23" s="27">
        <v>11000</v>
      </c>
      <c r="F23" s="28">
        <v>18000</v>
      </c>
      <c r="G23" s="28"/>
      <c r="H23" s="28">
        <v>6750</v>
      </c>
      <c r="I23" s="29">
        <f t="shared" si="28"/>
        <v>35750</v>
      </c>
      <c r="J23" s="40">
        <f t="shared" si="8"/>
        <v>34731.811567949626</v>
      </c>
      <c r="K23" s="48">
        <f t="shared" si="9"/>
        <v>49609.701625030604</v>
      </c>
      <c r="L23" s="48">
        <f t="shared" si="10"/>
        <v>1984.3880650012243</v>
      </c>
      <c r="M23" s="48"/>
      <c r="N23" s="3">
        <f t="shared" si="11"/>
        <v>6989.8234293499518</v>
      </c>
      <c r="O23" s="3">
        <f t="shared" si="12"/>
        <v>77471.634997299581</v>
      </c>
      <c r="P23" s="21">
        <f t="shared" si="17"/>
        <v>0.36694793852775953</v>
      </c>
      <c r="Q23" s="46">
        <f t="shared" si="13"/>
        <v>438240.08858873288</v>
      </c>
      <c r="R23" s="3">
        <f t="shared" si="18"/>
        <v>99490.366906635871</v>
      </c>
      <c r="S23" s="3">
        <f t="shared" si="19"/>
        <v>22018.731909336289</v>
      </c>
      <c r="T23" s="11">
        <f t="shared" si="0"/>
        <v>15338.403100605652</v>
      </c>
      <c r="U23" s="14">
        <f t="shared" si="20"/>
        <v>0.1</v>
      </c>
      <c r="V23" s="15">
        <f t="shared" si="21"/>
        <v>1533.8403100605653</v>
      </c>
      <c r="W23" s="15">
        <f t="shared" si="22"/>
        <v>686.92015503028256</v>
      </c>
      <c r="X23" s="12">
        <f t="shared" si="23"/>
        <v>13117.642635514803</v>
      </c>
      <c r="Y23" s="13">
        <f t="shared" si="14"/>
        <v>1093.1368862929003</v>
      </c>
      <c r="AA23" s="3">
        <f t="shared" si="15"/>
        <v>69898.23429349951</v>
      </c>
      <c r="AB23" s="3">
        <f t="shared" si="29"/>
        <v>116733.63937499996</v>
      </c>
      <c r="AC23" s="3">
        <f t="shared" si="1"/>
        <v>186631.87366849947</v>
      </c>
      <c r="AD23" s="5">
        <f t="shared" si="2"/>
        <v>116150.06210054984</v>
      </c>
      <c r="AE23" s="3">
        <f t="shared" si="3"/>
        <v>150881.87366849947</v>
      </c>
      <c r="AF23" s="1">
        <f t="shared" si="24"/>
        <v>0.25</v>
      </c>
      <c r="AG23" s="4">
        <f t="shared" si="25"/>
        <v>29197.968417124866</v>
      </c>
      <c r="AH23" s="4">
        <f t="shared" si="26"/>
        <v>7464.0936834249733</v>
      </c>
      <c r="AI23" s="3">
        <f t="shared" si="27"/>
        <v>114219.81156794963</v>
      </c>
      <c r="AJ23" s="46">
        <f t="shared" si="4"/>
        <v>9518.3176306624682</v>
      </c>
      <c r="AK23" s="11"/>
      <c r="AL23" s="12">
        <v>1800</v>
      </c>
      <c r="AM23" s="12"/>
      <c r="AN23" s="19">
        <f t="shared" ref="AN23:AN40" si="30">AJ23-AK23-AL23-AM23-AO23</f>
        <v>2894.3176306624691</v>
      </c>
      <c r="AO23" s="41">
        <f>AO22*1.005</f>
        <v>4823.9999999999991</v>
      </c>
      <c r="AP23" s="3">
        <f t="shared" si="16"/>
        <v>0</v>
      </c>
      <c r="AQ23" t="s">
        <v>47</v>
      </c>
    </row>
    <row r="24" spans="1:43" x14ac:dyDescent="0.25">
      <c r="A24" s="27">
        <v>8</v>
      </c>
      <c r="B24" s="28">
        <v>34</v>
      </c>
      <c r="C24" s="28">
        <f t="shared" si="6"/>
        <v>32</v>
      </c>
      <c r="D24" s="29">
        <v>2025</v>
      </c>
      <c r="E24" s="27">
        <v>11000</v>
      </c>
      <c r="F24" s="28">
        <v>18000</v>
      </c>
      <c r="G24" s="28"/>
      <c r="H24" s="28">
        <v>6750</v>
      </c>
      <c r="I24" s="29">
        <f t="shared" si="28"/>
        <v>35750</v>
      </c>
      <c r="J24" s="40">
        <f t="shared" si="8"/>
        <v>35095.583125789366</v>
      </c>
      <c r="K24" s="48">
        <f t="shared" si="9"/>
        <v>87929.91535644696</v>
      </c>
      <c r="L24" s="48">
        <f t="shared" si="10"/>
        <v>3517.1966142578785</v>
      </c>
      <c r="M24" s="48"/>
      <c r="N24" s="3">
        <f t="shared" si="11"/>
        <v>7024.7725464967007</v>
      </c>
      <c r="O24" s="3">
        <f t="shared" si="12"/>
        <v>77870.355672286067</v>
      </c>
      <c r="P24" s="21">
        <f t="shared" si="17"/>
        <v>5.1466665832002071E-3</v>
      </c>
      <c r="Q24" s="46">
        <f t="shared" si="13"/>
        <v>544596.05001928657</v>
      </c>
      <c r="R24" s="3">
        <f t="shared" si="18"/>
        <v>106355.9614305537</v>
      </c>
      <c r="S24" s="3">
        <f t="shared" si="19"/>
        <v>28485.605758267629</v>
      </c>
      <c r="T24" s="11">
        <f t="shared" si="0"/>
        <v>19060.861750675031</v>
      </c>
      <c r="U24" s="14">
        <f t="shared" si="20"/>
        <v>0.15</v>
      </c>
      <c r="V24" s="15">
        <f t="shared" si="21"/>
        <v>1926.6292626012546</v>
      </c>
      <c r="W24" s="15">
        <f t="shared" si="22"/>
        <v>873.04308753375153</v>
      </c>
      <c r="X24" s="12">
        <f t="shared" si="23"/>
        <v>16261.189400540025</v>
      </c>
      <c r="Y24" s="13">
        <f t="shared" si="14"/>
        <v>1355.0991167116688</v>
      </c>
      <c r="AA24" s="3">
        <f t="shared" si="15"/>
        <v>70247.725464967007</v>
      </c>
      <c r="AB24" s="3">
        <f t="shared" si="29"/>
        <v>117317.30757187495</v>
      </c>
      <c r="AC24" s="3">
        <f t="shared" si="1"/>
        <v>187565.03303684195</v>
      </c>
      <c r="AD24" s="5">
        <f t="shared" si="2"/>
        <v>116719.44991105259</v>
      </c>
      <c r="AE24" s="3">
        <f t="shared" si="3"/>
        <v>151815.03303684195</v>
      </c>
      <c r="AF24" s="1">
        <f t="shared" si="24"/>
        <v>0.25</v>
      </c>
      <c r="AG24" s="4">
        <f t="shared" si="25"/>
        <v>29431.258259210488</v>
      </c>
      <c r="AH24" s="4">
        <f t="shared" si="26"/>
        <v>7510.751651842098</v>
      </c>
      <c r="AI24" s="3">
        <f t="shared" si="27"/>
        <v>114873.02312578936</v>
      </c>
      <c r="AJ24" s="46">
        <f t="shared" si="4"/>
        <v>9572.7519271491128</v>
      </c>
      <c r="AK24" s="11"/>
      <c r="AL24" s="12">
        <v>1800</v>
      </c>
      <c r="AM24" s="12"/>
      <c r="AN24" s="19">
        <f t="shared" si="30"/>
        <v>2924.6319271491138</v>
      </c>
      <c r="AO24" s="41">
        <f t="shared" ref="AO24:AO38" si="31">AO23*1.005</f>
        <v>4848.119999999999</v>
      </c>
      <c r="AP24" s="3">
        <f t="shared" si="16"/>
        <v>0</v>
      </c>
      <c r="AQ24" t="s">
        <v>47</v>
      </c>
    </row>
    <row r="25" spans="1:43" x14ac:dyDescent="0.25">
      <c r="A25" s="27">
        <v>9</v>
      </c>
      <c r="B25" s="28">
        <v>35</v>
      </c>
      <c r="C25" s="28">
        <f t="shared" si="6"/>
        <v>33</v>
      </c>
      <c r="D25" s="29">
        <v>2026</v>
      </c>
      <c r="E25" s="27">
        <v>11000</v>
      </c>
      <c r="F25" s="28">
        <v>18000</v>
      </c>
      <c r="G25" s="28"/>
      <c r="H25" s="28">
        <v>6750</v>
      </c>
      <c r="I25" s="29">
        <f t="shared" si="28"/>
        <v>35750</v>
      </c>
      <c r="J25" s="40">
        <f t="shared" si="8"/>
        <v>35461.173541418328</v>
      </c>
      <c r="K25" s="48">
        <f t="shared" si="9"/>
        <v>129106.53339603433</v>
      </c>
      <c r="L25" s="48">
        <f t="shared" si="10"/>
        <v>5164.2613358413728</v>
      </c>
      <c r="M25" s="48"/>
      <c r="N25" s="3">
        <f t="shared" si="11"/>
        <v>7059.8964092291835</v>
      </c>
      <c r="O25" s="3">
        <f t="shared" si="12"/>
        <v>78271.069950647521</v>
      </c>
      <c r="P25" s="21">
        <f t="shared" si="17"/>
        <v>5.1459156042363893E-3</v>
      </c>
      <c r="Q25" s="46">
        <f t="shared" si="13"/>
        <v>658265.86322118773</v>
      </c>
      <c r="R25" s="3">
        <f t="shared" si="18"/>
        <v>113669.81320190115</v>
      </c>
      <c r="S25" s="3">
        <f t="shared" si="19"/>
        <v>35398.743251253632</v>
      </c>
      <c r="T25" s="11">
        <f t="shared" si="0"/>
        <v>23039.305212741572</v>
      </c>
      <c r="U25" s="14">
        <f t="shared" si="20"/>
        <v>0.15</v>
      </c>
      <c r="V25" s="15">
        <f t="shared" si="21"/>
        <v>2523.3957819112356</v>
      </c>
      <c r="W25" s="15">
        <f t="shared" si="22"/>
        <v>1071.9652606370787</v>
      </c>
      <c r="X25" s="12">
        <f t="shared" si="23"/>
        <v>19443.944170193259</v>
      </c>
      <c r="Y25" s="13">
        <f t="shared" si="14"/>
        <v>1620.3286808494383</v>
      </c>
      <c r="AA25" s="3">
        <f t="shared" si="15"/>
        <v>70598.964092291833</v>
      </c>
      <c r="AB25" s="3">
        <f t="shared" si="29"/>
        <v>117903.8941097343</v>
      </c>
      <c r="AC25" s="3">
        <f t="shared" si="1"/>
        <v>188502.85820202614</v>
      </c>
      <c r="AD25" s="5">
        <f t="shared" si="2"/>
        <v>117291.6846606078</v>
      </c>
      <c r="AE25" s="3">
        <f t="shared" si="3"/>
        <v>152752.85820202614</v>
      </c>
      <c r="AF25" s="1">
        <f t="shared" si="24"/>
        <v>0.25</v>
      </c>
      <c r="AG25" s="4">
        <f t="shared" si="25"/>
        <v>29665.714550506535</v>
      </c>
      <c r="AH25" s="4">
        <f t="shared" si="26"/>
        <v>7557.6429101013073</v>
      </c>
      <c r="AI25" s="3">
        <f t="shared" si="27"/>
        <v>115529.50074141831</v>
      </c>
      <c r="AJ25" s="46">
        <f t="shared" si="4"/>
        <v>9627.4583951181921</v>
      </c>
      <c r="AK25" s="11"/>
      <c r="AL25" s="12">
        <v>1800</v>
      </c>
      <c r="AM25" s="12"/>
      <c r="AN25" s="19">
        <f t="shared" si="30"/>
        <v>2955.097795118194</v>
      </c>
      <c r="AO25" s="41">
        <f t="shared" si="31"/>
        <v>4872.3605999999982</v>
      </c>
      <c r="AP25" s="3">
        <f t="shared" si="16"/>
        <v>0</v>
      </c>
      <c r="AQ25" t="s">
        <v>47</v>
      </c>
    </row>
    <row r="26" spans="1:43" x14ac:dyDescent="0.25">
      <c r="A26" s="27">
        <v>10</v>
      </c>
      <c r="B26" s="28">
        <v>36</v>
      </c>
      <c r="C26" s="28">
        <f t="shared" si="6"/>
        <v>34</v>
      </c>
      <c r="D26" s="29">
        <v>2027</v>
      </c>
      <c r="E26" s="27">
        <v>11000</v>
      </c>
      <c r="F26" s="28">
        <v>18000</v>
      </c>
      <c r="G26" s="28"/>
      <c r="H26" s="28">
        <v>6750</v>
      </c>
      <c r="I26" s="29">
        <f t="shared" si="28"/>
        <v>35750</v>
      </c>
      <c r="J26" s="40">
        <f t="shared" si="8"/>
        <v>35810.730734334313</v>
      </c>
      <c r="K26" s="48">
        <f t="shared" si="9"/>
        <v>173309.18880111084</v>
      </c>
      <c r="L26" s="48">
        <f t="shared" si="10"/>
        <v>6932.367552044434</v>
      </c>
      <c r="M26" s="48"/>
      <c r="N26" s="3">
        <f t="shared" si="11"/>
        <v>7095.1958912753289</v>
      </c>
      <c r="O26" s="3">
        <f t="shared" si="12"/>
        <v>78655.926625609645</v>
      </c>
      <c r="P26" s="21">
        <f t="shared" si="17"/>
        <v>4.9169721993680277E-3</v>
      </c>
      <c r="Q26" s="46">
        <f t="shared" si="13"/>
        <v>779709.07095617452</v>
      </c>
      <c r="R26" s="3">
        <f t="shared" si="18"/>
        <v>121443.20773498679</v>
      </c>
      <c r="S26" s="3">
        <f t="shared" si="19"/>
        <v>42787.281109377145</v>
      </c>
      <c r="T26" s="11">
        <f t="shared" si="0"/>
        <v>27289.817483466111</v>
      </c>
      <c r="U26" s="14">
        <f t="shared" si="20"/>
        <v>0.15</v>
      </c>
      <c r="V26" s="15">
        <f t="shared" si="21"/>
        <v>3160.9726225199165</v>
      </c>
      <c r="W26" s="15">
        <f t="shared" si="22"/>
        <v>1284.4908741733057</v>
      </c>
      <c r="X26" s="12">
        <f t="shared" si="23"/>
        <v>22844.35398677289</v>
      </c>
      <c r="Y26" s="13">
        <f t="shared" si="14"/>
        <v>1903.6961655644075</v>
      </c>
      <c r="AA26" s="3">
        <f t="shared" si="15"/>
        <v>70951.958912753282</v>
      </c>
      <c r="AB26" s="3">
        <f t="shared" si="29"/>
        <v>118493.41358028297</v>
      </c>
      <c r="AC26" s="3">
        <f t="shared" si="1"/>
        <v>189445.37249303627</v>
      </c>
      <c r="AD26" s="5">
        <f t="shared" si="2"/>
        <v>117884.64175870195</v>
      </c>
      <c r="AE26" s="3">
        <f t="shared" si="3"/>
        <v>153695.37249303627</v>
      </c>
      <c r="AF26" s="1">
        <f t="shared" si="24"/>
        <v>0.28000000000000003</v>
      </c>
      <c r="AG26" s="4">
        <f t="shared" si="25"/>
        <v>29919.204298050154</v>
      </c>
      <c r="AH26" s="4">
        <f t="shared" si="26"/>
        <v>7604.7686246518133</v>
      </c>
      <c r="AI26" s="3">
        <f t="shared" si="27"/>
        <v>116171.3995703343</v>
      </c>
      <c r="AJ26" s="46">
        <f t="shared" si="4"/>
        <v>9680.949964194524</v>
      </c>
      <c r="AK26" s="11"/>
      <c r="AL26" s="12">
        <v>1800</v>
      </c>
      <c r="AM26" s="12"/>
      <c r="AN26" s="19">
        <f t="shared" si="30"/>
        <v>2984.2275611945261</v>
      </c>
      <c r="AO26" s="41">
        <f t="shared" si="31"/>
        <v>4896.7224029999979</v>
      </c>
      <c r="AP26" s="3">
        <f t="shared" si="16"/>
        <v>0</v>
      </c>
      <c r="AQ26" t="s">
        <v>47</v>
      </c>
    </row>
    <row r="27" spans="1:43" x14ac:dyDescent="0.25">
      <c r="A27" s="27">
        <v>11</v>
      </c>
      <c r="B27" s="28">
        <v>37</v>
      </c>
      <c r="C27" s="28">
        <f t="shared" si="6"/>
        <v>35</v>
      </c>
      <c r="D27" s="29">
        <v>2028</v>
      </c>
      <c r="E27" s="27">
        <v>11000</v>
      </c>
      <c r="F27" s="28">
        <v>18000</v>
      </c>
      <c r="G27" s="28"/>
      <c r="H27" s="28">
        <v>6750</v>
      </c>
      <c r="I27" s="29">
        <f t="shared" si="28"/>
        <v>35750</v>
      </c>
      <c r="J27" s="40">
        <f t="shared" si="8"/>
        <v>36151.569388005984</v>
      </c>
      <c r="K27" s="48">
        <f t="shared" si="9"/>
        <v>220725.855461189</v>
      </c>
      <c r="L27" s="48">
        <f t="shared" si="10"/>
        <v>8829.0342184475594</v>
      </c>
      <c r="M27" s="48"/>
      <c r="N27" s="3">
        <f t="shared" si="11"/>
        <v>7130.6718707317041</v>
      </c>
      <c r="O27" s="3">
        <f t="shared" si="12"/>
        <v>79032.241258737689</v>
      </c>
      <c r="P27" s="21">
        <f t="shared" si="17"/>
        <v>4.7843137735729055E-3</v>
      </c>
      <c r="Q27" s="46">
        <f t="shared" si="13"/>
        <v>909422.40182706341</v>
      </c>
      <c r="R27" s="3">
        <f t="shared" si="18"/>
        <v>129713.33087088889</v>
      </c>
      <c r="S27" s="3">
        <f t="shared" si="19"/>
        <v>50681.089612151205</v>
      </c>
      <c r="T27" s="11">
        <f t="shared" si="0"/>
        <v>31829.784063947223</v>
      </c>
      <c r="U27" s="14">
        <f t="shared" si="20"/>
        <v>0.15</v>
      </c>
      <c r="V27" s="15">
        <f t="shared" si="21"/>
        <v>3841.9676095920831</v>
      </c>
      <c r="W27" s="15">
        <f t="shared" si="22"/>
        <v>1511.4892031973613</v>
      </c>
      <c r="X27" s="12">
        <f t="shared" si="23"/>
        <v>26476.327251157778</v>
      </c>
      <c r="Y27" s="13">
        <f t="shared" si="14"/>
        <v>2206.3606042631482</v>
      </c>
      <c r="AA27" s="3">
        <f t="shared" si="15"/>
        <v>71306.718707317035</v>
      </c>
      <c r="AB27" s="3">
        <f t="shared" si="29"/>
        <v>119085.88064818438</v>
      </c>
      <c r="AC27" s="3">
        <f t="shared" si="1"/>
        <v>190392.59935550141</v>
      </c>
      <c r="AD27" s="5">
        <f t="shared" si="2"/>
        <v>118491.02996749543</v>
      </c>
      <c r="AE27" s="3">
        <f t="shared" si="3"/>
        <v>154642.59935550141</v>
      </c>
      <c r="AF27" s="1">
        <f t="shared" si="24"/>
        <v>0.28000000000000003</v>
      </c>
      <c r="AG27" s="4">
        <f t="shared" si="25"/>
        <v>30184.427819540397</v>
      </c>
      <c r="AH27" s="4">
        <f t="shared" si="26"/>
        <v>7652.1299677750712</v>
      </c>
      <c r="AI27" s="3">
        <f t="shared" si="27"/>
        <v>116806.04156818594</v>
      </c>
      <c r="AJ27" s="46">
        <f t="shared" si="4"/>
        <v>9733.8367973488294</v>
      </c>
      <c r="AK27" s="11"/>
      <c r="AL27" s="12">
        <v>1800</v>
      </c>
      <c r="AM27" s="12"/>
      <c r="AN27" s="19">
        <f t="shared" si="30"/>
        <v>3012.630782333832</v>
      </c>
      <c r="AO27" s="41">
        <f t="shared" si="31"/>
        <v>4921.2060150149973</v>
      </c>
      <c r="AP27" s="3">
        <f t="shared" si="16"/>
        <v>0</v>
      </c>
    </row>
    <row r="28" spans="1:43" x14ac:dyDescent="0.25">
      <c r="A28" s="27">
        <v>12</v>
      </c>
      <c r="B28" s="28">
        <v>38</v>
      </c>
      <c r="C28" s="28">
        <f t="shared" si="6"/>
        <v>36</v>
      </c>
      <c r="D28" s="29">
        <v>2029</v>
      </c>
      <c r="E28" s="27">
        <v>11000</v>
      </c>
      <c r="F28" s="28">
        <v>18000</v>
      </c>
      <c r="G28" s="28"/>
      <c r="H28" s="28">
        <v>6750</v>
      </c>
      <c r="I28" s="29">
        <f t="shared" si="28"/>
        <v>35750</v>
      </c>
      <c r="J28" s="40">
        <f t="shared" si="8"/>
        <v>36494.112234946006</v>
      </c>
      <c r="K28" s="48">
        <f t="shared" si="9"/>
        <v>271567.14830111229</v>
      </c>
      <c r="L28" s="48">
        <f t="shared" si="10"/>
        <v>10862.685932044491</v>
      </c>
      <c r="M28" s="48"/>
      <c r="N28" s="3">
        <f t="shared" si="11"/>
        <v>7166.325230085361</v>
      </c>
      <c r="O28" s="3">
        <f t="shared" si="12"/>
        <v>79410.437465031369</v>
      </c>
      <c r="P28" s="21">
        <f t="shared" si="17"/>
        <v>4.7853407706803103E-3</v>
      </c>
      <c r="Q28" s="46">
        <f t="shared" si="13"/>
        <v>1047945.2954108539</v>
      </c>
      <c r="R28" s="3">
        <f t="shared" si="18"/>
        <v>138522.89358379052</v>
      </c>
      <c r="S28" s="3">
        <f t="shared" si="19"/>
        <v>59112.456118759146</v>
      </c>
      <c r="T28" s="11">
        <f t="shared" si="0"/>
        <v>36678.08533937989</v>
      </c>
      <c r="U28" s="14">
        <f t="shared" si="20"/>
        <v>0.15</v>
      </c>
      <c r="V28" s="15">
        <f t="shared" si="21"/>
        <v>4569.2128009069838</v>
      </c>
      <c r="W28" s="15">
        <f t="shared" si="22"/>
        <v>1753.9042669689945</v>
      </c>
      <c r="X28" s="12">
        <f t="shared" si="23"/>
        <v>30354.968271503913</v>
      </c>
      <c r="Y28" s="13">
        <f t="shared" si="14"/>
        <v>2529.5806892919927</v>
      </c>
      <c r="AA28" s="3">
        <f t="shared" si="15"/>
        <v>71663.252300853608</v>
      </c>
      <c r="AB28" s="3">
        <f t="shared" si="29"/>
        <v>119681.31005142529</v>
      </c>
      <c r="AC28" s="3">
        <f t="shared" si="1"/>
        <v>191344.56235227891</v>
      </c>
      <c r="AD28" s="5">
        <f t="shared" si="2"/>
        <v>119100.4501173329</v>
      </c>
      <c r="AE28" s="3">
        <f t="shared" si="3"/>
        <v>155594.56235227891</v>
      </c>
      <c r="AF28" s="1">
        <f t="shared" si="24"/>
        <v>0.28000000000000003</v>
      </c>
      <c r="AG28" s="4">
        <f t="shared" si="25"/>
        <v>30450.977458638095</v>
      </c>
      <c r="AH28" s="4">
        <f t="shared" si="26"/>
        <v>7699.7281176139459</v>
      </c>
      <c r="AI28" s="3">
        <f t="shared" si="27"/>
        <v>117443.85677602686</v>
      </c>
      <c r="AJ28" s="46">
        <f t="shared" si="4"/>
        <v>9786.9880646689053</v>
      </c>
      <c r="AK28" s="11"/>
      <c r="AL28" s="12">
        <v>1800</v>
      </c>
      <c r="AM28" s="12"/>
      <c r="AN28" s="19">
        <f t="shared" si="30"/>
        <v>3041.1760195788338</v>
      </c>
      <c r="AO28" s="41">
        <f t="shared" si="31"/>
        <v>4945.8120450900715</v>
      </c>
      <c r="AP28" s="3">
        <f t="shared" si="16"/>
        <v>0</v>
      </c>
    </row>
    <row r="29" spans="1:43" x14ac:dyDescent="0.25">
      <c r="A29" s="27">
        <v>13</v>
      </c>
      <c r="B29" s="28">
        <v>39</v>
      </c>
      <c r="C29" s="28">
        <f t="shared" si="6"/>
        <v>37</v>
      </c>
      <c r="D29" s="29">
        <v>2030</v>
      </c>
      <c r="E29" s="27">
        <v>11000</v>
      </c>
      <c r="F29" s="28">
        <v>18000</v>
      </c>
      <c r="G29" s="28"/>
      <c r="H29" s="28">
        <v>6750</v>
      </c>
      <c r="I29" s="29">
        <f t="shared" si="28"/>
        <v>35750</v>
      </c>
      <c r="J29" s="40">
        <f t="shared" si="8"/>
        <v>36838.367796120729</v>
      </c>
      <c r="K29" s="48">
        <f t="shared" si="9"/>
        <v>326057.38073680527</v>
      </c>
      <c r="L29" s="48">
        <f t="shared" si="10"/>
        <v>13042.295229472211</v>
      </c>
      <c r="M29" s="48"/>
      <c r="N29" s="3">
        <f t="shared" si="11"/>
        <v>7202.1568562357879</v>
      </c>
      <c r="O29" s="3">
        <f t="shared" si="12"/>
        <v>79790.524652356515</v>
      </c>
      <c r="P29" s="21">
        <f t="shared" si="17"/>
        <v>4.7863630960667848E-3</v>
      </c>
      <c r="Q29" s="46">
        <f t="shared" si="13"/>
        <v>1195852.2642649158</v>
      </c>
      <c r="R29" s="3">
        <f t="shared" si="18"/>
        <v>147906.96885406191</v>
      </c>
      <c r="S29" s="3">
        <f t="shared" si="19"/>
        <v>68116.444201705395</v>
      </c>
      <c r="T29" s="11">
        <f t="shared" si="0"/>
        <v>41854.829249272057</v>
      </c>
      <c r="U29" s="14">
        <f t="shared" si="20"/>
        <v>0.15</v>
      </c>
      <c r="V29" s="15">
        <f t="shared" si="21"/>
        <v>5345.7243873908083</v>
      </c>
      <c r="W29" s="15">
        <f t="shared" si="22"/>
        <v>2012.7414624636031</v>
      </c>
      <c r="X29" s="12">
        <f t="shared" si="23"/>
        <v>34496.363399417649</v>
      </c>
      <c r="Y29" s="13">
        <f t="shared" si="14"/>
        <v>2874.6969499514707</v>
      </c>
      <c r="AA29" s="3">
        <f t="shared" si="15"/>
        <v>72021.568562357876</v>
      </c>
      <c r="AB29" s="3">
        <f t="shared" si="29"/>
        <v>120279.7166016824</v>
      </c>
      <c r="AC29" s="3">
        <f t="shared" si="1"/>
        <v>192301.28516404028</v>
      </c>
      <c r="AD29" s="5">
        <f t="shared" si="2"/>
        <v>119712.91736791955</v>
      </c>
      <c r="AE29" s="3">
        <f t="shared" si="3"/>
        <v>156551.28516404028</v>
      </c>
      <c r="AF29" s="1">
        <f t="shared" si="24"/>
        <v>0.28000000000000003</v>
      </c>
      <c r="AG29" s="4">
        <f t="shared" si="25"/>
        <v>30718.859845931278</v>
      </c>
      <c r="AH29" s="4">
        <f t="shared" si="26"/>
        <v>7747.5642582020146</v>
      </c>
      <c r="AI29" s="3">
        <f t="shared" si="27"/>
        <v>118084.86105990698</v>
      </c>
      <c r="AJ29" s="46">
        <f t="shared" si="4"/>
        <v>9840.4050883255823</v>
      </c>
      <c r="AK29" s="11"/>
      <c r="AL29" s="12">
        <v>1800</v>
      </c>
      <c r="AM29" s="12"/>
      <c r="AN29" s="19">
        <f t="shared" si="30"/>
        <v>3069.863983010061</v>
      </c>
      <c r="AO29" s="41">
        <f t="shared" si="31"/>
        <v>4970.5411053155212</v>
      </c>
      <c r="AP29" s="3">
        <f t="shared" si="16"/>
        <v>0</v>
      </c>
    </row>
    <row r="30" spans="1:43" x14ac:dyDescent="0.25">
      <c r="A30" s="27">
        <v>14</v>
      </c>
      <c r="B30" s="28">
        <v>40</v>
      </c>
      <c r="C30" s="28">
        <f t="shared" si="6"/>
        <v>38</v>
      </c>
      <c r="D30" s="29">
        <v>2031</v>
      </c>
      <c r="E30" s="27">
        <v>11000</v>
      </c>
      <c r="F30" s="28">
        <v>18000</v>
      </c>
      <c r="G30" s="28"/>
      <c r="H30" s="28">
        <v>6750</v>
      </c>
      <c r="I30" s="29">
        <f t="shared" si="28"/>
        <v>35750</v>
      </c>
      <c r="J30" s="40">
        <f t="shared" si="8"/>
        <v>37184.344635101326</v>
      </c>
      <c r="K30" s="48">
        <f t="shared" si="9"/>
        <v>384435.45511979889</v>
      </c>
      <c r="L30" s="48">
        <f t="shared" si="10"/>
        <v>15377.418204791957</v>
      </c>
      <c r="M30" s="48"/>
      <c r="N30" s="3">
        <f t="shared" si="11"/>
        <v>7238.1676405169655</v>
      </c>
      <c r="O30" s="3">
        <f t="shared" si="12"/>
        <v>80172.512275618297</v>
      </c>
      <c r="P30" s="21">
        <f t="shared" si="17"/>
        <v>4.787380768908142E-3</v>
      </c>
      <c r="Q30" s="46">
        <f t="shared" si="13"/>
        <v>1353755.1737177535</v>
      </c>
      <c r="R30" s="3">
        <f t="shared" si="18"/>
        <v>157902.90945283766</v>
      </c>
      <c r="S30" s="3">
        <f t="shared" si="19"/>
        <v>77730.397177219362</v>
      </c>
      <c r="T30" s="11">
        <f t="shared" si="0"/>
        <v>47381.43108012138</v>
      </c>
      <c r="U30" s="14">
        <f t="shared" si="20"/>
        <v>0.15</v>
      </c>
      <c r="V30" s="15">
        <f t="shared" si="21"/>
        <v>6174.7146620182066</v>
      </c>
      <c r="W30" s="15">
        <f t="shared" si="22"/>
        <v>2289.0715540060692</v>
      </c>
      <c r="X30" s="12">
        <f t="shared" si="23"/>
        <v>38917.644864097107</v>
      </c>
      <c r="Y30" s="13">
        <f t="shared" si="14"/>
        <v>3243.1370720080922</v>
      </c>
      <c r="AA30" s="3">
        <f t="shared" si="15"/>
        <v>72381.676405169652</v>
      </c>
      <c r="AB30" s="3">
        <f t="shared" si="29"/>
        <v>120881.1151846908</v>
      </c>
      <c r="AC30" s="3">
        <f t="shared" si="1"/>
        <v>193262.79158986046</v>
      </c>
      <c r="AD30" s="5">
        <f t="shared" si="2"/>
        <v>120328.44695475913</v>
      </c>
      <c r="AE30" s="3">
        <f t="shared" si="3"/>
        <v>157512.79158986046</v>
      </c>
      <c r="AF30" s="1">
        <f t="shared" si="24"/>
        <v>0.28000000000000003</v>
      </c>
      <c r="AG30" s="4">
        <f t="shared" si="25"/>
        <v>30988.081645160928</v>
      </c>
      <c r="AH30" s="4">
        <f t="shared" si="26"/>
        <v>7795.6395794930231</v>
      </c>
      <c r="AI30" s="3">
        <f t="shared" si="27"/>
        <v>118729.07036520651</v>
      </c>
      <c r="AJ30" s="46">
        <f t="shared" si="4"/>
        <v>9894.0891971005422</v>
      </c>
      <c r="AK30" s="11"/>
      <c r="AL30" s="12">
        <v>1800</v>
      </c>
      <c r="AM30" s="12"/>
      <c r="AN30" s="19">
        <f t="shared" si="30"/>
        <v>3098.6953862584442</v>
      </c>
      <c r="AO30" s="41">
        <f t="shared" si="31"/>
        <v>4995.393810842098</v>
      </c>
      <c r="AP30" s="3">
        <f t="shared" si="16"/>
        <v>0</v>
      </c>
    </row>
    <row r="31" spans="1:43" x14ac:dyDescent="0.25">
      <c r="A31" s="27">
        <v>15</v>
      </c>
      <c r="B31" s="28">
        <v>41</v>
      </c>
      <c r="C31" s="28">
        <f t="shared" si="6"/>
        <v>39</v>
      </c>
      <c r="D31" s="29">
        <v>2032</v>
      </c>
      <c r="E31" s="27">
        <v>11000</v>
      </c>
      <c r="F31" s="28">
        <v>18000</v>
      </c>
      <c r="G31" s="28"/>
      <c r="H31" s="28">
        <v>6750</v>
      </c>
      <c r="I31" s="29">
        <f t="shared" si="28"/>
        <v>35750</v>
      </c>
      <c r="J31" s="40">
        <f t="shared" si="8"/>
        <v>37532.051358276825</v>
      </c>
      <c r="K31" s="48">
        <f t="shared" si="9"/>
        <v>446955.81106086262</v>
      </c>
      <c r="L31" s="48">
        <f t="shared" si="10"/>
        <v>17878.232442434506</v>
      </c>
      <c r="M31" s="48"/>
      <c r="N31" s="3">
        <f t="shared" si="11"/>
        <v>7274.3584787195496</v>
      </c>
      <c r="O31" s="3">
        <f t="shared" si="12"/>
        <v>80556.409836996376</v>
      </c>
      <c r="P31" s="21">
        <f t="shared" si="17"/>
        <v>4.7883938083206077E-3</v>
      </c>
      <c r="Q31" s="46">
        <f t="shared" si="13"/>
        <v>1522305.6698464036</v>
      </c>
      <c r="R31" s="3">
        <f t="shared" si="18"/>
        <v>168550.49612865015</v>
      </c>
      <c r="S31" s="3">
        <f t="shared" si="19"/>
        <v>87994.086291653774</v>
      </c>
      <c r="T31" s="11">
        <f t="shared" si="0"/>
        <v>53280.698444624133</v>
      </c>
      <c r="U31" s="14">
        <f t="shared" si="20"/>
        <v>0.15</v>
      </c>
      <c r="V31" s="15">
        <f t="shared" si="21"/>
        <v>7059.6047666936201</v>
      </c>
      <c r="W31" s="15">
        <f t="shared" si="22"/>
        <v>2584.0349222312066</v>
      </c>
      <c r="X31" s="12">
        <f t="shared" si="23"/>
        <v>43637.058755699305</v>
      </c>
      <c r="Y31" s="13">
        <f t="shared" si="14"/>
        <v>3636.4215629749419</v>
      </c>
      <c r="AA31" s="3">
        <f t="shared" si="15"/>
        <v>72743.58478719549</v>
      </c>
      <c r="AB31" s="3">
        <f t="shared" si="29"/>
        <v>121485.52076061425</v>
      </c>
      <c r="AC31" s="3">
        <f t="shared" si="1"/>
        <v>194229.10554780974</v>
      </c>
      <c r="AD31" s="5">
        <f t="shared" si="2"/>
        <v>120947.05418953291</v>
      </c>
      <c r="AE31" s="3">
        <f t="shared" si="3"/>
        <v>158479.10554780974</v>
      </c>
      <c r="AF31" s="1">
        <f t="shared" si="24"/>
        <v>0.28000000000000003</v>
      </c>
      <c r="AG31" s="4">
        <f t="shared" si="25"/>
        <v>31258.649553386727</v>
      </c>
      <c r="AH31" s="4">
        <f t="shared" si="26"/>
        <v>7843.955277390487</v>
      </c>
      <c r="AI31" s="3">
        <f t="shared" si="27"/>
        <v>119376.50071703253</v>
      </c>
      <c r="AJ31" s="46">
        <f t="shared" si="4"/>
        <v>9948.0417264193766</v>
      </c>
      <c r="AK31" s="11"/>
      <c r="AL31" s="12">
        <v>1800</v>
      </c>
      <c r="AM31" s="12"/>
      <c r="AN31" s="19">
        <f t="shared" si="30"/>
        <v>3127.6709465230688</v>
      </c>
      <c r="AO31" s="41">
        <f t="shared" si="31"/>
        <v>5020.3707798963078</v>
      </c>
      <c r="AP31" s="3">
        <f t="shared" si="16"/>
        <v>0</v>
      </c>
    </row>
    <row r="32" spans="1:43" x14ac:dyDescent="0.25">
      <c r="A32" s="27">
        <v>16</v>
      </c>
      <c r="B32" s="28">
        <v>42</v>
      </c>
      <c r="C32" s="28">
        <f t="shared" si="6"/>
        <v>40</v>
      </c>
      <c r="D32" s="29">
        <v>2033</v>
      </c>
      <c r="E32" s="27">
        <v>11000</v>
      </c>
      <c r="F32" s="28">
        <v>18000</v>
      </c>
      <c r="G32" s="28"/>
      <c r="H32" s="28">
        <v>6750</v>
      </c>
      <c r="I32" s="29">
        <f t="shared" si="28"/>
        <v>35750</v>
      </c>
      <c r="J32" s="40">
        <f t="shared" si="8"/>
        <v>59481.496615068194</v>
      </c>
      <c r="K32" s="48">
        <f t="shared" si="9"/>
        <v>535489.43539488688</v>
      </c>
      <c r="L32" s="48">
        <f t="shared" si="10"/>
        <v>21419.577415795477</v>
      </c>
      <c r="M32" s="48"/>
      <c r="N32" s="3">
        <f t="shared" si="11"/>
        <v>7310.730271113146</v>
      </c>
      <c r="O32" s="3">
        <f t="shared" si="12"/>
        <v>102542.22688618135</v>
      </c>
      <c r="P32" s="21">
        <f t="shared" si="17"/>
        <v>0.27292448972927985</v>
      </c>
      <c r="Q32" s="46">
        <f t="shared" si="13"/>
        <v>1723797.7652726013</v>
      </c>
      <c r="R32" s="3">
        <f t="shared" si="18"/>
        <v>201492.09542619763</v>
      </c>
      <c r="S32" s="3">
        <f t="shared" si="19"/>
        <v>98949.868540016279</v>
      </c>
      <c r="T32" s="11">
        <f t="shared" si="0"/>
        <v>60332.921784541053</v>
      </c>
      <c r="U32" s="14">
        <f t="shared" si="20"/>
        <v>0.15</v>
      </c>
      <c r="V32" s="15">
        <f t="shared" si="21"/>
        <v>8117.4382676811574</v>
      </c>
      <c r="W32" s="15">
        <f t="shared" si="22"/>
        <v>2936.6460892270529</v>
      </c>
      <c r="X32" s="12">
        <f t="shared" si="23"/>
        <v>49278.83742763284</v>
      </c>
      <c r="Y32" s="13">
        <f t="shared" si="14"/>
        <v>4106.5697856360703</v>
      </c>
      <c r="AA32" s="3">
        <f t="shared" si="15"/>
        <v>73107.302711131459</v>
      </c>
      <c r="AB32" s="3">
        <f t="shared" si="29"/>
        <v>122092.9483644173</v>
      </c>
      <c r="AC32" s="3">
        <f t="shared" si="1"/>
        <v>195200.25107554876</v>
      </c>
      <c r="AD32" s="5">
        <f t="shared" si="2"/>
        <v>99968.754460480559</v>
      </c>
      <c r="AE32" s="3">
        <f t="shared" si="3"/>
        <v>159450.25107554876</v>
      </c>
      <c r="AF32" s="1">
        <f t="shared" si="24"/>
        <v>0.28000000000000003</v>
      </c>
      <c r="AG32" s="4">
        <f t="shared" si="25"/>
        <v>31530.570301153653</v>
      </c>
      <c r="AH32" s="4">
        <f t="shared" si="26"/>
        <v>7892.5125537774384</v>
      </c>
      <c r="AI32" s="3">
        <f t="shared" si="27"/>
        <v>120027.16822061766</v>
      </c>
      <c r="AJ32" s="46">
        <f t="shared" si="4"/>
        <v>10002.264018384805</v>
      </c>
      <c r="AK32" s="11"/>
      <c r="AL32" s="12"/>
      <c r="AM32" s="12"/>
      <c r="AN32" s="19">
        <f t="shared" si="30"/>
        <v>4956.7913845890162</v>
      </c>
      <c r="AO32" s="41">
        <f t="shared" si="31"/>
        <v>5045.4726337957891</v>
      </c>
      <c r="AP32" s="3">
        <f t="shared" si="16"/>
        <v>0</v>
      </c>
    </row>
    <row r="33" spans="1:42" x14ac:dyDescent="0.25">
      <c r="A33" s="27">
        <v>17</v>
      </c>
      <c r="B33" s="28">
        <v>43</v>
      </c>
      <c r="C33" s="28">
        <f t="shared" si="6"/>
        <v>41</v>
      </c>
      <c r="D33" s="29">
        <v>2034</v>
      </c>
      <c r="E33" s="27">
        <v>11000</v>
      </c>
      <c r="F33" s="28">
        <v>18000</v>
      </c>
      <c r="G33" s="28"/>
      <c r="H33" s="28">
        <v>6750</v>
      </c>
      <c r="I33" s="29">
        <f t="shared" si="28"/>
        <v>35750</v>
      </c>
      <c r="J33" s="40">
        <f t="shared" si="8"/>
        <v>59832.689098143528</v>
      </c>
      <c r="K33" s="48">
        <f t="shared" si="9"/>
        <v>630128.93779369793</v>
      </c>
      <c r="L33" s="48">
        <f t="shared" si="10"/>
        <v>25205.157511747919</v>
      </c>
      <c r="M33" s="48"/>
      <c r="N33" s="3">
        <f t="shared" si="11"/>
        <v>7347.2839224687114</v>
      </c>
      <c r="O33" s="3">
        <f t="shared" si="12"/>
        <v>102929.97302061223</v>
      </c>
      <c r="P33" s="21">
        <f t="shared" si="17"/>
        <v>3.7813313227658798E-3</v>
      </c>
      <c r="Q33" s="46">
        <f t="shared" si="13"/>
        <v>1938774.5930359326</v>
      </c>
      <c r="R33" s="3">
        <f t="shared" si="18"/>
        <v>214976.82776333136</v>
      </c>
      <c r="S33" s="3">
        <f t="shared" si="19"/>
        <v>112046.85474271912</v>
      </c>
      <c r="T33" s="11">
        <f t="shared" si="0"/>
        <v>67857.110756257651</v>
      </c>
      <c r="U33" s="14">
        <f t="shared" si="20"/>
        <v>0.15</v>
      </c>
      <c r="V33" s="15">
        <f t="shared" si="21"/>
        <v>9246.0666134386483</v>
      </c>
      <c r="W33" s="15">
        <f t="shared" si="22"/>
        <v>3312.8555378128826</v>
      </c>
      <c r="X33" s="12">
        <f t="shared" si="23"/>
        <v>55298.188605006122</v>
      </c>
      <c r="Y33" s="13">
        <f t="shared" si="14"/>
        <v>4608.1823837505099</v>
      </c>
      <c r="AA33" s="3">
        <f t="shared" si="15"/>
        <v>73472.839224687108</v>
      </c>
      <c r="AB33" s="3">
        <f t="shared" si="29"/>
        <v>122703.41310623937</v>
      </c>
      <c r="AC33" s="3">
        <f t="shared" si="1"/>
        <v>196176.25233092648</v>
      </c>
      <c r="AD33" s="5">
        <f t="shared" si="2"/>
        <v>100593.56323278295</v>
      </c>
      <c r="AE33" s="3">
        <f t="shared" si="3"/>
        <v>160426.25233092648</v>
      </c>
      <c r="AF33" s="1">
        <f t="shared" si="24"/>
        <v>0.28000000000000003</v>
      </c>
      <c r="AG33" s="4">
        <f t="shared" si="25"/>
        <v>31803.850652659414</v>
      </c>
      <c r="AH33" s="4">
        <f t="shared" si="26"/>
        <v>7941.3126165463245</v>
      </c>
      <c r="AI33" s="3">
        <f t="shared" si="27"/>
        <v>120681.08906172073</v>
      </c>
      <c r="AJ33" s="46">
        <f t="shared" si="4"/>
        <v>10056.757421810062</v>
      </c>
      <c r="AK33" s="11"/>
      <c r="AL33" s="12"/>
      <c r="AM33" s="12"/>
      <c r="AN33" s="19">
        <f t="shared" si="30"/>
        <v>4986.057424845294</v>
      </c>
      <c r="AO33" s="41">
        <f t="shared" si="31"/>
        <v>5070.6999969647677</v>
      </c>
      <c r="AP33" s="3">
        <f t="shared" si="16"/>
        <v>0</v>
      </c>
    </row>
    <row r="34" spans="1:42" x14ac:dyDescent="0.25">
      <c r="A34" s="27">
        <v>18</v>
      </c>
      <c r="B34" s="28">
        <v>44</v>
      </c>
      <c r="C34" s="28">
        <f t="shared" si="6"/>
        <v>42</v>
      </c>
      <c r="D34" s="29">
        <v>2035</v>
      </c>
      <c r="E34" s="27">
        <v>11000</v>
      </c>
      <c r="F34" s="28">
        <v>18000</v>
      </c>
      <c r="G34" s="28"/>
      <c r="H34" s="28">
        <v>6750</v>
      </c>
      <c r="I34" s="29">
        <f t="shared" si="28"/>
        <v>35750</v>
      </c>
      <c r="J34" s="40">
        <f t="shared" si="8"/>
        <v>60185.637543634242</v>
      </c>
      <c r="K34" s="48">
        <f t="shared" si="9"/>
        <v>731272.9562939225</v>
      </c>
      <c r="L34" s="48">
        <f t="shared" si="10"/>
        <v>29250.918251756899</v>
      </c>
      <c r="M34" s="48"/>
      <c r="N34" s="3">
        <f t="shared" si="11"/>
        <v>7384.020342081054</v>
      </c>
      <c r="O34" s="3">
        <f t="shared" si="12"/>
        <v>103319.65788571531</v>
      </c>
      <c r="P34" s="21">
        <f t="shared" si="17"/>
        <v>3.7859221533560277E-3</v>
      </c>
      <c r="Q34" s="46">
        <f t="shared" si="13"/>
        <v>2168114.5994689832</v>
      </c>
      <c r="R34" s="3">
        <f t="shared" si="18"/>
        <v>229340.00643305061</v>
      </c>
      <c r="S34" s="3">
        <f t="shared" si="19"/>
        <v>126020.34854733531</v>
      </c>
      <c r="T34" s="11">
        <f t="shared" si="0"/>
        <v>75884.010981414423</v>
      </c>
      <c r="U34" s="14">
        <f t="shared" si="20"/>
        <v>0.15</v>
      </c>
      <c r="V34" s="15">
        <f t="shared" si="21"/>
        <v>10450.101647212163</v>
      </c>
      <c r="W34" s="15">
        <f t="shared" si="22"/>
        <v>3714.2005490707215</v>
      </c>
      <c r="X34" s="12">
        <f t="shared" si="23"/>
        <v>61719.708785131537</v>
      </c>
      <c r="Y34" s="13">
        <f t="shared" si="14"/>
        <v>5143.3090654276284</v>
      </c>
      <c r="AA34" s="3">
        <f t="shared" si="15"/>
        <v>73840.203420810532</v>
      </c>
      <c r="AB34" s="3">
        <f t="shared" si="29"/>
        <v>123316.93017177055</v>
      </c>
      <c r="AC34" s="3">
        <f t="shared" si="1"/>
        <v>197157.13359258109</v>
      </c>
      <c r="AD34" s="5">
        <f t="shared" si="2"/>
        <v>101221.49604894684</v>
      </c>
      <c r="AE34" s="3">
        <f t="shared" si="3"/>
        <v>161407.13359258109</v>
      </c>
      <c r="AF34" s="1">
        <f t="shared" si="24"/>
        <v>0.28000000000000003</v>
      </c>
      <c r="AG34" s="4">
        <f t="shared" si="25"/>
        <v>32078.497405922702</v>
      </c>
      <c r="AH34" s="4">
        <f t="shared" si="26"/>
        <v>7990.3566796290543</v>
      </c>
      <c r="AI34" s="3">
        <f t="shared" si="27"/>
        <v>121338.27950702934</v>
      </c>
      <c r="AJ34" s="46">
        <f t="shared" si="4"/>
        <v>10111.523292252445</v>
      </c>
      <c r="AK34" s="11"/>
      <c r="AL34" s="12"/>
      <c r="AM34" s="12"/>
      <c r="AN34" s="19">
        <f t="shared" si="30"/>
        <v>5015.4697953028535</v>
      </c>
      <c r="AO34" s="41">
        <f t="shared" si="31"/>
        <v>5096.0534969495911</v>
      </c>
      <c r="AP34" s="3">
        <f t="shared" si="16"/>
        <v>0</v>
      </c>
    </row>
    <row r="35" spans="1:42" x14ac:dyDescent="0.25">
      <c r="A35" s="27">
        <v>19</v>
      </c>
      <c r="B35" s="28">
        <v>45</v>
      </c>
      <c r="C35" s="28">
        <f t="shared" si="6"/>
        <v>43</v>
      </c>
      <c r="D35" s="29">
        <v>2036</v>
      </c>
      <c r="E35" s="27">
        <v>11000</v>
      </c>
      <c r="F35" s="28">
        <v>18000</v>
      </c>
      <c r="G35" s="28"/>
      <c r="H35" s="28">
        <v>6750</v>
      </c>
      <c r="I35" s="29">
        <f t="shared" si="28"/>
        <v>35750</v>
      </c>
      <c r="J35" s="40">
        <f t="shared" si="8"/>
        <v>60540.350731352388</v>
      </c>
      <c r="K35" s="48">
        <f t="shared" si="9"/>
        <v>839346.04918437975</v>
      </c>
      <c r="L35" s="48">
        <f t="shared" si="10"/>
        <v>33573.841967375192</v>
      </c>
      <c r="M35" s="48"/>
      <c r="N35" s="3">
        <f t="shared" si="11"/>
        <v>7420.9404437914582</v>
      </c>
      <c r="O35" s="3">
        <f t="shared" si="12"/>
        <v>103711.29117514385</v>
      </c>
      <c r="P35" s="21">
        <f t="shared" si="17"/>
        <v>3.7905012215752832E-3</v>
      </c>
      <c r="Q35" s="46">
        <f t="shared" si="13"/>
        <v>2412753.3396096108</v>
      </c>
      <c r="R35" s="3">
        <f t="shared" si="18"/>
        <v>244638.7401406276</v>
      </c>
      <c r="S35" s="3">
        <f t="shared" si="19"/>
        <v>140927.44896548375</v>
      </c>
      <c r="T35" s="11">
        <f t="shared" si="0"/>
        <v>84446.366886336386</v>
      </c>
      <c r="U35" s="14">
        <f t="shared" si="20"/>
        <v>0.25</v>
      </c>
      <c r="V35" s="15">
        <f t="shared" si="21"/>
        <v>12589.091721584096</v>
      </c>
      <c r="W35" s="15">
        <f t="shared" si="22"/>
        <v>4142.31834431682</v>
      </c>
      <c r="X35" s="12">
        <f t="shared" si="23"/>
        <v>67714.956820435473</v>
      </c>
      <c r="Y35" s="38">
        <f t="shared" si="14"/>
        <v>5642.913068369623</v>
      </c>
      <c r="AA35" s="3">
        <f t="shared" si="15"/>
        <v>74209.404437914578</v>
      </c>
      <c r="AB35" s="3">
        <f t="shared" si="29"/>
        <v>123933.5148226294</v>
      </c>
      <c r="AC35" s="3">
        <f t="shared" si="1"/>
        <v>198142.91926054397</v>
      </c>
      <c r="AD35" s="5">
        <f t="shared" si="2"/>
        <v>101852.56852919159</v>
      </c>
      <c r="AE35" s="3">
        <f t="shared" si="3"/>
        <v>162392.91926054397</v>
      </c>
      <c r="AF35" s="1">
        <f t="shared" si="24"/>
        <v>0.28000000000000003</v>
      </c>
      <c r="AG35" s="4">
        <f t="shared" si="25"/>
        <v>32354.517392952312</v>
      </c>
      <c r="AH35" s="4">
        <f t="shared" si="26"/>
        <v>8039.6459630271993</v>
      </c>
      <c r="AI35" s="3">
        <f t="shared" si="27"/>
        <v>121998.75590456446</v>
      </c>
      <c r="AJ35" s="46">
        <f t="shared" si="4"/>
        <v>10166.562992047038</v>
      </c>
      <c r="AK35" s="11"/>
      <c r="AL35" s="12"/>
      <c r="AM35" s="12"/>
      <c r="AN35" s="19">
        <f t="shared" si="30"/>
        <v>5045.0292276126993</v>
      </c>
      <c r="AO35" s="41">
        <f t="shared" si="31"/>
        <v>5121.533764434339</v>
      </c>
      <c r="AP35" s="3">
        <f t="shared" si="16"/>
        <v>0</v>
      </c>
    </row>
    <row r="36" spans="1:42" x14ac:dyDescent="0.25">
      <c r="A36" s="27">
        <v>20</v>
      </c>
      <c r="B36" s="28">
        <v>46</v>
      </c>
      <c r="C36" s="28">
        <f t="shared" si="6"/>
        <v>44</v>
      </c>
      <c r="D36" s="29">
        <v>2037</v>
      </c>
      <c r="E36" s="27">
        <v>11000</v>
      </c>
      <c r="F36" s="28">
        <v>18000</v>
      </c>
      <c r="G36" s="28"/>
      <c r="H36" s="28">
        <v>6750</v>
      </c>
      <c r="I36" s="29">
        <f t="shared" si="28"/>
        <v>35750</v>
      </c>
      <c r="J36" s="40">
        <f t="shared" si="8"/>
        <v>60896.83748500915</v>
      </c>
      <c r="K36" s="48">
        <f t="shared" si="9"/>
        <v>954800.37986637349</v>
      </c>
      <c r="L36" s="48">
        <f t="shared" si="10"/>
        <v>38192.015194654938</v>
      </c>
      <c r="M36" s="48"/>
      <c r="N36" s="3">
        <f t="shared" si="11"/>
        <v>7458.045146010415</v>
      </c>
      <c r="O36" s="3">
        <f t="shared" si="12"/>
        <v>104104.88263101956</v>
      </c>
      <c r="P36" s="21">
        <f t="shared" si="17"/>
        <v>3.7950685158381053E-3</v>
      </c>
      <c r="Q36" s="46">
        <f t="shared" si="13"/>
        <v>2673687.1893152553</v>
      </c>
      <c r="R36" s="3">
        <f t="shared" si="18"/>
        <v>260933.84970564442</v>
      </c>
      <c r="S36" s="3">
        <f t="shared" si="19"/>
        <v>156828.96707462484</v>
      </c>
      <c r="T36" s="11">
        <f t="shared" si="0"/>
        <v>93579.05162603395</v>
      </c>
      <c r="U36" s="14">
        <f t="shared" si="20"/>
        <v>0.25</v>
      </c>
      <c r="V36" s="15">
        <f t="shared" si="21"/>
        <v>14872.262906508488</v>
      </c>
      <c r="W36" s="15">
        <f t="shared" si="22"/>
        <v>4598.952581301698</v>
      </c>
      <c r="X36" s="12">
        <f t="shared" si="23"/>
        <v>74107.836138223764</v>
      </c>
      <c r="Y36" s="13">
        <f t="shared" si="14"/>
        <v>6175.653011518647</v>
      </c>
      <c r="AA36" s="3">
        <f t="shared" si="15"/>
        <v>74580.451460104145</v>
      </c>
      <c r="AB36" s="3">
        <f t="shared" si="29"/>
        <v>124553.18239674253</v>
      </c>
      <c r="AC36" s="3">
        <f t="shared" si="1"/>
        <v>199133.63385684666</v>
      </c>
      <c r="AD36" s="5">
        <f t="shared" si="2"/>
        <v>102486.79637183751</v>
      </c>
      <c r="AE36" s="3">
        <f t="shared" si="3"/>
        <v>163383.63385684666</v>
      </c>
      <c r="AF36" s="1">
        <f t="shared" si="24"/>
        <v>0.28000000000000003</v>
      </c>
      <c r="AG36" s="4">
        <f t="shared" si="25"/>
        <v>32631.917479917065</v>
      </c>
      <c r="AH36" s="4">
        <f t="shared" si="26"/>
        <v>8089.1816928423332</v>
      </c>
      <c r="AI36" s="3">
        <f t="shared" si="27"/>
        <v>122662.53468408727</v>
      </c>
      <c r="AJ36" s="46">
        <f t="shared" si="4"/>
        <v>10221.877890340606</v>
      </c>
      <c r="AK36" s="11"/>
      <c r="AL36" s="12"/>
      <c r="AM36" s="12"/>
      <c r="AN36" s="19">
        <f t="shared" si="30"/>
        <v>5074.7364570840955</v>
      </c>
      <c r="AO36" s="41">
        <f t="shared" si="31"/>
        <v>5147.14143325651</v>
      </c>
      <c r="AP36" s="3">
        <f t="shared" si="16"/>
        <v>0</v>
      </c>
    </row>
    <row r="37" spans="1:42" x14ac:dyDescent="0.25">
      <c r="A37" s="27">
        <v>21</v>
      </c>
      <c r="B37" s="28">
        <v>47</v>
      </c>
      <c r="C37" s="28">
        <f t="shared" si="6"/>
        <v>45</v>
      </c>
      <c r="D37" s="29">
        <v>2038</v>
      </c>
      <c r="E37" s="27">
        <v>11000</v>
      </c>
      <c r="F37" s="28">
        <v>18000</v>
      </c>
      <c r="G37" s="28"/>
      <c r="H37" s="28">
        <v>6750</v>
      </c>
      <c r="I37" s="29">
        <f t="shared" si="28"/>
        <v>35750</v>
      </c>
      <c r="J37" s="40">
        <f t="shared" si="8"/>
        <v>35229.296142071296</v>
      </c>
      <c r="K37" s="48">
        <f t="shared" si="9"/>
        <v>1052091.7006997589</v>
      </c>
      <c r="L37" s="48">
        <f t="shared" si="10"/>
        <v>42083.668027990359</v>
      </c>
      <c r="M37" s="48"/>
      <c r="N37" s="3">
        <f t="shared" si="11"/>
        <v>3729.0225730052075</v>
      </c>
      <c r="O37" s="3">
        <f t="shared" si="12"/>
        <v>74708.318715076501</v>
      </c>
      <c r="P37" s="21">
        <f t="shared" si="17"/>
        <v>-0.28237449745881493</v>
      </c>
      <c r="Q37" s="46">
        <f t="shared" si="13"/>
        <v>2922185.1753358231</v>
      </c>
      <c r="R37" s="3">
        <f t="shared" si="18"/>
        <v>248497.98602056783</v>
      </c>
      <c r="S37" s="3">
        <f t="shared" si="19"/>
        <v>173789.66730549134</v>
      </c>
      <c r="T37" s="11">
        <f t="shared" si="0"/>
        <v>102276.48113675382</v>
      </c>
      <c r="U37" s="14">
        <f t="shared" si="20"/>
        <v>0.25</v>
      </c>
      <c r="V37" s="15">
        <f t="shared" si="21"/>
        <v>17046.620284188455</v>
      </c>
      <c r="W37" s="15">
        <f t="shared" si="22"/>
        <v>5033.8240568376914</v>
      </c>
      <c r="X37" s="12">
        <f t="shared" si="23"/>
        <v>80196.036795727676</v>
      </c>
      <c r="Y37" s="13">
        <f t="shared" si="14"/>
        <v>6683.00306631064</v>
      </c>
      <c r="AA37" s="3">
        <f>AA36/2</f>
        <v>37290.225730052072</v>
      </c>
      <c r="AB37" s="3">
        <f t="shared" si="29"/>
        <v>125175.94830872623</v>
      </c>
      <c r="AC37" s="3">
        <f t="shared" si="1"/>
        <v>162466.17403877829</v>
      </c>
      <c r="AD37" s="5">
        <f t="shared" si="2"/>
        <v>91486.877896706996</v>
      </c>
      <c r="AE37" s="3">
        <f t="shared" si="3"/>
        <v>126716.17403877829</v>
      </c>
      <c r="AF37" s="1">
        <f t="shared" si="24"/>
        <v>0.25</v>
      </c>
      <c r="AG37" s="4">
        <f t="shared" si="25"/>
        <v>23156.543509694573</v>
      </c>
      <c r="AH37" s="4">
        <f t="shared" si="26"/>
        <v>6255.808701938915</v>
      </c>
      <c r="AI37" s="3">
        <f t="shared" si="27"/>
        <v>97303.821827144799</v>
      </c>
      <c r="AJ37" s="46">
        <f t="shared" si="4"/>
        <v>8108.6518189287335</v>
      </c>
      <c r="AK37" s="11"/>
      <c r="AL37" s="12"/>
      <c r="AM37" s="12"/>
      <c r="AN37" s="19">
        <f t="shared" si="30"/>
        <v>2935.7746785059417</v>
      </c>
      <c r="AO37" s="41">
        <f t="shared" si="31"/>
        <v>5172.8771404227919</v>
      </c>
      <c r="AP37" s="3">
        <f t="shared" si="16"/>
        <v>0</v>
      </c>
    </row>
    <row r="38" spans="1:42" x14ac:dyDescent="0.25">
      <c r="A38" s="27">
        <v>22</v>
      </c>
      <c r="B38" s="28">
        <v>48</v>
      </c>
      <c r="C38" s="28">
        <f t="shared" si="6"/>
        <v>46</v>
      </c>
      <c r="D38" s="29">
        <v>2039</v>
      </c>
      <c r="E38" s="27">
        <v>11000</v>
      </c>
      <c r="F38" s="28">
        <v>18000</v>
      </c>
      <c r="G38" s="28"/>
      <c r="H38" s="28">
        <v>6750</v>
      </c>
      <c r="I38" s="29">
        <f t="shared" si="28"/>
        <v>35750</v>
      </c>
      <c r="J38" s="40">
        <f t="shared" si="8"/>
        <v>35487.555122781669</v>
      </c>
      <c r="K38" s="48">
        <f t="shared" si="9"/>
        <v>1155965.2163680249</v>
      </c>
      <c r="L38" s="48">
        <f t="shared" si="10"/>
        <v>46238.608654721</v>
      </c>
      <c r="M38" s="48"/>
      <c r="N38" s="3">
        <f t="shared" si="11"/>
        <v>3747.6676858702326</v>
      </c>
      <c r="O38" s="3">
        <f t="shared" si="12"/>
        <v>74985.222808651888</v>
      </c>
      <c r="P38" s="21">
        <f t="shared" si="17"/>
        <v>3.7064693509092019E-3</v>
      </c>
      <c r="Q38" s="46">
        <f t="shared" si="13"/>
        <v>3187112.4345413037</v>
      </c>
      <c r="R38" s="3">
        <f t="shared" si="18"/>
        <v>264927.25920548057</v>
      </c>
      <c r="S38" s="3">
        <f t="shared" si="19"/>
        <v>189942.03639682868</v>
      </c>
      <c r="T38" s="11">
        <f t="shared" si="0"/>
        <v>111548.93520894564</v>
      </c>
      <c r="U38" s="14">
        <f t="shared" si="20"/>
        <v>0.25</v>
      </c>
      <c r="V38" s="15">
        <f t="shared" si="21"/>
        <v>19364.733802236409</v>
      </c>
      <c r="W38" s="15">
        <f t="shared" si="22"/>
        <v>5497.446760447282</v>
      </c>
      <c r="X38" s="12">
        <f t="shared" si="23"/>
        <v>86686.75464626195</v>
      </c>
      <c r="Y38" s="13">
        <f t="shared" si="14"/>
        <v>7223.8962205218295</v>
      </c>
      <c r="AA38" s="3">
        <f>AA37*1.005</f>
        <v>37476.676858702325</v>
      </c>
      <c r="AB38" s="3">
        <f t="shared" si="29"/>
        <v>125801.82805026985</v>
      </c>
      <c r="AC38" s="3">
        <f t="shared" si="1"/>
        <v>163278.50490897219</v>
      </c>
      <c r="AD38" s="5">
        <f t="shared" si="2"/>
        <v>92040.949786190526</v>
      </c>
      <c r="AE38" s="3">
        <f t="shared" si="3"/>
        <v>127528.50490897219</v>
      </c>
      <c r="AF38" s="1">
        <f t="shared" si="24"/>
        <v>0.25</v>
      </c>
      <c r="AG38" s="4">
        <f t="shared" si="25"/>
        <v>23359.626227243047</v>
      </c>
      <c r="AH38" s="4">
        <f t="shared" si="26"/>
        <v>6296.4252454486095</v>
      </c>
      <c r="AI38" s="3">
        <f t="shared" si="27"/>
        <v>97872.453436280528</v>
      </c>
      <c r="AJ38" s="46">
        <f t="shared" si="4"/>
        <v>8156.037786356711</v>
      </c>
      <c r="AK38" s="11"/>
      <c r="AL38" s="12"/>
      <c r="AM38" s="12"/>
      <c r="AN38" s="19">
        <f t="shared" si="30"/>
        <v>2957.2962602318057</v>
      </c>
      <c r="AO38" s="41">
        <f t="shared" si="31"/>
        <v>5198.7415261249052</v>
      </c>
      <c r="AP38" s="3">
        <f t="shared" si="16"/>
        <v>0</v>
      </c>
    </row>
    <row r="39" spans="1:42" x14ac:dyDescent="0.25">
      <c r="A39" s="27">
        <v>23</v>
      </c>
      <c r="B39" s="28">
        <v>49</v>
      </c>
      <c r="C39" s="28">
        <f t="shared" si="6"/>
        <v>47</v>
      </c>
      <c r="D39" s="29">
        <v>2040</v>
      </c>
      <c r="E39" s="27">
        <v>11000</v>
      </c>
      <c r="F39" s="28">
        <v>18000</v>
      </c>
      <c r="G39" s="28"/>
      <c r="H39" s="28">
        <v>6750</v>
      </c>
      <c r="I39" s="29">
        <f t="shared" si="28"/>
        <v>35750</v>
      </c>
      <c r="J39" s="40">
        <f t="shared" si="8"/>
        <v>64.479414504599845</v>
      </c>
      <c r="K39" s="48">
        <f t="shared" si="9"/>
        <v>1231167.434846451</v>
      </c>
      <c r="L39" s="48">
        <f t="shared" si="10"/>
        <v>49246.697393858041</v>
      </c>
      <c r="M39" s="48"/>
      <c r="N39" s="3">
        <f t="shared" si="11"/>
        <v>3766.4060242995834</v>
      </c>
      <c r="O39" s="3">
        <f t="shared" si="12"/>
        <v>39580.885438804187</v>
      </c>
      <c r="P39" s="21">
        <f t="shared" si="17"/>
        <v>-0.47215085911250643</v>
      </c>
      <c r="Q39" s="46">
        <f t="shared" si="13"/>
        <v>3433855.6282252921</v>
      </c>
      <c r="R39" s="3">
        <f t="shared" si="18"/>
        <v>246743.19368398841</v>
      </c>
      <c r="S39" s="3">
        <f t="shared" si="19"/>
        <v>207162.30824518422</v>
      </c>
      <c r="T39" s="11">
        <f t="shared" si="0"/>
        <v>120184.94698788524</v>
      </c>
      <c r="U39" s="14">
        <f t="shared" si="20"/>
        <v>0.25</v>
      </c>
      <c r="V39" s="15">
        <f t="shared" si="21"/>
        <v>21523.73674697131</v>
      </c>
      <c r="W39" s="15">
        <f t="shared" si="22"/>
        <v>5929.2473493942625</v>
      </c>
      <c r="X39" s="12">
        <f t="shared" si="23"/>
        <v>92731.962891519666</v>
      </c>
      <c r="Y39" s="13">
        <f t="shared" si="14"/>
        <v>7727.6635742933058</v>
      </c>
      <c r="AA39" s="3">
        <f>AA38*1.005</f>
        <v>37664.060242995831</v>
      </c>
      <c r="AB39" s="3">
        <f>AB38/2</f>
        <v>62900.914025134924</v>
      </c>
      <c r="AC39" s="3">
        <f t="shared" si="1"/>
        <v>100564.97426813075</v>
      </c>
      <c r="AD39" s="5">
        <f t="shared" si="2"/>
        <v>64750.494853626151</v>
      </c>
      <c r="AE39" s="3">
        <f t="shared" si="3"/>
        <v>64814.974268130754</v>
      </c>
      <c r="AF39" s="1">
        <f t="shared" si="24"/>
        <v>0.15</v>
      </c>
      <c r="AG39" s="4">
        <f t="shared" si="25"/>
        <v>8789.7461402196132</v>
      </c>
      <c r="AH39" s="4">
        <f t="shared" si="26"/>
        <v>3160.7487134065377</v>
      </c>
      <c r="AI39" s="3">
        <f t="shared" si="27"/>
        <v>52864.479414504603</v>
      </c>
      <c r="AJ39" s="46">
        <f t="shared" si="4"/>
        <v>4405.37328454205</v>
      </c>
      <c r="AK39" s="11"/>
      <c r="AL39" s="12"/>
      <c r="AM39" s="12"/>
      <c r="AN39" s="19">
        <f t="shared" si="30"/>
        <v>5.3732845420499871</v>
      </c>
      <c r="AO39" s="41">
        <v>4400</v>
      </c>
      <c r="AP39" s="3">
        <f t="shared" si="16"/>
        <v>0</v>
      </c>
    </row>
    <row r="40" spans="1:42" x14ac:dyDescent="0.25">
      <c r="A40" s="27">
        <v>24</v>
      </c>
      <c r="B40" s="28">
        <v>50</v>
      </c>
      <c r="C40" s="28">
        <f t="shared" si="6"/>
        <v>48</v>
      </c>
      <c r="D40" s="29">
        <v>2041</v>
      </c>
      <c r="E40" s="27">
        <v>11000</v>
      </c>
      <c r="F40" s="28">
        <v>18000</v>
      </c>
      <c r="G40" s="28"/>
      <c r="H40" s="28">
        <v>6750</v>
      </c>
      <c r="I40" s="29">
        <f t="shared" si="28"/>
        <v>35750</v>
      </c>
      <c r="J40" s="40">
        <f t="shared" si="8"/>
        <v>466.73931157713014</v>
      </c>
      <c r="K40" s="48">
        <f t="shared" si="9"/>
        <v>1311660.0574230473</v>
      </c>
      <c r="L40" s="48">
        <f t="shared" si="10"/>
        <v>52466.402296921893</v>
      </c>
      <c r="M40" s="48"/>
      <c r="N40" s="3">
        <f t="shared" si="11"/>
        <v>3785.238054421081</v>
      </c>
      <c r="O40" s="3">
        <f t="shared" si="12"/>
        <v>40001.977365998209</v>
      </c>
      <c r="P40" s="21">
        <f t="shared" si="17"/>
        <v>1.0638769762871276E-2</v>
      </c>
      <c r="Q40" s="46">
        <f t="shared" si="13"/>
        <v>3697058.2214259338</v>
      </c>
      <c r="R40" s="3">
        <f t="shared" si="18"/>
        <v>263202.59320064168</v>
      </c>
      <c r="S40" s="3">
        <f t="shared" si="19"/>
        <v>223200.61583464348</v>
      </c>
      <c r="T40" s="11">
        <f t="shared" si="0"/>
        <v>129397.0377499077</v>
      </c>
      <c r="U40" s="14">
        <f t="shared" si="20"/>
        <v>0.25</v>
      </c>
      <c r="V40" s="15">
        <f t="shared" si="21"/>
        <v>23826.759437476925</v>
      </c>
      <c r="W40" s="15">
        <f t="shared" si="22"/>
        <v>6389.8518874953852</v>
      </c>
      <c r="X40" s="12">
        <f t="shared" si="23"/>
        <v>99180.426424935387</v>
      </c>
      <c r="Y40" s="13">
        <f t="shared" si="14"/>
        <v>8265.0355354112817</v>
      </c>
      <c r="AA40" s="3">
        <f>AA39*1.005</f>
        <v>37852.380544210806</v>
      </c>
      <c r="AB40" s="3">
        <f>AB39*1.005</f>
        <v>63215.418595260591</v>
      </c>
      <c r="AC40" s="3">
        <f t="shared" si="1"/>
        <v>101067.7991394714</v>
      </c>
      <c r="AD40" s="5">
        <f t="shared" si="2"/>
        <v>64851.059827894278</v>
      </c>
      <c r="AE40" s="3">
        <f t="shared" si="3"/>
        <v>65317.799139471404</v>
      </c>
      <c r="AF40" s="1">
        <f t="shared" si="24"/>
        <v>0.15</v>
      </c>
      <c r="AG40" s="4">
        <f t="shared" si="25"/>
        <v>8865.1698709207103</v>
      </c>
      <c r="AH40" s="4">
        <f t="shared" si="26"/>
        <v>3185.8899569735704</v>
      </c>
      <c r="AI40" s="3">
        <f t="shared" si="27"/>
        <v>53266.739311577127</v>
      </c>
      <c r="AJ40" s="46">
        <f t="shared" si="4"/>
        <v>4438.8949426314275</v>
      </c>
      <c r="AK40" s="11"/>
      <c r="AL40" s="12"/>
      <c r="AM40" s="12"/>
      <c r="AN40" s="19">
        <f t="shared" si="30"/>
        <v>38.894942631427512</v>
      </c>
      <c r="AO40" s="41">
        <v>4400</v>
      </c>
      <c r="AP40" s="3">
        <f t="shared" si="16"/>
        <v>0</v>
      </c>
    </row>
    <row r="41" spans="1:42" x14ac:dyDescent="0.25">
      <c r="A41" s="27"/>
      <c r="B41" s="28"/>
      <c r="C41" s="28"/>
      <c r="D41" s="29"/>
      <c r="E41" s="27"/>
      <c r="F41" s="28"/>
      <c r="G41" s="28"/>
      <c r="H41" s="28"/>
      <c r="I41" s="29"/>
    </row>
    <row r="42" spans="1:42" x14ac:dyDescent="0.25">
      <c r="A42" s="27"/>
      <c r="B42" s="28"/>
      <c r="C42" s="28"/>
      <c r="D42" s="29"/>
      <c r="E42" s="27"/>
      <c r="F42" s="28"/>
      <c r="G42" s="28"/>
      <c r="H42" s="28"/>
      <c r="I42" s="29"/>
    </row>
    <row r="43" spans="1:42" x14ac:dyDescent="0.25">
      <c r="A43" s="27"/>
      <c r="B43" s="28"/>
      <c r="C43" s="28"/>
      <c r="D43" s="29"/>
      <c r="E43" s="27"/>
      <c r="F43" s="28"/>
      <c r="G43" s="28"/>
      <c r="H43" s="28"/>
      <c r="I43" s="29"/>
    </row>
    <row r="44" spans="1:42" x14ac:dyDescent="0.25">
      <c r="A44" s="27"/>
      <c r="B44" s="28"/>
      <c r="C44" s="28"/>
      <c r="D44" s="29"/>
      <c r="E44" s="27"/>
      <c r="F44" s="28"/>
      <c r="G44" s="28"/>
      <c r="H44" s="28"/>
      <c r="I44" s="29"/>
    </row>
    <row r="45" spans="1:42" x14ac:dyDescent="0.25">
      <c r="A45" s="27"/>
      <c r="B45" s="28"/>
      <c r="C45" s="28"/>
      <c r="D45" s="29"/>
      <c r="E45" s="27"/>
      <c r="F45" s="28"/>
      <c r="G45" s="28"/>
      <c r="H45" s="28"/>
      <c r="I45" s="29"/>
    </row>
    <row r="46" spans="1:42" ht="15.75" thickBot="1" x14ac:dyDescent="0.3">
      <c r="A46" s="30"/>
      <c r="B46" s="31"/>
      <c r="C46" s="31"/>
      <c r="D46" s="32"/>
      <c r="E46" s="30"/>
      <c r="F46" s="31"/>
      <c r="G46" s="31"/>
      <c r="H46" s="31"/>
      <c r="I46" s="32"/>
    </row>
  </sheetData>
  <mergeCells count="1">
    <mergeCell ref="T14:Y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tabSelected="1" zoomScale="85" zoomScaleNormal="85" workbookViewId="0">
      <pane xSplit="4" ySplit="18" topLeftCell="R19" activePane="bottomRight" state="frozen"/>
      <selection pane="topRight" activeCell="E1" sqref="E1"/>
      <selection pane="bottomLeft" activeCell="A19" sqref="A19"/>
      <selection pane="bottomRight" activeCell="AN19" sqref="AN19"/>
    </sheetView>
  </sheetViews>
  <sheetFormatPr defaultRowHeight="15" x14ac:dyDescent="0.25"/>
  <cols>
    <col min="1" max="1" width="3.28515625" style="28" bestFit="1" customWidth="1"/>
    <col min="2" max="3" width="4.42578125" style="28" customWidth="1"/>
    <col min="4" max="4" width="5.5703125" style="28" customWidth="1"/>
    <col min="5" max="5" width="11.5703125" style="28" customWidth="1"/>
    <col min="6" max="6" width="13.85546875" style="28" customWidth="1"/>
    <col min="7" max="7" width="13.140625" style="28" customWidth="1"/>
    <col min="8" max="8" width="8.140625" style="28" customWidth="1"/>
    <col min="9" max="9" width="9.140625" style="28" customWidth="1"/>
    <col min="10" max="10" width="8.28515625" style="28" customWidth="1"/>
    <col min="11" max="11" width="7.85546875" style="28" customWidth="1"/>
    <col min="12" max="12" width="10.7109375" style="28" customWidth="1"/>
    <col min="13" max="13" width="11.28515625" style="28" bestFit="1" customWidth="1"/>
    <col min="14" max="14" width="7.85546875" style="28" customWidth="1"/>
    <col min="15" max="15" width="10.5703125" style="28" customWidth="1"/>
    <col min="16" max="16" width="9.7109375" style="28" customWidth="1"/>
    <col min="17" max="17" width="11.28515625" style="28" bestFit="1" customWidth="1"/>
    <col min="18" max="18" width="11.28515625" style="28" customWidth="1"/>
    <col min="19" max="19" width="10.28515625" style="28" bestFit="1" customWidth="1"/>
    <col min="20" max="20" width="9.7109375" style="28" bestFit="1" customWidth="1"/>
    <col min="21" max="22" width="9.28515625" style="28" bestFit="1" customWidth="1"/>
    <col min="23" max="23" width="12" style="28" bestFit="1" customWidth="1"/>
    <col min="24" max="24" width="13" style="28" customWidth="1"/>
    <col min="25" max="25" width="9.7109375" style="28" bestFit="1" customWidth="1"/>
    <col min="26" max="27" width="10.85546875" style="28" customWidth="1"/>
    <col min="28" max="28" width="8.42578125" style="28" customWidth="1"/>
    <col min="29" max="29" width="12.5703125" style="28" bestFit="1" customWidth="1"/>
    <col min="30" max="30" width="9.5703125" style="28" customWidth="1"/>
    <col min="31" max="31" width="13.42578125" style="28" hidden="1" customWidth="1"/>
    <col min="32" max="33" width="11.5703125" style="28" hidden="1" customWidth="1"/>
    <col min="34" max="35" width="11.5703125" style="28" customWidth="1"/>
    <col min="36" max="36" width="15.28515625" style="28" bestFit="1" customWidth="1"/>
    <col min="37" max="37" width="15.5703125" style="28" customWidth="1"/>
    <col min="38" max="38" width="14" style="55" hidden="1" customWidth="1"/>
    <col min="39" max="39" width="12.7109375" style="28" hidden="1" customWidth="1"/>
    <col min="40" max="41" width="12.7109375" style="28" customWidth="1"/>
    <col min="42" max="43" width="11.140625" style="28" hidden="1" customWidth="1"/>
    <col min="44" max="44" width="11.5703125" style="28" bestFit="1" customWidth="1"/>
    <col min="45" max="46" width="11.140625" style="28" customWidth="1"/>
    <col min="47" max="47" width="12.85546875" style="28" bestFit="1" customWidth="1"/>
    <col min="48" max="48" width="5.85546875" style="28" customWidth="1"/>
    <col min="49" max="49" width="11.42578125" style="28" hidden="1" customWidth="1"/>
    <col min="50" max="50" width="15" style="28" bestFit="1" customWidth="1"/>
    <col min="51" max="51" width="11" style="28" bestFit="1" customWidth="1"/>
    <col min="52" max="52" width="11.140625" style="28" bestFit="1" customWidth="1"/>
    <col min="53" max="53" width="10" style="28" bestFit="1" customWidth="1"/>
    <col min="54" max="54" width="11.140625" style="28" bestFit="1" customWidth="1"/>
    <col min="55" max="55" width="10.28515625" style="28" customWidth="1"/>
    <col min="56" max="56" width="10.42578125" style="28" bestFit="1" customWidth="1"/>
    <col min="57" max="57" width="9.7109375" style="28" bestFit="1" customWidth="1"/>
    <col min="58" max="58" width="9.140625" style="28" customWidth="1"/>
    <col min="59" max="59" width="12" style="28" customWidth="1"/>
    <col min="60" max="60" width="10.85546875" style="28" bestFit="1" customWidth="1"/>
    <col min="61" max="61" width="6" style="28" customWidth="1"/>
    <col min="62" max="16384" width="9.140625" style="28"/>
  </cols>
  <sheetData>
    <row r="1" spans="1:37" ht="30" customHeight="1" x14ac:dyDescent="0.25">
      <c r="B1" s="82" t="s">
        <v>113</v>
      </c>
      <c r="C1" s="81"/>
      <c r="D1" s="81"/>
      <c r="E1" s="60" t="s">
        <v>116</v>
      </c>
      <c r="F1" s="60" t="s">
        <v>135</v>
      </c>
      <c r="G1" s="60" t="s">
        <v>134</v>
      </c>
      <c r="I1" s="56"/>
      <c r="J1" s="56" t="s">
        <v>1</v>
      </c>
      <c r="K1" s="57">
        <v>4.4999999999999998E-2</v>
      </c>
      <c r="Q1" s="56" t="s">
        <v>95</v>
      </c>
      <c r="R1" s="56"/>
    </row>
    <row r="2" spans="1:37" x14ac:dyDescent="0.25">
      <c r="B2" s="28" t="s">
        <v>5</v>
      </c>
      <c r="E2" s="12">
        <v>26595.35</v>
      </c>
      <c r="F2" s="12">
        <v>0</v>
      </c>
      <c r="G2" s="12">
        <v>27445.99</v>
      </c>
      <c r="Q2" s="28" t="s">
        <v>131</v>
      </c>
      <c r="AA2">
        <v>1386.1</v>
      </c>
      <c r="AB2">
        <v>3324.48</v>
      </c>
      <c r="AJ2" s="28" t="s">
        <v>140</v>
      </c>
      <c r="AK2" s="12">
        <v>4449085.08</v>
      </c>
    </row>
    <row r="3" spans="1:37" x14ac:dyDescent="0.25">
      <c r="B3" s="28" t="s">
        <v>6</v>
      </c>
      <c r="E3" s="12">
        <v>5996.88</v>
      </c>
      <c r="F3" s="12">
        <v>0</v>
      </c>
      <c r="G3" s="12">
        <v>6213.28</v>
      </c>
      <c r="J3" s="56" t="s">
        <v>136</v>
      </c>
      <c r="Q3" s="28" t="s">
        <v>37</v>
      </c>
      <c r="AA3">
        <v>1393.25</v>
      </c>
      <c r="AB3">
        <v>3561.47</v>
      </c>
      <c r="AJ3" s="28" t="s">
        <v>141</v>
      </c>
      <c r="AK3" s="12">
        <v>4406475.78</v>
      </c>
    </row>
    <row r="4" spans="1:37" x14ac:dyDescent="0.25">
      <c r="B4" s="28" t="s">
        <v>7</v>
      </c>
      <c r="E4" s="12">
        <v>1002.24</v>
      </c>
      <c r="F4" s="12">
        <v>3120</v>
      </c>
      <c r="G4" s="12">
        <v>1772</v>
      </c>
      <c r="J4" s="56" t="s">
        <v>90</v>
      </c>
      <c r="Q4" s="28" t="s">
        <v>38</v>
      </c>
      <c r="AA4">
        <v>1402.25</v>
      </c>
      <c r="AB4">
        <v>3805.56</v>
      </c>
      <c r="AJ4" s="28" t="s">
        <v>142</v>
      </c>
      <c r="AK4" s="12">
        <v>4246763.09</v>
      </c>
    </row>
    <row r="5" spans="1:37" x14ac:dyDescent="0.25">
      <c r="B5" s="28" t="s">
        <v>8</v>
      </c>
      <c r="E5" s="12">
        <v>23340.06</v>
      </c>
      <c r="F5" s="12"/>
      <c r="G5" s="12">
        <v>28037</v>
      </c>
      <c r="J5" s="56" t="s">
        <v>99</v>
      </c>
      <c r="Q5" s="28" t="s">
        <v>86</v>
      </c>
      <c r="AA5">
        <v>1619.17</v>
      </c>
      <c r="AB5">
        <v>4056.98</v>
      </c>
    </row>
    <row r="6" spans="1:37" x14ac:dyDescent="0.25">
      <c r="B6" s="39" t="s">
        <v>114</v>
      </c>
      <c r="E6" s="76">
        <v>2171.9699999999998</v>
      </c>
      <c r="F6" s="12">
        <v>0</v>
      </c>
      <c r="G6" s="12">
        <v>2249.11</v>
      </c>
      <c r="J6" s="56"/>
      <c r="AA6">
        <v>1829.73</v>
      </c>
    </row>
    <row r="7" spans="1:37" x14ac:dyDescent="0.25">
      <c r="B7" s="28" t="s">
        <v>115</v>
      </c>
      <c r="E7" s="12">
        <v>2223.11</v>
      </c>
      <c r="F7" s="12">
        <v>0</v>
      </c>
      <c r="G7" s="12">
        <v>2303.4</v>
      </c>
      <c r="Q7" s="28" t="s">
        <v>41</v>
      </c>
      <c r="AA7">
        <v>2046.61</v>
      </c>
    </row>
    <row r="8" spans="1:37" x14ac:dyDescent="0.25">
      <c r="B8" s="39" t="s">
        <v>121</v>
      </c>
      <c r="E8" s="12">
        <v>809.04</v>
      </c>
      <c r="F8" s="12"/>
      <c r="G8" s="12">
        <v>3613.759</v>
      </c>
      <c r="AA8">
        <v>2269.9899999999998</v>
      </c>
    </row>
    <row r="9" spans="1:37" x14ac:dyDescent="0.25">
      <c r="F9" s="12"/>
      <c r="Q9" s="28" t="s">
        <v>42</v>
      </c>
    </row>
    <row r="10" spans="1:37" x14ac:dyDescent="0.25">
      <c r="B10" s="28" t="s">
        <v>21</v>
      </c>
      <c r="E10" s="12">
        <f>SUM(E2:E8)</f>
        <v>62138.65</v>
      </c>
      <c r="F10" s="12"/>
      <c r="G10" s="12">
        <f>SUM(G2:G8)</f>
        <v>71634.539000000004</v>
      </c>
      <c r="Q10" s="28" t="s">
        <v>82</v>
      </c>
    </row>
    <row r="11" spans="1:37" x14ac:dyDescent="0.25">
      <c r="F11" s="12"/>
      <c r="G11" s="55"/>
      <c r="Q11" s="83" t="s">
        <v>83</v>
      </c>
    </row>
    <row r="12" spans="1:37" x14ac:dyDescent="0.25">
      <c r="F12" s="28" t="s">
        <v>118</v>
      </c>
      <c r="G12" s="55"/>
      <c r="Q12" s="83" t="s">
        <v>88</v>
      </c>
    </row>
    <row r="13" spans="1:37" x14ac:dyDescent="0.25">
      <c r="F13" s="28" t="s">
        <v>117</v>
      </c>
      <c r="G13" s="55"/>
    </row>
    <row r="14" spans="1:37" x14ac:dyDescent="0.25">
      <c r="G14" s="55"/>
    </row>
    <row r="15" spans="1:37" x14ac:dyDescent="0.25">
      <c r="A15" s="60"/>
      <c r="B15" s="61"/>
      <c r="C15" s="61"/>
      <c r="D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37" ht="15.75" thickBot="1" x14ac:dyDescent="0.3">
      <c r="X16" s="58" t="s">
        <v>96</v>
      </c>
      <c r="Y16" s="59">
        <v>3600</v>
      </c>
    </row>
    <row r="17" spans="1:49" x14ac:dyDescent="0.25">
      <c r="E17" s="87" t="s">
        <v>104</v>
      </c>
      <c r="F17" s="88"/>
      <c r="G17" s="89"/>
      <c r="H17" s="87" t="s">
        <v>111</v>
      </c>
      <c r="I17" s="88"/>
      <c r="J17" s="88"/>
      <c r="K17" s="88"/>
      <c r="L17" s="89"/>
      <c r="M17" s="87" t="s">
        <v>105</v>
      </c>
      <c r="N17" s="88"/>
      <c r="O17" s="88"/>
      <c r="P17" s="89"/>
      <c r="Q17" s="87" t="s">
        <v>110</v>
      </c>
      <c r="R17" s="88"/>
      <c r="S17" s="89"/>
      <c r="T17" s="87" t="s">
        <v>109</v>
      </c>
      <c r="U17" s="88"/>
      <c r="V17" s="88"/>
      <c r="W17" s="88"/>
      <c r="X17" s="88"/>
      <c r="Y17" s="88"/>
      <c r="Z17" s="89"/>
      <c r="AA17" s="79"/>
      <c r="AC17" s="87" t="s">
        <v>107</v>
      </c>
      <c r="AD17" s="88"/>
      <c r="AE17" s="88"/>
      <c r="AF17" s="88"/>
      <c r="AG17" s="88"/>
      <c r="AH17" s="88"/>
      <c r="AI17" s="88"/>
      <c r="AJ17" s="88"/>
      <c r="AK17" s="89"/>
      <c r="AL17" s="28"/>
      <c r="AN17" s="84" t="s">
        <v>108</v>
      </c>
      <c r="AO17" s="85"/>
      <c r="AP17" s="85"/>
      <c r="AQ17" s="85"/>
      <c r="AR17" s="85"/>
      <c r="AS17" s="86"/>
    </row>
    <row r="18" spans="1:49" s="61" customFormat="1" ht="60" x14ac:dyDescent="0.25">
      <c r="A18" s="60" t="s">
        <v>0</v>
      </c>
      <c r="B18" s="60" t="s">
        <v>52</v>
      </c>
      <c r="C18" s="60" t="s">
        <v>103</v>
      </c>
      <c r="D18" s="60" t="s">
        <v>44</v>
      </c>
      <c r="E18" s="71" t="s">
        <v>14</v>
      </c>
      <c r="F18" s="60" t="s">
        <v>15</v>
      </c>
      <c r="G18" s="72" t="s">
        <v>16</v>
      </c>
      <c r="H18" s="71" t="s">
        <v>55</v>
      </c>
      <c r="I18" s="60" t="s">
        <v>57</v>
      </c>
      <c r="J18" s="60" t="s">
        <v>87</v>
      </c>
      <c r="K18" s="60" t="s">
        <v>56</v>
      </c>
      <c r="L18" s="72" t="s">
        <v>112</v>
      </c>
      <c r="M18" s="71" t="s">
        <v>22</v>
      </c>
      <c r="N18" s="60" t="s">
        <v>23</v>
      </c>
      <c r="O18" s="60" t="s">
        <v>53</v>
      </c>
      <c r="P18" s="72" t="s">
        <v>54</v>
      </c>
      <c r="Q18" s="71" t="s">
        <v>24</v>
      </c>
      <c r="R18" s="60" t="s">
        <v>133</v>
      </c>
      <c r="S18" s="72" t="s">
        <v>132</v>
      </c>
      <c r="T18" s="71" t="s">
        <v>78</v>
      </c>
      <c r="U18" s="60" t="s">
        <v>79</v>
      </c>
      <c r="V18" s="60" t="s">
        <v>80</v>
      </c>
      <c r="W18" s="60" t="s">
        <v>85</v>
      </c>
      <c r="X18" s="60" t="s">
        <v>119</v>
      </c>
      <c r="Y18" s="60" t="s">
        <v>81</v>
      </c>
      <c r="Z18" s="72" t="s">
        <v>97</v>
      </c>
      <c r="AA18" s="60" t="s">
        <v>120</v>
      </c>
      <c r="AC18" s="71" t="s">
        <v>106</v>
      </c>
      <c r="AD18" s="60" t="s">
        <v>18</v>
      </c>
      <c r="AE18" s="62" t="s">
        <v>92</v>
      </c>
      <c r="AF18" s="63">
        <v>0.04</v>
      </c>
      <c r="AG18" s="62"/>
      <c r="AH18" s="60" t="s">
        <v>89</v>
      </c>
      <c r="AI18" s="60" t="s">
        <v>51</v>
      </c>
      <c r="AJ18" s="64"/>
      <c r="AK18" s="72" t="s">
        <v>34</v>
      </c>
      <c r="AL18" s="60" t="s">
        <v>94</v>
      </c>
      <c r="AM18" s="60" t="s">
        <v>93</v>
      </c>
      <c r="AN18" s="75">
        <v>0.04</v>
      </c>
      <c r="AO18" s="9" t="s">
        <v>30</v>
      </c>
      <c r="AP18" s="9" t="s">
        <v>31</v>
      </c>
      <c r="AQ18" s="9" t="s">
        <v>32</v>
      </c>
      <c r="AR18" s="9" t="s">
        <v>29</v>
      </c>
      <c r="AS18" s="10" t="s">
        <v>2</v>
      </c>
      <c r="AT18" s="60" t="s">
        <v>77</v>
      </c>
      <c r="AW18" s="65" t="s">
        <v>17</v>
      </c>
    </row>
    <row r="19" spans="1:49" x14ac:dyDescent="0.25">
      <c r="A19" s="28">
        <v>0</v>
      </c>
      <c r="B19" s="28">
        <v>26</v>
      </c>
      <c r="C19" s="28">
        <f>B19-2</f>
        <v>24</v>
      </c>
      <c r="D19" s="28">
        <v>2017</v>
      </c>
      <c r="E19" s="11">
        <v>67500</v>
      </c>
      <c r="F19" s="12">
        <v>0</v>
      </c>
      <c r="G19" s="13">
        <f t="shared" ref="G19:G43" si="0">E19+F19</f>
        <v>67500</v>
      </c>
      <c r="H19" s="27"/>
      <c r="I19" s="28">
        <v>10000</v>
      </c>
      <c r="K19" s="28">
        <v>2060</v>
      </c>
      <c r="L19" s="29">
        <f t="shared" ref="L19:L43" si="1">SUM(H19:K19)</f>
        <v>12060</v>
      </c>
      <c r="M19" s="78">
        <f t="shared" ref="M19:M43" si="2">G19-L19</f>
        <v>55440</v>
      </c>
      <c r="N19" s="14">
        <f>IF(M19&lt;18650,10,IF(M19&lt;75900,15,IF(M19&lt;153100,25,IF(M19&lt;233350,28,IF(M19&lt;416700,33,100)))))/100</f>
        <v>0.15</v>
      </c>
      <c r="O19" s="15">
        <f>IF(N19=10%,N19*M19,IF(N19=15%,1865 + N19*(M19-18650),IF(N19=25%,10452.5+N19*(M19-75900),IF(N19=28%,29752.5 + N19*(M19-153100),IF(N19=33%,52222.5 + N19*(M19-233350),0)))))</f>
        <v>7383.5</v>
      </c>
      <c r="P19" s="73">
        <f>220 + 5%*(M19-6000)</f>
        <v>2692</v>
      </c>
      <c r="Q19" s="78">
        <f>M19-SUM(O19:P19)</f>
        <v>45364.5</v>
      </c>
      <c r="R19" s="17">
        <f>(1.21+11.82+4.24+4.68+39.23+5.76+3.18)*2</f>
        <v>140.24</v>
      </c>
      <c r="S19" s="77">
        <f>Q19/12 - R19</f>
        <v>3640.1350000000002</v>
      </c>
      <c r="T19" s="11"/>
      <c r="U19" s="12"/>
      <c r="V19" s="12"/>
      <c r="W19" s="66">
        <v>0</v>
      </c>
      <c r="X19" s="66">
        <f t="shared" ref="X19:X43" si="3">L19/12</f>
        <v>1005</v>
      </c>
      <c r="Y19" s="17">
        <f>S19-T19-U19-V19-W19</f>
        <v>3640.1350000000002</v>
      </c>
      <c r="Z19" s="13">
        <f t="shared" ref="Z19:Z43" si="4">S19-T19-U19-V19-W19-Y19</f>
        <v>0</v>
      </c>
      <c r="AA19" s="80">
        <f t="shared" ref="AA19:AA43" si="5">(W19+X19)/S19</f>
        <v>0.27608866154689315</v>
      </c>
      <c r="AC19" s="27">
        <f t="shared" ref="AC19:AC43" si="6">L19</f>
        <v>12060</v>
      </c>
      <c r="AD19" s="67">
        <f t="shared" ref="AD19:AD43" si="7">W19*12</f>
        <v>0</v>
      </c>
      <c r="AE19" s="68">
        <v>0</v>
      </c>
      <c r="AF19" s="68">
        <f>4%*AE19</f>
        <v>0</v>
      </c>
      <c r="AG19" s="68"/>
      <c r="AH19" s="12">
        <f>0.5*0.1*E19</f>
        <v>3375</v>
      </c>
      <c r="AI19" s="12">
        <f>AC19+AD19+AH19</f>
        <v>15435</v>
      </c>
      <c r="AJ19" s="55"/>
      <c r="AK19" s="74">
        <f>G10</f>
        <v>71634.539000000004</v>
      </c>
      <c r="AL19" s="28"/>
      <c r="AN19" s="11">
        <f t="shared" ref="AN19:AN43" si="8">$AN$18*AK19</f>
        <v>2865.3815600000003</v>
      </c>
      <c r="AO19" s="14">
        <f>IF(AN19&lt;18650,10,IF(AN19&lt;75900,15,IF(AN19&lt;153100,25,IF(AN19&lt;233350,28,IF(AN19&lt;416700,33,100)))))/100</f>
        <v>0.1</v>
      </c>
      <c r="AP19" s="15">
        <f>IF(AO19=10%,AO19*AN19,IF(AO19=15%,1865 + AO19*(AN19-18650),IF(AO19=25%,10452.5+AO19*(AN19-75900),IF(AO19=28%,29752.5 + AO19*(AN19-153100),IF(AO19=33%,52222.5 + AO19*(AN19-233350),0)))))</f>
        <v>286.53815600000001</v>
      </c>
      <c r="AQ19" s="16">
        <f>220 + 5%*(AN19-6000)</f>
        <v>63.269078000000007</v>
      </c>
      <c r="AR19" s="17">
        <f>AN19-SUM(AP19:AQ19)</f>
        <v>2515.5743260000004</v>
      </c>
      <c r="AS19" s="13">
        <f>AR19/12</f>
        <v>209.63119383333336</v>
      </c>
      <c r="AT19" s="28" t="s">
        <v>33</v>
      </c>
      <c r="AW19" s="69">
        <f t="shared" ref="AW19:AW43" si="9">G19-L19-AD19</f>
        <v>55440</v>
      </c>
    </row>
    <row r="20" spans="1:49" x14ac:dyDescent="0.25">
      <c r="A20" s="28">
        <v>1</v>
      </c>
      <c r="B20" s="28">
        <v>27</v>
      </c>
      <c r="C20" s="28">
        <f t="shared" ref="C20:C43" si="10">B20-2</f>
        <v>25</v>
      </c>
      <c r="D20" s="28">
        <v>2018</v>
      </c>
      <c r="E20" s="11">
        <f>E19*1.01</f>
        <v>68175</v>
      </c>
      <c r="F20" s="12">
        <v>0</v>
      </c>
      <c r="G20" s="13">
        <f t="shared" si="0"/>
        <v>68175</v>
      </c>
      <c r="H20" s="27"/>
      <c r="I20" s="28">
        <v>10000</v>
      </c>
      <c r="K20" s="28">
        <v>2560</v>
      </c>
      <c r="L20" s="29">
        <f t="shared" si="1"/>
        <v>12560</v>
      </c>
      <c r="M20" s="11">
        <f t="shared" si="2"/>
        <v>55615</v>
      </c>
      <c r="N20" s="14">
        <f>IF(M20&lt;18650,10,IF(M20&lt;75900,15,IF(M20&lt;153100,25,IF(M20&lt;233350,28,IF(M20&lt;416700,33,100)))))/100</f>
        <v>0.15</v>
      </c>
      <c r="O20" s="15">
        <f>IF(N20=10%,N20*M20,IF(N20=15%,1865 + N20*(M20-18650),IF(N20=25%,10452.5+N20*(M20-75900),IF(N20=28%,29752.5 + N20*(M20-153100),IF(N20=33%,52222.5 + N20*(M20-233350),0)))))</f>
        <v>7409.75</v>
      </c>
      <c r="P20" s="73">
        <f>220 + 5%*(M20-6000)</f>
        <v>2700.75</v>
      </c>
      <c r="Q20" s="11">
        <f>M20-SUM(O20:P20)</f>
        <v>45504.5</v>
      </c>
      <c r="R20" s="12">
        <f t="shared" ref="R20:R43" si="11">(1.21+11.82+4.24+4.68+39.23+5.76+3.18)*2</f>
        <v>140.24</v>
      </c>
      <c r="S20" s="13">
        <f t="shared" ref="S20:S43" si="12">Q20/12 - R20</f>
        <v>3651.8016666666663</v>
      </c>
      <c r="T20" s="11"/>
      <c r="U20" s="12"/>
      <c r="V20" s="12"/>
      <c r="W20" s="66">
        <v>0</v>
      </c>
      <c r="X20" s="66">
        <f t="shared" si="3"/>
        <v>1046.6666666666667</v>
      </c>
      <c r="Y20" s="66">
        <f>S20-T20-U20-V20-W20</f>
        <v>3651.8016666666663</v>
      </c>
      <c r="Z20" s="13">
        <f t="shared" si="4"/>
        <v>0</v>
      </c>
      <c r="AA20" s="80">
        <f t="shared" si="5"/>
        <v>0.2866165148618422</v>
      </c>
      <c r="AC20" s="27">
        <f t="shared" si="6"/>
        <v>12560</v>
      </c>
      <c r="AD20" s="67">
        <f t="shared" si="7"/>
        <v>0</v>
      </c>
      <c r="AE20" s="68">
        <f t="shared" ref="AE20:AE43" si="13">AE19*(1+$K$1) + AD20</f>
        <v>0</v>
      </c>
      <c r="AF20" s="68">
        <f t="shared" ref="AF20:AF43" si="14">4%*AE20</f>
        <v>0</v>
      </c>
      <c r="AG20" s="68"/>
      <c r="AH20" s="12">
        <f t="shared" ref="AH20:AH43" si="15">0.1*E20</f>
        <v>6817.5</v>
      </c>
      <c r="AI20" s="12">
        <f t="shared" ref="AI20:AI43" si="16">AC20+AD20+AH20</f>
        <v>19377.5</v>
      </c>
      <c r="AJ20" s="55">
        <f>(AI20-AI19)/AI19</f>
        <v>0.25542597991577581</v>
      </c>
      <c r="AK20" s="13">
        <f t="shared" ref="AK20:AK43" si="17">AK19*(1+$K$1) + AI20</f>
        <v>94235.593255</v>
      </c>
      <c r="AL20" s="12">
        <f>AK20-AK19</f>
        <v>22601.054254999995</v>
      </c>
      <c r="AM20" s="12">
        <f>(AK20-AK19)-AI20</f>
        <v>3223.5542549999955</v>
      </c>
      <c r="AN20" s="11">
        <f t="shared" si="8"/>
        <v>3769.4237302000001</v>
      </c>
      <c r="AO20" s="14">
        <f>IF(AN20&lt;18650,10,IF(AN20&lt;75900,15,IF(AN20&lt;153100,25,IF(AN20&lt;233350,28,IF(AN20&lt;416700,33,100)))))/100</f>
        <v>0.1</v>
      </c>
      <c r="AP20" s="15">
        <f>IF(AO20=10%,AO20*AN20,IF(AO20=15%,1865 + AO20*(AN20-18650),IF(AO20=25%,10452.5+AO20*(AN20-75900),IF(AO20=28%,29752.5 + AO20*(AN20-153100),IF(AO20=33%,52222.5 + AO20*(AN20-233350),0)))))</f>
        <v>376.94237302000005</v>
      </c>
      <c r="AQ20" s="16">
        <f>220 + 5%*(AN20-6000)</f>
        <v>108.47118651</v>
      </c>
      <c r="AR20" s="17">
        <f>AN20-SUM(AP20:AQ20)</f>
        <v>3284.0101706700002</v>
      </c>
      <c r="AS20" s="13">
        <f t="shared" ref="AS20:AS43" si="18">AR20/12</f>
        <v>273.66751422250002</v>
      </c>
      <c r="AT20" s="28" t="s">
        <v>33</v>
      </c>
      <c r="AW20" s="69">
        <f t="shared" si="9"/>
        <v>55615</v>
      </c>
    </row>
    <row r="21" spans="1:49" x14ac:dyDescent="0.25">
      <c r="A21" s="28">
        <v>2</v>
      </c>
      <c r="B21" s="28">
        <v>28</v>
      </c>
      <c r="C21" s="28">
        <f t="shared" si="10"/>
        <v>26</v>
      </c>
      <c r="D21" s="28">
        <v>2019</v>
      </c>
      <c r="E21" s="11">
        <f t="shared" ref="E21:E39" si="19">E20*1.01</f>
        <v>68856.75</v>
      </c>
      <c r="F21" s="12">
        <v>0</v>
      </c>
      <c r="G21" s="13">
        <f t="shared" si="0"/>
        <v>68856.75</v>
      </c>
      <c r="H21" s="27"/>
      <c r="I21" s="28">
        <v>10000</v>
      </c>
      <c r="K21" s="28">
        <v>2560</v>
      </c>
      <c r="L21" s="29">
        <f t="shared" si="1"/>
        <v>12560</v>
      </c>
      <c r="M21" s="11">
        <f t="shared" si="2"/>
        <v>56296.75</v>
      </c>
      <c r="N21" s="14">
        <f t="shared" ref="N21:N43" si="20">IF(M21&lt;18650,10,IF(M21&lt;75900,15,IF(M21&lt;153100,25,IF(M21&lt;233350,28,IF(M21&lt;416700,33,100)))))/100</f>
        <v>0.15</v>
      </c>
      <c r="O21" s="15">
        <f t="shared" ref="O21:O43" si="21">IF(N21=10%,N21*M21,IF(N21=15%,1865 + N21*(M21-18650),IF(N21=25%,10452.5+N21*(M21-75900),IF(N21=28%,29752.5 + N21*(M21-153100),IF(N21=33%,52222.5 + N21*(M21-233350),0)))))</f>
        <v>7512.0124999999998</v>
      </c>
      <c r="P21" s="73">
        <f t="shared" ref="P21:P43" si="22">220 + 5%*(M21-6000)</f>
        <v>2734.8375000000001</v>
      </c>
      <c r="Q21" s="11">
        <f t="shared" ref="Q21:Q43" si="23">M21-SUM(O21:P21)</f>
        <v>46049.9</v>
      </c>
      <c r="R21" s="12">
        <f t="shared" si="11"/>
        <v>140.24</v>
      </c>
      <c r="S21" s="13">
        <f t="shared" si="12"/>
        <v>3697.251666666667</v>
      </c>
      <c r="T21" s="11"/>
      <c r="U21" s="12"/>
      <c r="V21" s="12"/>
      <c r="W21" s="66">
        <v>0</v>
      </c>
      <c r="X21" s="66">
        <f t="shared" si="3"/>
        <v>1046.6666666666667</v>
      </c>
      <c r="Y21" s="66">
        <f>S21-T21-U21-V21-W21</f>
        <v>3697.251666666667</v>
      </c>
      <c r="Z21" s="13">
        <f t="shared" si="4"/>
        <v>0</v>
      </c>
      <c r="AA21" s="80">
        <f t="shared" si="5"/>
        <v>0.28309316244363492</v>
      </c>
      <c r="AC21" s="27">
        <f t="shared" si="6"/>
        <v>12560</v>
      </c>
      <c r="AD21" s="67">
        <f t="shared" si="7"/>
        <v>0</v>
      </c>
      <c r="AE21" s="68">
        <f t="shared" si="13"/>
        <v>0</v>
      </c>
      <c r="AF21" s="68">
        <f t="shared" si="14"/>
        <v>0</v>
      </c>
      <c r="AG21" s="68"/>
      <c r="AH21" s="12">
        <f t="shared" si="15"/>
        <v>6885.6750000000002</v>
      </c>
      <c r="AI21" s="12">
        <f t="shared" si="16"/>
        <v>19445.674999999999</v>
      </c>
      <c r="AJ21" s="55">
        <f t="shared" ref="AJ21:AJ43" si="24">(AI21-AI20)/AI20</f>
        <v>3.5182557089407443E-3</v>
      </c>
      <c r="AK21" s="13">
        <f t="shared" si="17"/>
        <v>117921.86995147499</v>
      </c>
      <c r="AL21" s="12">
        <f t="shared" ref="AL21:AL43" si="25">AK21-AK20</f>
        <v>23686.27669647499</v>
      </c>
      <c r="AM21" s="12">
        <f t="shared" ref="AM21:AM43" si="26">(AK21-AK20)-AI21</f>
        <v>4240.6016964749906</v>
      </c>
      <c r="AN21" s="11">
        <f t="shared" si="8"/>
        <v>4716.8747980589997</v>
      </c>
      <c r="AO21" s="14">
        <f t="shared" ref="AO21:AO43" si="27">IF(AN21&lt;18650,10,IF(AN21&lt;75900,15,IF(AN21&lt;153100,25,IF(AN21&lt;233350,28,IF(AN21&lt;416700,33,100)))))/100</f>
        <v>0.1</v>
      </c>
      <c r="AP21" s="15">
        <f t="shared" ref="AP21:AP43" si="28">IF(AO21=10%,AO21*AN21,IF(AO21=15%,1865 + AO21*(AN21-18650),IF(AO21=25%,10452.5+AO21*(AN21-75900),IF(AO21=28%,29752.5 + AO21*(AN21-153100),IF(AO21=33%,52222.5 + AO21*(AN21-233350),0)))))</f>
        <v>471.68747980590001</v>
      </c>
      <c r="AQ21" s="16">
        <f t="shared" ref="AQ21:AQ43" si="29">220 + 5%*(AN21-6000)</f>
        <v>155.84373990294998</v>
      </c>
      <c r="AR21" s="17">
        <f t="shared" ref="AR21:AR43" si="30">AN21-SUM(AP21:AQ21)</f>
        <v>4089.3435783501495</v>
      </c>
      <c r="AS21" s="13">
        <f t="shared" si="18"/>
        <v>340.77863152917911</v>
      </c>
      <c r="AT21" s="28" t="s">
        <v>33</v>
      </c>
      <c r="AW21" s="69">
        <f t="shared" si="9"/>
        <v>56296.75</v>
      </c>
    </row>
    <row r="22" spans="1:49" x14ac:dyDescent="0.25">
      <c r="A22" s="28">
        <v>3</v>
      </c>
      <c r="B22" s="28">
        <v>29</v>
      </c>
      <c r="C22" s="28">
        <f t="shared" si="10"/>
        <v>27</v>
      </c>
      <c r="D22" s="28">
        <v>2020</v>
      </c>
      <c r="E22" s="11">
        <f t="shared" si="19"/>
        <v>69545.317500000005</v>
      </c>
      <c r="F22" s="12">
        <f>F23/2</f>
        <v>60000</v>
      </c>
      <c r="G22" s="13">
        <f t="shared" si="0"/>
        <v>129545.3175</v>
      </c>
      <c r="H22" s="27">
        <v>4000</v>
      </c>
      <c r="I22" s="28">
        <v>18000</v>
      </c>
      <c r="J22" s="28">
        <v>5000</v>
      </c>
      <c r="K22" s="39">
        <v>2560</v>
      </c>
      <c r="L22" s="29">
        <f t="shared" si="1"/>
        <v>29560</v>
      </c>
      <c r="M22" s="11">
        <f t="shared" si="2"/>
        <v>99985.317500000005</v>
      </c>
      <c r="N22" s="14">
        <f t="shared" si="20"/>
        <v>0.25</v>
      </c>
      <c r="O22" s="15">
        <f t="shared" si="21"/>
        <v>16473.829375000001</v>
      </c>
      <c r="P22" s="73">
        <f t="shared" si="22"/>
        <v>4919.2658750000001</v>
      </c>
      <c r="Q22" s="11">
        <f t="shared" si="23"/>
        <v>78592.222250000006</v>
      </c>
      <c r="R22" s="12">
        <f t="shared" si="11"/>
        <v>140.24</v>
      </c>
      <c r="S22" s="13">
        <f t="shared" si="12"/>
        <v>6409.1118541666674</v>
      </c>
      <c r="T22" s="11">
        <v>1386.1</v>
      </c>
      <c r="U22" s="12">
        <v>824.4</v>
      </c>
      <c r="V22" s="12"/>
      <c r="W22" s="66">
        <f t="shared" ref="W22:W43" si="31">S22-T22-U22-V22-Y22</f>
        <v>598.6118541666674</v>
      </c>
      <c r="X22" s="66">
        <f t="shared" si="3"/>
        <v>2463.3333333333335</v>
      </c>
      <c r="Y22" s="70">
        <f>Y16</f>
        <v>3600</v>
      </c>
      <c r="Z22" s="13">
        <f t="shared" si="4"/>
        <v>0</v>
      </c>
      <c r="AA22" s="80">
        <f t="shared" si="5"/>
        <v>0.47774875164791836</v>
      </c>
      <c r="AC22" s="27">
        <f t="shared" si="6"/>
        <v>29560</v>
      </c>
      <c r="AD22" s="67">
        <f t="shared" si="7"/>
        <v>7183.3422500000088</v>
      </c>
      <c r="AE22" s="68">
        <f t="shared" si="13"/>
        <v>7183.3422500000088</v>
      </c>
      <c r="AF22" s="68">
        <f t="shared" si="14"/>
        <v>287.33369000000033</v>
      </c>
      <c r="AG22" s="68"/>
      <c r="AH22" s="12">
        <f t="shared" si="15"/>
        <v>6954.531750000001</v>
      </c>
      <c r="AI22" s="12">
        <f t="shared" si="16"/>
        <v>43697.874000000011</v>
      </c>
      <c r="AJ22" s="55">
        <f t="shared" si="24"/>
        <v>1.2471770200828725</v>
      </c>
      <c r="AK22" s="13">
        <f t="shared" si="17"/>
        <v>166926.22809929139</v>
      </c>
      <c r="AL22" s="12">
        <f t="shared" si="25"/>
        <v>49004.358147816398</v>
      </c>
      <c r="AM22" s="12">
        <f t="shared" si="26"/>
        <v>5306.4841478163871</v>
      </c>
      <c r="AN22" s="11">
        <f t="shared" si="8"/>
        <v>6677.0491239716557</v>
      </c>
      <c r="AO22" s="14">
        <f t="shared" si="27"/>
        <v>0.1</v>
      </c>
      <c r="AP22" s="15">
        <f t="shared" si="28"/>
        <v>667.70491239716557</v>
      </c>
      <c r="AQ22" s="16">
        <f t="shared" si="29"/>
        <v>253.85245619858279</v>
      </c>
      <c r="AR22" s="17">
        <f t="shared" si="30"/>
        <v>5755.4917553759078</v>
      </c>
      <c r="AS22" s="13">
        <f t="shared" si="18"/>
        <v>479.62431294799234</v>
      </c>
      <c r="AT22" s="28" t="s">
        <v>46</v>
      </c>
      <c r="AW22" s="69">
        <f t="shared" si="9"/>
        <v>92801.975249999989</v>
      </c>
    </row>
    <row r="23" spans="1:49" x14ac:dyDescent="0.25">
      <c r="A23" s="28">
        <v>4</v>
      </c>
      <c r="B23" s="28">
        <v>30</v>
      </c>
      <c r="C23" s="28">
        <f t="shared" si="10"/>
        <v>28</v>
      </c>
      <c r="D23" s="28">
        <v>2021</v>
      </c>
      <c r="E23" s="11">
        <f t="shared" si="19"/>
        <v>70240.770675000007</v>
      </c>
      <c r="F23" s="12">
        <v>120000</v>
      </c>
      <c r="G23" s="13">
        <f t="shared" si="0"/>
        <v>190240.77067500001</v>
      </c>
      <c r="H23" s="27">
        <v>11000</v>
      </c>
      <c r="I23" s="28">
        <v>18000</v>
      </c>
      <c r="J23" s="28">
        <v>14500</v>
      </c>
      <c r="K23" s="28">
        <v>6750</v>
      </c>
      <c r="L23" s="29">
        <f t="shared" si="1"/>
        <v>50250</v>
      </c>
      <c r="M23" s="11">
        <f t="shared" si="2"/>
        <v>139990.77067500001</v>
      </c>
      <c r="N23" s="14">
        <f t="shared" si="20"/>
        <v>0.25</v>
      </c>
      <c r="O23" s="15">
        <f t="shared" si="21"/>
        <v>26475.192668750002</v>
      </c>
      <c r="P23" s="73">
        <f t="shared" si="22"/>
        <v>6919.5385337500011</v>
      </c>
      <c r="Q23" s="11">
        <f t="shared" si="23"/>
        <v>106596.03947250001</v>
      </c>
      <c r="R23" s="12">
        <f t="shared" si="11"/>
        <v>140.24</v>
      </c>
      <c r="S23" s="13">
        <f t="shared" si="12"/>
        <v>8742.7632893750015</v>
      </c>
      <c r="T23" s="11">
        <v>1393.25</v>
      </c>
      <c r="U23" s="12">
        <v>824.4</v>
      </c>
      <c r="V23" s="12">
        <v>2533.4299999999998</v>
      </c>
      <c r="W23" s="66">
        <f t="shared" si="31"/>
        <v>355.683289375002</v>
      </c>
      <c r="X23" s="66">
        <f t="shared" si="3"/>
        <v>4187.5</v>
      </c>
      <c r="Y23" s="66">
        <f>Y22*1.01</f>
        <v>3636</v>
      </c>
      <c r="Z23" s="13">
        <f t="shared" si="4"/>
        <v>0</v>
      </c>
      <c r="AA23" s="80">
        <f t="shared" si="5"/>
        <v>0.51965072586333083</v>
      </c>
      <c r="AC23" s="27">
        <f t="shared" si="6"/>
        <v>50250</v>
      </c>
      <c r="AD23" s="67">
        <f t="shared" si="7"/>
        <v>4268.1994725000241</v>
      </c>
      <c r="AE23" s="68">
        <f t="shared" si="13"/>
        <v>11774.792123750034</v>
      </c>
      <c r="AF23" s="68">
        <f t="shared" si="14"/>
        <v>470.9916849500014</v>
      </c>
      <c r="AG23" s="68"/>
      <c r="AH23" s="12">
        <f t="shared" si="15"/>
        <v>7024.0770675000012</v>
      </c>
      <c r="AI23" s="12">
        <f t="shared" si="16"/>
        <v>61542.276540000028</v>
      </c>
      <c r="AJ23" s="55">
        <f t="shared" si="24"/>
        <v>0.40835859749149384</v>
      </c>
      <c r="AK23" s="13">
        <f t="shared" si="17"/>
        <v>235980.18490375951</v>
      </c>
      <c r="AL23" s="12">
        <f t="shared" si="25"/>
        <v>69053.956804468122</v>
      </c>
      <c r="AM23" s="12">
        <f t="shared" si="26"/>
        <v>7511.6802644680938</v>
      </c>
      <c r="AN23" s="11">
        <f t="shared" si="8"/>
        <v>9439.2073961503811</v>
      </c>
      <c r="AO23" s="14">
        <f t="shared" si="27"/>
        <v>0.1</v>
      </c>
      <c r="AP23" s="15">
        <f t="shared" si="28"/>
        <v>943.9207396150382</v>
      </c>
      <c r="AQ23" s="15">
        <f t="shared" si="29"/>
        <v>391.9603698075191</v>
      </c>
      <c r="AR23" s="12">
        <f t="shared" si="30"/>
        <v>8103.3262867278236</v>
      </c>
      <c r="AS23" s="13">
        <f t="shared" si="18"/>
        <v>675.277190560652</v>
      </c>
      <c r="AT23" s="28" t="s">
        <v>50</v>
      </c>
      <c r="AW23" s="69">
        <f t="shared" si="9"/>
        <v>135722.5712025</v>
      </c>
    </row>
    <row r="24" spans="1:49" x14ac:dyDescent="0.25">
      <c r="A24" s="28">
        <v>5</v>
      </c>
      <c r="B24" s="28">
        <v>31</v>
      </c>
      <c r="C24" s="28">
        <f t="shared" si="10"/>
        <v>29</v>
      </c>
      <c r="D24" s="28">
        <v>2022</v>
      </c>
      <c r="E24" s="11">
        <f t="shared" si="19"/>
        <v>70943.178381750011</v>
      </c>
      <c r="F24" s="12">
        <f>F23*1.01</f>
        <v>121200</v>
      </c>
      <c r="G24" s="13">
        <f t="shared" si="0"/>
        <v>192143.17838175001</v>
      </c>
      <c r="H24" s="27">
        <v>11000</v>
      </c>
      <c r="I24" s="28">
        <v>18000</v>
      </c>
      <c r="J24" s="28">
        <v>18000</v>
      </c>
      <c r="K24" s="28">
        <v>6750</v>
      </c>
      <c r="L24" s="29">
        <f t="shared" si="1"/>
        <v>53750</v>
      </c>
      <c r="M24" s="11">
        <f t="shared" si="2"/>
        <v>138393.17838175001</v>
      </c>
      <c r="N24" s="14">
        <f t="shared" si="20"/>
        <v>0.25</v>
      </c>
      <c r="O24" s="15">
        <f t="shared" si="21"/>
        <v>26075.794595437503</v>
      </c>
      <c r="P24" s="73">
        <f t="shared" si="22"/>
        <v>6839.6589190875011</v>
      </c>
      <c r="Q24" s="11">
        <f t="shared" si="23"/>
        <v>105477.72486722501</v>
      </c>
      <c r="R24" s="12">
        <f t="shared" si="11"/>
        <v>140.24</v>
      </c>
      <c r="S24" s="13">
        <f t="shared" si="12"/>
        <v>8649.5704056020841</v>
      </c>
      <c r="T24" s="11">
        <v>1402.25</v>
      </c>
      <c r="U24" s="12">
        <v>824.4</v>
      </c>
      <c r="V24" s="12">
        <f t="shared" ref="V24:V43" si="32">V23</f>
        <v>2533.4299999999998</v>
      </c>
      <c r="W24" s="66">
        <f t="shared" si="31"/>
        <v>217.13040560208447</v>
      </c>
      <c r="X24" s="66">
        <f t="shared" si="3"/>
        <v>4479.166666666667</v>
      </c>
      <c r="Y24" s="66">
        <f t="shared" ref="Y24:Y41" si="33">Y23*1.01</f>
        <v>3672.36</v>
      </c>
      <c r="Z24" s="13">
        <f t="shared" si="4"/>
        <v>0</v>
      </c>
      <c r="AA24" s="80">
        <f t="shared" si="5"/>
        <v>0.54295148221778644</v>
      </c>
      <c r="AC24" s="27">
        <f t="shared" si="6"/>
        <v>53750</v>
      </c>
      <c r="AD24" s="67">
        <f t="shared" si="7"/>
        <v>2605.5648672250136</v>
      </c>
      <c r="AE24" s="68">
        <f t="shared" si="13"/>
        <v>14910.222636543798</v>
      </c>
      <c r="AF24" s="68">
        <f t="shared" si="14"/>
        <v>596.40890546175194</v>
      </c>
      <c r="AG24" s="68"/>
      <c r="AH24" s="12">
        <f t="shared" si="15"/>
        <v>7094.3178381750013</v>
      </c>
      <c r="AI24" s="12">
        <f t="shared" si="16"/>
        <v>63449.882705400014</v>
      </c>
      <c r="AJ24" s="55">
        <f t="shared" si="24"/>
        <v>3.0996678586631712E-2</v>
      </c>
      <c r="AK24" s="13">
        <f t="shared" si="17"/>
        <v>310049.17592982866</v>
      </c>
      <c r="AL24" s="12">
        <f t="shared" si="25"/>
        <v>74068.991026069154</v>
      </c>
      <c r="AM24" s="12">
        <f t="shared" si="26"/>
        <v>10619.10832066914</v>
      </c>
      <c r="AN24" s="11">
        <f t="shared" si="8"/>
        <v>12401.967037193146</v>
      </c>
      <c r="AO24" s="14">
        <f t="shared" si="27"/>
        <v>0.1</v>
      </c>
      <c r="AP24" s="15">
        <f t="shared" si="28"/>
        <v>1240.1967037193147</v>
      </c>
      <c r="AQ24" s="15">
        <f t="shared" si="29"/>
        <v>540.09835185965733</v>
      </c>
      <c r="AR24" s="12">
        <f t="shared" si="30"/>
        <v>10621.671981614174</v>
      </c>
      <c r="AS24" s="13">
        <f t="shared" si="18"/>
        <v>885.13933180118113</v>
      </c>
      <c r="AT24" s="28" t="s">
        <v>50</v>
      </c>
      <c r="AW24" s="69">
        <f t="shared" si="9"/>
        <v>135787.613514525</v>
      </c>
    </row>
    <row r="25" spans="1:49" x14ac:dyDescent="0.25">
      <c r="A25" s="28">
        <v>6</v>
      </c>
      <c r="B25" s="28">
        <v>32</v>
      </c>
      <c r="C25" s="28">
        <f t="shared" si="10"/>
        <v>30</v>
      </c>
      <c r="D25" s="28">
        <v>2023</v>
      </c>
      <c r="E25" s="11">
        <f t="shared" si="19"/>
        <v>71652.610165567516</v>
      </c>
      <c r="F25" s="12">
        <f t="shared" ref="F25:F41" si="34">F24*1.01</f>
        <v>122412</v>
      </c>
      <c r="G25" s="13">
        <f t="shared" si="0"/>
        <v>194064.61016556752</v>
      </c>
      <c r="H25" s="27">
        <v>11000</v>
      </c>
      <c r="I25" s="28">
        <v>18000</v>
      </c>
      <c r="J25" s="28">
        <v>18000</v>
      </c>
      <c r="K25" s="28">
        <v>6750</v>
      </c>
      <c r="L25" s="29">
        <f t="shared" si="1"/>
        <v>53750</v>
      </c>
      <c r="M25" s="11">
        <f t="shared" si="2"/>
        <v>140314.61016556752</v>
      </c>
      <c r="N25" s="14">
        <f t="shared" si="20"/>
        <v>0.25</v>
      </c>
      <c r="O25" s="15">
        <f t="shared" si="21"/>
        <v>26556.152541391879</v>
      </c>
      <c r="P25" s="73">
        <f t="shared" si="22"/>
        <v>6935.730508278376</v>
      </c>
      <c r="Q25" s="11">
        <f t="shared" si="23"/>
        <v>106822.72711589726</v>
      </c>
      <c r="R25" s="12">
        <f t="shared" si="11"/>
        <v>140.24</v>
      </c>
      <c r="S25" s="13">
        <f t="shared" si="12"/>
        <v>8761.6539263247723</v>
      </c>
      <c r="T25" s="11">
        <v>1619.17</v>
      </c>
      <c r="U25" s="12">
        <v>824.4</v>
      </c>
      <c r="V25" s="12">
        <f t="shared" si="32"/>
        <v>2533.4299999999998</v>
      </c>
      <c r="W25" s="66">
        <f t="shared" si="31"/>
        <v>75.570326324772395</v>
      </c>
      <c r="X25" s="66">
        <f t="shared" si="3"/>
        <v>4479.166666666667</v>
      </c>
      <c r="Y25" s="66">
        <f t="shared" si="33"/>
        <v>3709.0836000000004</v>
      </c>
      <c r="Z25" s="13">
        <f t="shared" si="4"/>
        <v>0</v>
      </c>
      <c r="AA25" s="80">
        <f t="shared" si="5"/>
        <v>0.51984899555397102</v>
      </c>
      <c r="AC25" s="27">
        <f t="shared" si="6"/>
        <v>53750</v>
      </c>
      <c r="AD25" s="67">
        <f t="shared" si="7"/>
        <v>906.84391589726874</v>
      </c>
      <c r="AE25" s="68">
        <f t="shared" si="13"/>
        <v>16488.026571085538</v>
      </c>
      <c r="AF25" s="68">
        <f t="shared" si="14"/>
        <v>659.52106284342153</v>
      </c>
      <c r="AG25" s="68"/>
      <c r="AH25" s="12">
        <f t="shared" si="15"/>
        <v>7165.2610165567521</v>
      </c>
      <c r="AI25" s="12">
        <f t="shared" si="16"/>
        <v>61822.104932454022</v>
      </c>
      <c r="AJ25" s="55">
        <f t="shared" si="24"/>
        <v>-2.5654543452882653E-2</v>
      </c>
      <c r="AK25" s="13">
        <f t="shared" si="17"/>
        <v>385823.49377912492</v>
      </c>
      <c r="AL25" s="12">
        <f t="shared" si="25"/>
        <v>75774.317849296262</v>
      </c>
      <c r="AM25" s="12">
        <f t="shared" si="26"/>
        <v>13952.21291684224</v>
      </c>
      <c r="AN25" s="11">
        <f t="shared" si="8"/>
        <v>15432.939751164997</v>
      </c>
      <c r="AO25" s="14">
        <f t="shared" si="27"/>
        <v>0.1</v>
      </c>
      <c r="AP25" s="15">
        <f t="shared" si="28"/>
        <v>1543.2939751164997</v>
      </c>
      <c r="AQ25" s="15">
        <f t="shared" si="29"/>
        <v>691.64698755824986</v>
      </c>
      <c r="AR25" s="12">
        <f t="shared" si="30"/>
        <v>13197.998788490248</v>
      </c>
      <c r="AS25" s="13">
        <f t="shared" si="18"/>
        <v>1099.8332323741872</v>
      </c>
      <c r="AT25" s="28" t="s">
        <v>47</v>
      </c>
      <c r="AW25" s="69">
        <f t="shared" si="9"/>
        <v>139407.76624967024</v>
      </c>
    </row>
    <row r="26" spans="1:49" x14ac:dyDescent="0.25">
      <c r="A26" s="28">
        <v>7</v>
      </c>
      <c r="B26" s="28">
        <v>33</v>
      </c>
      <c r="C26" s="28">
        <f t="shared" si="10"/>
        <v>31</v>
      </c>
      <c r="D26" s="28">
        <v>2024</v>
      </c>
      <c r="E26" s="11">
        <f t="shared" si="19"/>
        <v>72369.136267223192</v>
      </c>
      <c r="F26" s="12">
        <f t="shared" si="34"/>
        <v>123636.12</v>
      </c>
      <c r="G26" s="13">
        <f t="shared" si="0"/>
        <v>196005.25626722319</v>
      </c>
      <c r="H26" s="27">
        <v>11000</v>
      </c>
      <c r="I26" s="28">
        <v>18000</v>
      </c>
      <c r="J26" s="39">
        <v>18000</v>
      </c>
      <c r="K26" s="28">
        <v>6750</v>
      </c>
      <c r="L26" s="29">
        <f t="shared" si="1"/>
        <v>53750</v>
      </c>
      <c r="M26" s="11">
        <f t="shared" si="2"/>
        <v>142255.25626722319</v>
      </c>
      <c r="N26" s="14">
        <f t="shared" si="20"/>
        <v>0.25</v>
      </c>
      <c r="O26" s="15">
        <f t="shared" si="21"/>
        <v>27041.314066805797</v>
      </c>
      <c r="P26" s="73">
        <f t="shared" si="22"/>
        <v>7032.7628133611597</v>
      </c>
      <c r="Q26" s="11">
        <f t="shared" si="23"/>
        <v>108181.17938705624</v>
      </c>
      <c r="R26" s="12">
        <f t="shared" si="11"/>
        <v>140.24</v>
      </c>
      <c r="S26" s="13">
        <f t="shared" si="12"/>
        <v>8874.8582822546869</v>
      </c>
      <c r="T26" s="11">
        <v>1829.73</v>
      </c>
      <c r="U26" s="12">
        <v>824.4</v>
      </c>
      <c r="V26" s="12">
        <f t="shared" si="32"/>
        <v>2533.4299999999998</v>
      </c>
      <c r="W26" s="66">
        <f t="shared" si="31"/>
        <v>-58.876153745312422</v>
      </c>
      <c r="X26" s="66">
        <f t="shared" si="3"/>
        <v>4479.166666666667</v>
      </c>
      <c r="Y26" s="66">
        <f t="shared" si="33"/>
        <v>3746.1744360000002</v>
      </c>
      <c r="Z26" s="13">
        <f t="shared" si="4"/>
        <v>0</v>
      </c>
      <c r="AA26" s="80">
        <f t="shared" si="5"/>
        <v>0.49806885612582025</v>
      </c>
      <c r="AC26" s="27">
        <f t="shared" si="6"/>
        <v>53750</v>
      </c>
      <c r="AD26" s="67">
        <f t="shared" si="7"/>
        <v>-706.51384494374906</v>
      </c>
      <c r="AE26" s="68">
        <f t="shared" si="13"/>
        <v>16523.473921840639</v>
      </c>
      <c r="AF26" s="68">
        <f t="shared" si="14"/>
        <v>660.93895687362556</v>
      </c>
      <c r="AG26" s="68"/>
      <c r="AH26" s="12">
        <f t="shared" si="15"/>
        <v>7236.9136267223193</v>
      </c>
      <c r="AI26" s="12">
        <f t="shared" si="16"/>
        <v>60280.399781778571</v>
      </c>
      <c r="AJ26" s="55">
        <f t="shared" si="24"/>
        <v>-2.4937765421606015E-2</v>
      </c>
      <c r="AK26" s="13">
        <f t="shared" si="17"/>
        <v>463465.95078096411</v>
      </c>
      <c r="AL26" s="12">
        <f t="shared" si="25"/>
        <v>77642.457001839182</v>
      </c>
      <c r="AM26" s="12">
        <f t="shared" si="26"/>
        <v>17362.057220060611</v>
      </c>
      <c r="AN26" s="11">
        <f t="shared" si="8"/>
        <v>18538.638031238566</v>
      </c>
      <c r="AO26" s="14">
        <f t="shared" si="27"/>
        <v>0.1</v>
      </c>
      <c r="AP26" s="15">
        <f t="shared" si="28"/>
        <v>1853.8638031238568</v>
      </c>
      <c r="AQ26" s="15">
        <f t="shared" si="29"/>
        <v>846.93190156192838</v>
      </c>
      <c r="AR26" s="12">
        <f t="shared" si="30"/>
        <v>15837.842326552782</v>
      </c>
      <c r="AS26" s="13">
        <f t="shared" si="18"/>
        <v>1319.8201938793984</v>
      </c>
      <c r="AT26" s="28" t="s">
        <v>47</v>
      </c>
      <c r="AW26" s="69">
        <f t="shared" si="9"/>
        <v>142961.77011216694</v>
      </c>
    </row>
    <row r="27" spans="1:49" x14ac:dyDescent="0.25">
      <c r="A27" s="28">
        <v>8</v>
      </c>
      <c r="B27" s="28">
        <v>34</v>
      </c>
      <c r="C27" s="28">
        <f t="shared" si="10"/>
        <v>32</v>
      </c>
      <c r="D27" s="28">
        <v>2025</v>
      </c>
      <c r="E27" s="11">
        <f t="shared" si="19"/>
        <v>73092.82762989543</v>
      </c>
      <c r="F27" s="12">
        <f t="shared" si="34"/>
        <v>124872.48119999999</v>
      </c>
      <c r="G27" s="13">
        <f t="shared" si="0"/>
        <v>197965.30882989542</v>
      </c>
      <c r="H27" s="27">
        <v>11000</v>
      </c>
      <c r="I27" s="28">
        <v>18000</v>
      </c>
      <c r="J27" s="39">
        <v>18000</v>
      </c>
      <c r="K27" s="28">
        <v>6750</v>
      </c>
      <c r="L27" s="29">
        <f t="shared" si="1"/>
        <v>53750</v>
      </c>
      <c r="M27" s="11">
        <f t="shared" si="2"/>
        <v>144215.30882989542</v>
      </c>
      <c r="N27" s="14">
        <f t="shared" si="20"/>
        <v>0.25</v>
      </c>
      <c r="O27" s="15">
        <f t="shared" si="21"/>
        <v>27531.327207473856</v>
      </c>
      <c r="P27" s="73">
        <f t="shared" si="22"/>
        <v>7130.7654414947719</v>
      </c>
      <c r="Q27" s="11">
        <f t="shared" si="23"/>
        <v>109553.2161809268</v>
      </c>
      <c r="R27" s="12">
        <f t="shared" si="11"/>
        <v>140.24</v>
      </c>
      <c r="S27" s="13">
        <f t="shared" si="12"/>
        <v>8989.1946817439002</v>
      </c>
      <c r="T27" s="11">
        <v>2046.61</v>
      </c>
      <c r="U27" s="12">
        <v>824.4</v>
      </c>
      <c r="V27" s="12">
        <f t="shared" si="32"/>
        <v>2533.4299999999998</v>
      </c>
      <c r="W27" s="66">
        <f t="shared" si="31"/>
        <v>-198.88149861609918</v>
      </c>
      <c r="X27" s="66">
        <f t="shared" si="3"/>
        <v>4479.166666666667</v>
      </c>
      <c r="Y27" s="66">
        <f t="shared" si="33"/>
        <v>3783.6361803600003</v>
      </c>
      <c r="Z27" s="13">
        <f t="shared" si="4"/>
        <v>0</v>
      </c>
      <c r="AA27" s="80">
        <f t="shared" si="5"/>
        <v>0.47615891296062068</v>
      </c>
      <c r="AC27" s="27">
        <f t="shared" si="6"/>
        <v>53750</v>
      </c>
      <c r="AD27" s="67">
        <f t="shared" si="7"/>
        <v>-2386.5779833931902</v>
      </c>
      <c r="AE27" s="68">
        <f t="shared" si="13"/>
        <v>14880.452264930276</v>
      </c>
      <c r="AF27" s="68">
        <f t="shared" si="14"/>
        <v>595.21809059721102</v>
      </c>
      <c r="AG27" s="68"/>
      <c r="AH27" s="12">
        <f t="shared" si="15"/>
        <v>7309.2827629895437</v>
      </c>
      <c r="AI27" s="12">
        <f t="shared" si="16"/>
        <v>58672.704779596359</v>
      </c>
      <c r="AJ27" s="55">
        <f t="shared" si="24"/>
        <v>-2.6670277702242159E-2</v>
      </c>
      <c r="AK27" s="13">
        <f t="shared" si="17"/>
        <v>542994.62334570382</v>
      </c>
      <c r="AL27" s="12">
        <f t="shared" si="25"/>
        <v>79528.672564739711</v>
      </c>
      <c r="AM27" s="12">
        <f t="shared" si="26"/>
        <v>20855.967785143352</v>
      </c>
      <c r="AN27" s="11">
        <f t="shared" si="8"/>
        <v>21719.784933828152</v>
      </c>
      <c r="AO27" s="14">
        <f t="shared" si="27"/>
        <v>0.15</v>
      </c>
      <c r="AP27" s="15">
        <f t="shared" si="28"/>
        <v>2325.467740074223</v>
      </c>
      <c r="AQ27" s="15">
        <f t="shared" si="29"/>
        <v>1005.9892466914076</v>
      </c>
      <c r="AR27" s="12">
        <f t="shared" si="30"/>
        <v>18388.32794706252</v>
      </c>
      <c r="AS27" s="13">
        <f t="shared" si="18"/>
        <v>1532.3606622552099</v>
      </c>
      <c r="AT27" s="28" t="s">
        <v>47</v>
      </c>
      <c r="AW27" s="69">
        <f t="shared" si="9"/>
        <v>146601.88681328861</v>
      </c>
    </row>
    <row r="28" spans="1:49" x14ac:dyDescent="0.25">
      <c r="A28" s="28">
        <v>9</v>
      </c>
      <c r="B28" s="28">
        <v>35</v>
      </c>
      <c r="C28" s="28">
        <f t="shared" si="10"/>
        <v>33</v>
      </c>
      <c r="D28" s="28">
        <v>2026</v>
      </c>
      <c r="E28" s="11">
        <f t="shared" si="19"/>
        <v>73823.75590619439</v>
      </c>
      <c r="F28" s="12">
        <f t="shared" si="34"/>
        <v>126121.206012</v>
      </c>
      <c r="G28" s="13">
        <f t="shared" si="0"/>
        <v>199944.96191819437</v>
      </c>
      <c r="H28" s="27">
        <v>11000</v>
      </c>
      <c r="I28" s="28">
        <v>18000</v>
      </c>
      <c r="J28" s="39">
        <v>18000</v>
      </c>
      <c r="K28" s="28">
        <v>6750</v>
      </c>
      <c r="L28" s="29">
        <f t="shared" si="1"/>
        <v>53750</v>
      </c>
      <c r="M28" s="11">
        <f t="shared" si="2"/>
        <v>146194.96191819437</v>
      </c>
      <c r="N28" s="14">
        <f t="shared" si="20"/>
        <v>0.25</v>
      </c>
      <c r="O28" s="15">
        <f t="shared" si="21"/>
        <v>28026.240479548593</v>
      </c>
      <c r="P28" s="73">
        <f t="shared" si="22"/>
        <v>7229.7480959097193</v>
      </c>
      <c r="Q28" s="11">
        <f t="shared" si="23"/>
        <v>110938.97334273606</v>
      </c>
      <c r="R28" s="12">
        <f t="shared" si="11"/>
        <v>140.24</v>
      </c>
      <c r="S28" s="13">
        <f t="shared" si="12"/>
        <v>9104.6744452280054</v>
      </c>
      <c r="T28" s="11">
        <v>2269.9899999999998</v>
      </c>
      <c r="U28" s="12">
        <v>824.4</v>
      </c>
      <c r="V28" s="12">
        <f t="shared" si="32"/>
        <v>2533.4299999999998</v>
      </c>
      <c r="W28" s="66">
        <f t="shared" si="31"/>
        <v>-344.61809693559417</v>
      </c>
      <c r="X28" s="66">
        <f t="shared" si="3"/>
        <v>4479.166666666667</v>
      </c>
      <c r="Y28" s="66">
        <f t="shared" si="33"/>
        <v>3821.4725421636003</v>
      </c>
      <c r="Z28" s="13">
        <f t="shared" si="4"/>
        <v>0</v>
      </c>
      <c r="AA28" s="80">
        <f t="shared" si="5"/>
        <v>0.45411273018093423</v>
      </c>
      <c r="AC28" s="27">
        <f t="shared" si="6"/>
        <v>53750</v>
      </c>
      <c r="AD28" s="67">
        <f t="shared" si="7"/>
        <v>-4135.41716322713</v>
      </c>
      <c r="AE28" s="68">
        <f t="shared" si="13"/>
        <v>11414.655453625008</v>
      </c>
      <c r="AF28" s="68">
        <f t="shared" si="14"/>
        <v>456.58621814500032</v>
      </c>
      <c r="AG28" s="68"/>
      <c r="AH28" s="12">
        <f t="shared" si="15"/>
        <v>7382.3755906194392</v>
      </c>
      <c r="AI28" s="12">
        <f t="shared" si="16"/>
        <v>56996.95842739231</v>
      </c>
      <c r="AJ28" s="55">
        <f t="shared" si="24"/>
        <v>-2.856091871849064E-2</v>
      </c>
      <c r="AK28" s="13">
        <f t="shared" si="17"/>
        <v>624426.33982365276</v>
      </c>
      <c r="AL28" s="12">
        <f t="shared" si="25"/>
        <v>81431.716477948939</v>
      </c>
      <c r="AM28" s="12">
        <f t="shared" si="26"/>
        <v>24434.758050556629</v>
      </c>
      <c r="AN28" s="11">
        <f t="shared" si="8"/>
        <v>24977.053592946111</v>
      </c>
      <c r="AO28" s="14">
        <f t="shared" si="27"/>
        <v>0.15</v>
      </c>
      <c r="AP28" s="15">
        <f t="shared" si="28"/>
        <v>2814.0580389419165</v>
      </c>
      <c r="AQ28" s="15">
        <f t="shared" si="29"/>
        <v>1168.8526796473056</v>
      </c>
      <c r="AR28" s="12">
        <f t="shared" si="30"/>
        <v>20994.14287435689</v>
      </c>
      <c r="AS28" s="13">
        <f t="shared" si="18"/>
        <v>1749.5119061964076</v>
      </c>
      <c r="AT28" s="28" t="s">
        <v>47</v>
      </c>
      <c r="AW28" s="69">
        <f t="shared" si="9"/>
        <v>150330.3790814215</v>
      </c>
    </row>
    <row r="29" spans="1:49" x14ac:dyDescent="0.25">
      <c r="A29" s="28">
        <v>10</v>
      </c>
      <c r="B29" s="28">
        <v>36</v>
      </c>
      <c r="C29" s="28">
        <v>34</v>
      </c>
      <c r="D29" s="28">
        <v>2027</v>
      </c>
      <c r="E29" s="11">
        <f t="shared" si="19"/>
        <v>74561.993465256339</v>
      </c>
      <c r="F29" s="12">
        <f t="shared" si="34"/>
        <v>127382.41807212</v>
      </c>
      <c r="G29" s="13">
        <f t="shared" si="0"/>
        <v>201944.41153737635</v>
      </c>
      <c r="H29" s="27">
        <v>11000</v>
      </c>
      <c r="I29" s="28">
        <v>18000</v>
      </c>
      <c r="J29" s="39">
        <v>18000</v>
      </c>
      <c r="K29" s="28">
        <v>6750</v>
      </c>
      <c r="L29" s="29">
        <f t="shared" si="1"/>
        <v>53750</v>
      </c>
      <c r="M29" s="11">
        <f t="shared" si="2"/>
        <v>148194.41153737635</v>
      </c>
      <c r="N29" s="14">
        <f t="shared" si="20"/>
        <v>0.25</v>
      </c>
      <c r="O29" s="15">
        <f t="shared" si="21"/>
        <v>28526.102884344087</v>
      </c>
      <c r="P29" s="73">
        <f t="shared" si="22"/>
        <v>7329.7205768688182</v>
      </c>
      <c r="Q29" s="11">
        <f t="shared" si="23"/>
        <v>112338.58807616345</v>
      </c>
      <c r="R29" s="12">
        <f t="shared" si="11"/>
        <v>140.24</v>
      </c>
      <c r="S29" s="13">
        <f t="shared" si="12"/>
        <v>9221.3090063469535</v>
      </c>
      <c r="T29" s="11"/>
      <c r="U29" s="12">
        <v>1728</v>
      </c>
      <c r="V29" s="12">
        <f t="shared" si="32"/>
        <v>2533.4299999999998</v>
      </c>
      <c r="W29" s="66">
        <f t="shared" si="31"/>
        <v>1100.1917387617168</v>
      </c>
      <c r="X29" s="66">
        <f t="shared" si="3"/>
        <v>4479.166666666667</v>
      </c>
      <c r="Y29" s="66">
        <f t="shared" si="33"/>
        <v>3859.6872675852364</v>
      </c>
      <c r="Z29" s="13">
        <f t="shared" si="4"/>
        <v>0</v>
      </c>
      <c r="AA29" s="80">
        <f t="shared" si="5"/>
        <v>0.60505058463913919</v>
      </c>
      <c r="AC29" s="27">
        <f t="shared" si="6"/>
        <v>53750</v>
      </c>
      <c r="AD29" s="67">
        <f t="shared" si="7"/>
        <v>13202.300865140602</v>
      </c>
      <c r="AE29" s="68">
        <f t="shared" si="13"/>
        <v>25130.615814178735</v>
      </c>
      <c r="AF29" s="68">
        <f t="shared" si="14"/>
        <v>1005.2246325671495</v>
      </c>
      <c r="AG29" s="68"/>
      <c r="AH29" s="12">
        <f t="shared" si="15"/>
        <v>7456.1993465256346</v>
      </c>
      <c r="AI29" s="12">
        <f t="shared" si="16"/>
        <v>74408.500211666236</v>
      </c>
      <c r="AJ29" s="55">
        <f t="shared" si="24"/>
        <v>0.30548194613672702</v>
      </c>
      <c r="AK29" s="13">
        <f t="shared" si="17"/>
        <v>726934.02532738331</v>
      </c>
      <c r="AL29" s="12">
        <f t="shared" si="25"/>
        <v>102507.68550373055</v>
      </c>
      <c r="AM29" s="12">
        <f t="shared" si="26"/>
        <v>28099.185292064314</v>
      </c>
      <c r="AN29" s="11">
        <f t="shared" si="8"/>
        <v>29077.361013095331</v>
      </c>
      <c r="AO29" s="14">
        <f t="shared" si="27"/>
        <v>0.15</v>
      </c>
      <c r="AP29" s="15">
        <f t="shared" si="28"/>
        <v>3429.1041519642995</v>
      </c>
      <c r="AQ29" s="15">
        <f t="shared" si="29"/>
        <v>1373.8680506547666</v>
      </c>
      <c r="AR29" s="12">
        <f t="shared" si="30"/>
        <v>24274.388810476266</v>
      </c>
      <c r="AS29" s="13">
        <f t="shared" si="18"/>
        <v>2022.8657342063555</v>
      </c>
      <c r="AT29" s="28" t="s">
        <v>47</v>
      </c>
      <c r="AW29" s="69">
        <f t="shared" si="9"/>
        <v>134992.11067223575</v>
      </c>
    </row>
    <row r="30" spans="1:49" x14ac:dyDescent="0.25">
      <c r="A30" s="28">
        <v>11</v>
      </c>
      <c r="B30" s="28">
        <v>37</v>
      </c>
      <c r="C30" s="28">
        <f t="shared" si="10"/>
        <v>35</v>
      </c>
      <c r="D30" s="28">
        <v>2028</v>
      </c>
      <c r="E30" s="11">
        <f t="shared" si="19"/>
        <v>75307.613399908907</v>
      </c>
      <c r="F30" s="12">
        <f t="shared" si="34"/>
        <v>128656.2422528412</v>
      </c>
      <c r="G30" s="13">
        <f t="shared" si="0"/>
        <v>203963.85565275012</v>
      </c>
      <c r="H30" s="27">
        <v>11000</v>
      </c>
      <c r="I30" s="28">
        <v>18000</v>
      </c>
      <c r="J30" s="39">
        <v>18000</v>
      </c>
      <c r="K30" s="28">
        <v>6750</v>
      </c>
      <c r="L30" s="29">
        <f t="shared" si="1"/>
        <v>53750</v>
      </c>
      <c r="M30" s="11">
        <f t="shared" si="2"/>
        <v>150213.85565275012</v>
      </c>
      <c r="N30" s="14">
        <f t="shared" si="20"/>
        <v>0.25</v>
      </c>
      <c r="O30" s="15">
        <f t="shared" si="21"/>
        <v>29030.96391318753</v>
      </c>
      <c r="P30" s="73">
        <f t="shared" si="22"/>
        <v>7430.6927826375068</v>
      </c>
      <c r="Q30" s="11">
        <f t="shared" si="23"/>
        <v>113752.19895692509</v>
      </c>
      <c r="R30" s="12">
        <f t="shared" si="11"/>
        <v>140.24</v>
      </c>
      <c r="S30" s="13">
        <f t="shared" si="12"/>
        <v>9339.1099130770908</v>
      </c>
      <c r="T30" s="11"/>
      <c r="U30" s="12">
        <v>1728</v>
      </c>
      <c r="V30" s="12">
        <f t="shared" si="32"/>
        <v>2533.4299999999998</v>
      </c>
      <c r="W30" s="66">
        <f t="shared" si="31"/>
        <v>1179.3957728160017</v>
      </c>
      <c r="X30" s="66">
        <f t="shared" si="3"/>
        <v>4479.166666666667</v>
      </c>
      <c r="Y30" s="66">
        <f t="shared" si="33"/>
        <v>3898.2841402610889</v>
      </c>
      <c r="Z30" s="13">
        <f t="shared" si="4"/>
        <v>0</v>
      </c>
      <c r="AA30" s="80">
        <f t="shared" si="5"/>
        <v>0.60589954419095815</v>
      </c>
      <c r="AC30" s="27">
        <f t="shared" si="6"/>
        <v>53750</v>
      </c>
      <c r="AD30" s="67">
        <f t="shared" si="7"/>
        <v>14152.74927379202</v>
      </c>
      <c r="AE30" s="68">
        <f t="shared" si="13"/>
        <v>40414.242799608794</v>
      </c>
      <c r="AF30" s="68">
        <f t="shared" si="14"/>
        <v>1616.5697119843517</v>
      </c>
      <c r="AG30" s="68"/>
      <c r="AH30" s="12">
        <f t="shared" si="15"/>
        <v>7530.7613399908914</v>
      </c>
      <c r="AI30" s="12">
        <f t="shared" si="16"/>
        <v>75433.510613782913</v>
      </c>
      <c r="AJ30" s="55">
        <f t="shared" si="24"/>
        <v>1.3775447686768043E-2</v>
      </c>
      <c r="AK30" s="13">
        <f t="shared" si="17"/>
        <v>835079.56708089844</v>
      </c>
      <c r="AL30" s="12">
        <f t="shared" si="25"/>
        <v>108145.54175351514</v>
      </c>
      <c r="AM30" s="12">
        <f t="shared" si="26"/>
        <v>32712.031139732222</v>
      </c>
      <c r="AN30" s="11">
        <f t="shared" si="8"/>
        <v>33403.182683235937</v>
      </c>
      <c r="AO30" s="14">
        <f t="shared" si="27"/>
        <v>0.15</v>
      </c>
      <c r="AP30" s="15">
        <f t="shared" si="28"/>
        <v>4077.9774024853905</v>
      </c>
      <c r="AQ30" s="15">
        <f t="shared" si="29"/>
        <v>1590.1591341617968</v>
      </c>
      <c r="AR30" s="12">
        <f t="shared" si="30"/>
        <v>27735.046146588749</v>
      </c>
      <c r="AS30" s="13">
        <f t="shared" si="18"/>
        <v>2311.2538455490626</v>
      </c>
      <c r="AW30" s="69">
        <f t="shared" si="9"/>
        <v>136061.10637895809</v>
      </c>
    </row>
    <row r="31" spans="1:49" x14ac:dyDescent="0.25">
      <c r="A31" s="28">
        <v>12</v>
      </c>
      <c r="B31" s="28">
        <v>38</v>
      </c>
      <c r="C31" s="28">
        <f t="shared" si="10"/>
        <v>36</v>
      </c>
      <c r="D31" s="28">
        <v>2029</v>
      </c>
      <c r="E31" s="11">
        <f t="shared" si="19"/>
        <v>76060.689533907993</v>
      </c>
      <c r="F31" s="12">
        <f t="shared" si="34"/>
        <v>129942.80467536961</v>
      </c>
      <c r="G31" s="13">
        <f t="shared" si="0"/>
        <v>206003.49420927762</v>
      </c>
      <c r="H31" s="27">
        <v>11000</v>
      </c>
      <c r="I31" s="28">
        <v>18000</v>
      </c>
      <c r="J31" s="39">
        <v>18000</v>
      </c>
      <c r="K31" s="28">
        <v>6750</v>
      </c>
      <c r="L31" s="29">
        <f t="shared" si="1"/>
        <v>53750</v>
      </c>
      <c r="M31" s="11">
        <f t="shared" si="2"/>
        <v>152253.49420927762</v>
      </c>
      <c r="N31" s="14">
        <f t="shared" si="20"/>
        <v>0.25</v>
      </c>
      <c r="O31" s="15">
        <f t="shared" si="21"/>
        <v>29540.873552319405</v>
      </c>
      <c r="P31" s="73">
        <f t="shared" si="22"/>
        <v>7532.6747104638816</v>
      </c>
      <c r="Q31" s="11">
        <f t="shared" si="23"/>
        <v>115179.94594649434</v>
      </c>
      <c r="R31" s="12">
        <f t="shared" si="11"/>
        <v>140.24</v>
      </c>
      <c r="S31" s="13">
        <f t="shared" si="12"/>
        <v>9458.0888288745282</v>
      </c>
      <c r="T31" s="11"/>
      <c r="U31" s="12">
        <v>1728</v>
      </c>
      <c r="V31" s="12">
        <f t="shared" si="32"/>
        <v>2533.4299999999998</v>
      </c>
      <c r="W31" s="66">
        <f t="shared" si="31"/>
        <v>1259.391847210828</v>
      </c>
      <c r="X31" s="66">
        <f t="shared" si="3"/>
        <v>4479.166666666667</v>
      </c>
      <c r="Y31" s="66">
        <f t="shared" si="33"/>
        <v>3937.2669816636999</v>
      </c>
      <c r="Z31" s="13">
        <f t="shared" si="4"/>
        <v>0</v>
      </c>
      <c r="AA31" s="80">
        <f t="shared" si="5"/>
        <v>0.60673552740996606</v>
      </c>
      <c r="AC31" s="27">
        <f t="shared" si="6"/>
        <v>53750</v>
      </c>
      <c r="AD31" s="67">
        <f t="shared" si="7"/>
        <v>15112.702166529936</v>
      </c>
      <c r="AE31" s="68">
        <f t="shared" si="13"/>
        <v>57345.585892121118</v>
      </c>
      <c r="AF31" s="68">
        <f t="shared" si="14"/>
        <v>2293.8234356848448</v>
      </c>
      <c r="AG31" s="68"/>
      <c r="AH31" s="12">
        <f t="shared" si="15"/>
        <v>7606.0689533907998</v>
      </c>
      <c r="AI31" s="12">
        <f t="shared" si="16"/>
        <v>76468.771119920741</v>
      </c>
      <c r="AJ31" s="55">
        <f t="shared" si="24"/>
        <v>1.3724145909612066E-2</v>
      </c>
      <c r="AK31" s="13">
        <f t="shared" si="17"/>
        <v>949126.91871945956</v>
      </c>
      <c r="AL31" s="12">
        <f t="shared" si="25"/>
        <v>114047.35163856111</v>
      </c>
      <c r="AM31" s="12">
        <f t="shared" si="26"/>
        <v>37578.580518640374</v>
      </c>
      <c r="AN31" s="11">
        <f t="shared" si="8"/>
        <v>37965.076748778381</v>
      </c>
      <c r="AO31" s="14">
        <f t="shared" si="27"/>
        <v>0.15</v>
      </c>
      <c r="AP31" s="15">
        <f t="shared" si="28"/>
        <v>4762.261512316757</v>
      </c>
      <c r="AQ31" s="15">
        <f t="shared" si="29"/>
        <v>1818.2538374389192</v>
      </c>
      <c r="AR31" s="12">
        <f t="shared" si="30"/>
        <v>31384.561399022707</v>
      </c>
      <c r="AS31" s="13">
        <f t="shared" si="18"/>
        <v>2615.3801165852256</v>
      </c>
      <c r="AW31" s="69">
        <f t="shared" si="9"/>
        <v>137140.79204274769</v>
      </c>
    </row>
    <row r="32" spans="1:49" x14ac:dyDescent="0.25">
      <c r="A32" s="28">
        <v>13</v>
      </c>
      <c r="B32" s="28">
        <v>39</v>
      </c>
      <c r="C32" s="28">
        <f t="shared" si="10"/>
        <v>37</v>
      </c>
      <c r="D32" s="28">
        <v>2030</v>
      </c>
      <c r="E32" s="11">
        <f t="shared" si="19"/>
        <v>76821.296429247072</v>
      </c>
      <c r="F32" s="12">
        <f t="shared" si="34"/>
        <v>131242.2327221233</v>
      </c>
      <c r="G32" s="13">
        <f t="shared" si="0"/>
        <v>208063.52915137037</v>
      </c>
      <c r="H32" s="27">
        <v>11000</v>
      </c>
      <c r="I32" s="28">
        <v>18000</v>
      </c>
      <c r="J32" s="39">
        <v>18000</v>
      </c>
      <c r="K32" s="28">
        <v>6750</v>
      </c>
      <c r="L32" s="29">
        <f t="shared" si="1"/>
        <v>53750</v>
      </c>
      <c r="M32" s="11">
        <f t="shared" si="2"/>
        <v>154313.52915137037</v>
      </c>
      <c r="N32" s="14">
        <f t="shared" si="20"/>
        <v>0.28000000000000003</v>
      </c>
      <c r="O32" s="15">
        <f t="shared" si="21"/>
        <v>30092.288162383702</v>
      </c>
      <c r="P32" s="73">
        <f t="shared" si="22"/>
        <v>7635.6764575685193</v>
      </c>
      <c r="Q32" s="11">
        <f t="shared" si="23"/>
        <v>116585.56453141815</v>
      </c>
      <c r="R32" s="12">
        <f t="shared" si="11"/>
        <v>140.24</v>
      </c>
      <c r="S32" s="13">
        <f t="shared" si="12"/>
        <v>9575.2237109515117</v>
      </c>
      <c r="T32" s="11"/>
      <c r="U32" s="12">
        <v>1728</v>
      </c>
      <c r="V32" s="12">
        <f t="shared" si="32"/>
        <v>2533.4299999999998</v>
      </c>
      <c r="W32" s="66">
        <f t="shared" si="31"/>
        <v>1337.1540594711746</v>
      </c>
      <c r="X32" s="66">
        <f t="shared" si="3"/>
        <v>4479.166666666667</v>
      </c>
      <c r="Y32" s="66">
        <f t="shared" si="33"/>
        <v>3976.6396514803369</v>
      </c>
      <c r="Z32" s="13">
        <f t="shared" si="4"/>
        <v>0</v>
      </c>
      <c r="AA32" s="80">
        <f t="shared" si="5"/>
        <v>0.60743444766575172</v>
      </c>
      <c r="AC32" s="27">
        <f t="shared" si="6"/>
        <v>53750</v>
      </c>
      <c r="AD32" s="67">
        <f t="shared" si="7"/>
        <v>16045.848713654095</v>
      </c>
      <c r="AE32" s="68">
        <f t="shared" si="13"/>
        <v>75971.985970920665</v>
      </c>
      <c r="AF32" s="68">
        <f t="shared" si="14"/>
        <v>3038.8794388368265</v>
      </c>
      <c r="AG32" s="68"/>
      <c r="AH32" s="12">
        <f t="shared" si="15"/>
        <v>7682.1296429247077</v>
      </c>
      <c r="AI32" s="12">
        <f t="shared" si="16"/>
        <v>77477.978356578795</v>
      </c>
      <c r="AJ32" s="55">
        <f t="shared" si="24"/>
        <v>1.3197639008418005E-2</v>
      </c>
      <c r="AK32" s="13">
        <f t="shared" si="17"/>
        <v>1069315.6084184139</v>
      </c>
      <c r="AL32" s="12">
        <f t="shared" si="25"/>
        <v>120188.68969895435</v>
      </c>
      <c r="AM32" s="12">
        <f t="shared" si="26"/>
        <v>42710.711342375551</v>
      </c>
      <c r="AN32" s="11">
        <f t="shared" si="8"/>
        <v>42772.624336736561</v>
      </c>
      <c r="AO32" s="14">
        <f t="shared" si="27"/>
        <v>0.15</v>
      </c>
      <c r="AP32" s="15">
        <f t="shared" si="28"/>
        <v>5483.3936505104839</v>
      </c>
      <c r="AQ32" s="15">
        <f t="shared" si="29"/>
        <v>2058.6312168368281</v>
      </c>
      <c r="AR32" s="12">
        <f t="shared" si="30"/>
        <v>35230.59946938925</v>
      </c>
      <c r="AS32" s="13">
        <f t="shared" si="18"/>
        <v>2935.8832891157708</v>
      </c>
      <c r="AW32" s="69">
        <f t="shared" si="9"/>
        <v>138267.68043771628</v>
      </c>
    </row>
    <row r="33" spans="1:49" x14ac:dyDescent="0.25">
      <c r="A33" s="28">
        <v>14</v>
      </c>
      <c r="B33" s="28">
        <v>40</v>
      </c>
      <c r="C33" s="28">
        <f t="shared" si="10"/>
        <v>38</v>
      </c>
      <c r="D33" s="28">
        <v>2031</v>
      </c>
      <c r="E33" s="11">
        <f t="shared" si="19"/>
        <v>77589.509393539542</v>
      </c>
      <c r="F33" s="12">
        <f t="shared" si="34"/>
        <v>132554.65504934452</v>
      </c>
      <c r="G33" s="13">
        <f t="shared" si="0"/>
        <v>210144.16444288407</v>
      </c>
      <c r="H33" s="27">
        <v>11000</v>
      </c>
      <c r="I33" s="28">
        <v>18000</v>
      </c>
      <c r="J33" s="39">
        <v>18000</v>
      </c>
      <c r="K33" s="28">
        <v>6750</v>
      </c>
      <c r="L33" s="29">
        <f t="shared" si="1"/>
        <v>53750</v>
      </c>
      <c r="M33" s="11">
        <f t="shared" si="2"/>
        <v>156394.16444288407</v>
      </c>
      <c r="N33" s="14">
        <f t="shared" si="20"/>
        <v>0.28000000000000003</v>
      </c>
      <c r="O33" s="15">
        <f t="shared" si="21"/>
        <v>30674.86604400754</v>
      </c>
      <c r="P33" s="73">
        <f t="shared" si="22"/>
        <v>7739.7082221442033</v>
      </c>
      <c r="Q33" s="11">
        <f t="shared" si="23"/>
        <v>117979.59017673232</v>
      </c>
      <c r="R33" s="12">
        <f t="shared" si="11"/>
        <v>140.24</v>
      </c>
      <c r="S33" s="13">
        <f t="shared" si="12"/>
        <v>9691.3925147276932</v>
      </c>
      <c r="T33" s="11"/>
      <c r="U33" s="12">
        <v>1728</v>
      </c>
      <c r="V33" s="12">
        <f t="shared" si="32"/>
        <v>2533.4299999999998</v>
      </c>
      <c r="W33" s="66">
        <f t="shared" si="31"/>
        <v>1413.5564667325525</v>
      </c>
      <c r="X33" s="66">
        <f t="shared" si="3"/>
        <v>4479.166666666667</v>
      </c>
      <c r="Y33" s="66">
        <f t="shared" si="33"/>
        <v>4016.4060479951404</v>
      </c>
      <c r="Z33" s="13">
        <f t="shared" si="4"/>
        <v>0</v>
      </c>
      <c r="AA33" s="80">
        <f t="shared" si="5"/>
        <v>0.60803678361435065</v>
      </c>
      <c r="AC33" s="27">
        <f t="shared" si="6"/>
        <v>53750</v>
      </c>
      <c r="AD33" s="67">
        <f t="shared" si="7"/>
        <v>16962.67760079063</v>
      </c>
      <c r="AE33" s="68">
        <f t="shared" si="13"/>
        <v>96353.402940402724</v>
      </c>
      <c r="AF33" s="68">
        <f t="shared" si="14"/>
        <v>3854.136117616109</v>
      </c>
      <c r="AG33" s="68"/>
      <c r="AH33" s="12">
        <f t="shared" si="15"/>
        <v>7758.9509393539547</v>
      </c>
      <c r="AI33" s="12">
        <f t="shared" si="16"/>
        <v>78471.628540144578</v>
      </c>
      <c r="AJ33" s="55">
        <f t="shared" si="24"/>
        <v>1.2824936900039946E-2</v>
      </c>
      <c r="AK33" s="13">
        <f t="shared" si="17"/>
        <v>1195906.439337387</v>
      </c>
      <c r="AL33" s="12">
        <f t="shared" si="25"/>
        <v>126590.83091897308</v>
      </c>
      <c r="AM33" s="12">
        <f t="shared" si="26"/>
        <v>48119.202378828501</v>
      </c>
      <c r="AN33" s="11">
        <f t="shared" si="8"/>
        <v>47836.257573495481</v>
      </c>
      <c r="AO33" s="14">
        <f t="shared" si="27"/>
        <v>0.15</v>
      </c>
      <c r="AP33" s="15">
        <f t="shared" si="28"/>
        <v>6242.9386360243216</v>
      </c>
      <c r="AQ33" s="15">
        <f t="shared" si="29"/>
        <v>2311.8128786747743</v>
      </c>
      <c r="AR33" s="12">
        <f t="shared" si="30"/>
        <v>39281.506058796382</v>
      </c>
      <c r="AS33" s="13">
        <f t="shared" si="18"/>
        <v>3273.4588382330317</v>
      </c>
      <c r="AW33" s="69">
        <f t="shared" si="9"/>
        <v>139431.48684209344</v>
      </c>
    </row>
    <row r="34" spans="1:49" x14ac:dyDescent="0.25">
      <c r="A34" s="28">
        <v>15</v>
      </c>
      <c r="B34" s="28">
        <v>41</v>
      </c>
      <c r="C34" s="28">
        <f t="shared" si="10"/>
        <v>39</v>
      </c>
      <c r="D34" s="28">
        <v>2032</v>
      </c>
      <c r="E34" s="11">
        <f t="shared" si="19"/>
        <v>78365.404487474938</v>
      </c>
      <c r="F34" s="12">
        <f t="shared" si="34"/>
        <v>133880.20159983798</v>
      </c>
      <c r="G34" s="13">
        <f t="shared" si="0"/>
        <v>212245.60608731292</v>
      </c>
      <c r="H34" s="27">
        <v>11000</v>
      </c>
      <c r="I34" s="28">
        <v>18000</v>
      </c>
      <c r="J34" s="39">
        <v>18000</v>
      </c>
      <c r="K34" s="28">
        <v>6750</v>
      </c>
      <c r="L34" s="29">
        <f t="shared" si="1"/>
        <v>53750</v>
      </c>
      <c r="M34" s="11">
        <f t="shared" si="2"/>
        <v>158495.60608731292</v>
      </c>
      <c r="N34" s="14">
        <f t="shared" si="20"/>
        <v>0.28000000000000003</v>
      </c>
      <c r="O34" s="15">
        <f t="shared" si="21"/>
        <v>31263.269704447615</v>
      </c>
      <c r="P34" s="73">
        <f t="shared" si="22"/>
        <v>7844.7803043656459</v>
      </c>
      <c r="Q34" s="11">
        <f t="shared" si="23"/>
        <v>119387.55607849965</v>
      </c>
      <c r="R34" s="12">
        <f t="shared" si="11"/>
        <v>140.24</v>
      </c>
      <c r="S34" s="13">
        <f t="shared" si="12"/>
        <v>9808.723006541637</v>
      </c>
      <c r="T34" s="11"/>
      <c r="U34" s="12">
        <v>1728</v>
      </c>
      <c r="V34" s="12">
        <f t="shared" si="32"/>
        <v>2533.4299999999998</v>
      </c>
      <c r="W34" s="66">
        <f t="shared" si="31"/>
        <v>1490.722898066545</v>
      </c>
      <c r="X34" s="66">
        <f t="shared" si="3"/>
        <v>4479.166666666667</v>
      </c>
      <c r="Y34" s="66">
        <f t="shared" si="33"/>
        <v>4056.5701084750917</v>
      </c>
      <c r="Z34" s="13">
        <f t="shared" si="4"/>
        <v>0</v>
      </c>
      <c r="AA34" s="80">
        <f t="shared" si="5"/>
        <v>0.60863066076509365</v>
      </c>
      <c r="AC34" s="27">
        <f t="shared" si="6"/>
        <v>53750</v>
      </c>
      <c r="AD34" s="67">
        <f t="shared" si="7"/>
        <v>17888.67477679854</v>
      </c>
      <c r="AE34" s="68">
        <f t="shared" si="13"/>
        <v>118577.98084951937</v>
      </c>
      <c r="AF34" s="68">
        <f t="shared" si="14"/>
        <v>4743.1192339807749</v>
      </c>
      <c r="AG34" s="68"/>
      <c r="AH34" s="12">
        <f t="shared" si="15"/>
        <v>7836.5404487474943</v>
      </c>
      <c r="AI34" s="12">
        <f t="shared" si="16"/>
        <v>79475.215225546024</v>
      </c>
      <c r="AJ34" s="55">
        <f t="shared" si="24"/>
        <v>1.2789166021806596E-2</v>
      </c>
      <c r="AK34" s="13">
        <f t="shared" si="17"/>
        <v>1329197.4443331151</v>
      </c>
      <c r="AL34" s="12">
        <f t="shared" si="25"/>
        <v>133291.00499572814</v>
      </c>
      <c r="AM34" s="12">
        <f t="shared" si="26"/>
        <v>53815.78977018212</v>
      </c>
      <c r="AN34" s="11">
        <f t="shared" si="8"/>
        <v>53167.897773324607</v>
      </c>
      <c r="AO34" s="14">
        <f t="shared" si="27"/>
        <v>0.15</v>
      </c>
      <c r="AP34" s="15">
        <f t="shared" si="28"/>
        <v>7042.6846659986904</v>
      </c>
      <c r="AQ34" s="15">
        <f t="shared" si="29"/>
        <v>2578.3948886662306</v>
      </c>
      <c r="AR34" s="12">
        <f t="shared" si="30"/>
        <v>43546.818218659682</v>
      </c>
      <c r="AS34" s="13">
        <f t="shared" si="18"/>
        <v>3628.9015182216403</v>
      </c>
      <c r="AW34" s="69">
        <f t="shared" si="9"/>
        <v>140606.93131051437</v>
      </c>
    </row>
    <row r="35" spans="1:49" x14ac:dyDescent="0.25">
      <c r="A35" s="28">
        <v>16</v>
      </c>
      <c r="B35" s="28">
        <v>42</v>
      </c>
      <c r="C35" s="28">
        <f t="shared" si="10"/>
        <v>40</v>
      </c>
      <c r="D35" s="28">
        <v>2033</v>
      </c>
      <c r="E35" s="11">
        <f t="shared" si="19"/>
        <v>79149.058532349693</v>
      </c>
      <c r="F35" s="12">
        <f t="shared" si="34"/>
        <v>135219.00361583635</v>
      </c>
      <c r="G35" s="13">
        <f t="shared" si="0"/>
        <v>214368.06214818603</v>
      </c>
      <c r="H35" s="27">
        <v>11000</v>
      </c>
      <c r="I35" s="28">
        <v>18000</v>
      </c>
      <c r="J35" s="39">
        <v>18000</v>
      </c>
      <c r="K35" s="28">
        <v>6750</v>
      </c>
      <c r="L35" s="29">
        <f t="shared" si="1"/>
        <v>53750</v>
      </c>
      <c r="M35" s="11">
        <f t="shared" si="2"/>
        <v>160618.06214818603</v>
      </c>
      <c r="N35" s="14">
        <f t="shared" si="20"/>
        <v>0.28000000000000003</v>
      </c>
      <c r="O35" s="15">
        <f t="shared" si="21"/>
        <v>31857.557401492089</v>
      </c>
      <c r="P35" s="73">
        <f t="shared" si="22"/>
        <v>7950.9031074093018</v>
      </c>
      <c r="Q35" s="11">
        <f t="shared" si="23"/>
        <v>120809.60163928464</v>
      </c>
      <c r="R35" s="12">
        <f t="shared" si="11"/>
        <v>140.24</v>
      </c>
      <c r="S35" s="13">
        <f t="shared" si="12"/>
        <v>9927.2268032737193</v>
      </c>
      <c r="T35" s="11"/>
      <c r="U35" s="12">
        <v>1728</v>
      </c>
      <c r="V35" s="12">
        <f t="shared" si="32"/>
        <v>2533.4299999999998</v>
      </c>
      <c r="W35" s="66">
        <f t="shared" si="31"/>
        <v>1568.6609937138765</v>
      </c>
      <c r="X35" s="66">
        <f t="shared" si="3"/>
        <v>4479.166666666667</v>
      </c>
      <c r="Y35" s="66">
        <f t="shared" si="33"/>
        <v>4097.1358095598425</v>
      </c>
      <c r="Z35" s="13">
        <f t="shared" si="4"/>
        <v>0</v>
      </c>
      <c r="AA35" s="80">
        <f t="shared" si="5"/>
        <v>0.6092162272736773</v>
      </c>
      <c r="AC35" s="27">
        <f t="shared" si="6"/>
        <v>53750</v>
      </c>
      <c r="AD35" s="67">
        <f t="shared" si="7"/>
        <v>18823.931924566517</v>
      </c>
      <c r="AE35" s="68">
        <f t="shared" si="13"/>
        <v>142737.92191231425</v>
      </c>
      <c r="AF35" s="68">
        <f t="shared" si="14"/>
        <v>5709.5168764925702</v>
      </c>
      <c r="AG35" s="68"/>
      <c r="AH35" s="12">
        <f t="shared" si="15"/>
        <v>7914.90585323497</v>
      </c>
      <c r="AI35" s="12">
        <f t="shared" si="16"/>
        <v>80488.837777801484</v>
      </c>
      <c r="AJ35" s="55">
        <f t="shared" si="24"/>
        <v>1.2753945357415615E-2</v>
      </c>
      <c r="AK35" s="13">
        <f t="shared" si="17"/>
        <v>1469500.1671059069</v>
      </c>
      <c r="AL35" s="12">
        <f t="shared" si="25"/>
        <v>140302.72277279175</v>
      </c>
      <c r="AM35" s="12">
        <f t="shared" si="26"/>
        <v>59813.884994990265</v>
      </c>
      <c r="AN35" s="11">
        <f t="shared" si="8"/>
        <v>58780.006684236279</v>
      </c>
      <c r="AO35" s="14">
        <f t="shared" si="27"/>
        <v>0.15</v>
      </c>
      <c r="AP35" s="15">
        <f t="shared" si="28"/>
        <v>7884.5010026354421</v>
      </c>
      <c r="AQ35" s="15">
        <f t="shared" si="29"/>
        <v>2859.0003342118143</v>
      </c>
      <c r="AR35" s="12">
        <f t="shared" si="30"/>
        <v>48036.505347389022</v>
      </c>
      <c r="AS35" s="13">
        <f t="shared" si="18"/>
        <v>4003.0421122824187</v>
      </c>
      <c r="AW35" s="69">
        <f t="shared" si="9"/>
        <v>141794.13022361952</v>
      </c>
    </row>
    <row r="36" spans="1:49" x14ac:dyDescent="0.25">
      <c r="A36" s="28">
        <v>17</v>
      </c>
      <c r="B36" s="28">
        <v>43</v>
      </c>
      <c r="C36" s="28">
        <f t="shared" si="10"/>
        <v>41</v>
      </c>
      <c r="D36" s="28">
        <v>2034</v>
      </c>
      <c r="E36" s="11">
        <f t="shared" si="19"/>
        <v>79940.549117673188</v>
      </c>
      <c r="F36" s="12">
        <f t="shared" si="34"/>
        <v>136571.19365199472</v>
      </c>
      <c r="G36" s="13">
        <f t="shared" si="0"/>
        <v>216511.74276966791</v>
      </c>
      <c r="H36" s="27">
        <v>11000</v>
      </c>
      <c r="I36" s="28">
        <v>18000</v>
      </c>
      <c r="J36" s="39">
        <v>18000</v>
      </c>
      <c r="K36" s="28">
        <v>6750</v>
      </c>
      <c r="L36" s="29">
        <f t="shared" si="1"/>
        <v>53750</v>
      </c>
      <c r="M36" s="11">
        <f t="shared" si="2"/>
        <v>162761.74276966791</v>
      </c>
      <c r="N36" s="14">
        <f t="shared" si="20"/>
        <v>0.28000000000000003</v>
      </c>
      <c r="O36" s="15">
        <f t="shared" si="21"/>
        <v>32457.787975507013</v>
      </c>
      <c r="P36" s="73">
        <f t="shared" si="22"/>
        <v>8058.0871384833954</v>
      </c>
      <c r="Q36" s="11">
        <f t="shared" si="23"/>
        <v>122245.8676556775</v>
      </c>
      <c r="R36" s="12">
        <f t="shared" si="11"/>
        <v>140.24</v>
      </c>
      <c r="S36" s="13">
        <f t="shared" si="12"/>
        <v>10046.915637973125</v>
      </c>
      <c r="T36" s="11"/>
      <c r="U36" s="12">
        <v>1728</v>
      </c>
      <c r="V36" s="12">
        <f t="shared" si="32"/>
        <v>2533.4299999999998</v>
      </c>
      <c r="W36" s="66">
        <f t="shared" si="31"/>
        <v>1647.3784703176834</v>
      </c>
      <c r="X36" s="66">
        <f t="shared" si="3"/>
        <v>4479.166666666667</v>
      </c>
      <c r="Y36" s="66">
        <f t="shared" si="33"/>
        <v>4138.1071676554411</v>
      </c>
      <c r="Z36" s="13">
        <f t="shared" si="4"/>
        <v>0</v>
      </c>
      <c r="AA36" s="80">
        <f t="shared" si="5"/>
        <v>0.60979362798952752</v>
      </c>
      <c r="AC36" s="27">
        <f t="shared" si="6"/>
        <v>53750</v>
      </c>
      <c r="AD36" s="67">
        <f t="shared" si="7"/>
        <v>19768.541643812201</v>
      </c>
      <c r="AE36" s="68">
        <f t="shared" si="13"/>
        <v>168929.6700421806</v>
      </c>
      <c r="AF36" s="68">
        <f t="shared" si="14"/>
        <v>6757.186801687224</v>
      </c>
      <c r="AG36" s="68"/>
      <c r="AH36" s="12">
        <f t="shared" si="15"/>
        <v>7994.054911767319</v>
      </c>
      <c r="AI36" s="12">
        <f t="shared" si="16"/>
        <v>81512.596555579526</v>
      </c>
      <c r="AJ36" s="55">
        <f t="shared" si="24"/>
        <v>1.2719264012784535E-2</v>
      </c>
      <c r="AK36" s="13">
        <f t="shared" si="17"/>
        <v>1617140.2711812521</v>
      </c>
      <c r="AL36" s="12">
        <f t="shared" si="25"/>
        <v>147640.10407534521</v>
      </c>
      <c r="AM36" s="12">
        <f t="shared" si="26"/>
        <v>66127.507519765684</v>
      </c>
      <c r="AN36" s="11">
        <f t="shared" si="8"/>
        <v>64685.610847250085</v>
      </c>
      <c r="AO36" s="14">
        <f t="shared" si="27"/>
        <v>0.15</v>
      </c>
      <c r="AP36" s="15">
        <f t="shared" si="28"/>
        <v>8770.3416270875132</v>
      </c>
      <c r="AQ36" s="15">
        <f t="shared" si="29"/>
        <v>3154.2805423625045</v>
      </c>
      <c r="AR36" s="12">
        <f t="shared" si="30"/>
        <v>52760.988677800065</v>
      </c>
      <c r="AS36" s="13">
        <f t="shared" si="18"/>
        <v>4396.7490564833388</v>
      </c>
      <c r="AW36" s="69">
        <f t="shared" si="9"/>
        <v>142993.2011258557</v>
      </c>
    </row>
    <row r="37" spans="1:49" x14ac:dyDescent="0.25">
      <c r="A37" s="28">
        <v>18</v>
      </c>
      <c r="B37" s="28">
        <v>44</v>
      </c>
      <c r="C37" s="28">
        <f t="shared" si="10"/>
        <v>42</v>
      </c>
      <c r="D37" s="28">
        <v>2035</v>
      </c>
      <c r="E37" s="11">
        <f t="shared" si="19"/>
        <v>80739.954608849919</v>
      </c>
      <c r="F37" s="12">
        <f t="shared" si="34"/>
        <v>137936.90558851467</v>
      </c>
      <c r="G37" s="13">
        <f t="shared" si="0"/>
        <v>218676.86019736459</v>
      </c>
      <c r="H37" s="27">
        <v>11000</v>
      </c>
      <c r="I37" s="28">
        <v>18000</v>
      </c>
      <c r="J37" s="39">
        <v>18000</v>
      </c>
      <c r="K37" s="28">
        <v>6750</v>
      </c>
      <c r="L37" s="29">
        <f t="shared" si="1"/>
        <v>53750</v>
      </c>
      <c r="M37" s="11">
        <f t="shared" si="2"/>
        <v>164926.86019736459</v>
      </c>
      <c r="N37" s="14">
        <f t="shared" si="20"/>
        <v>0.28000000000000003</v>
      </c>
      <c r="O37" s="15">
        <f t="shared" si="21"/>
        <v>33064.020855262082</v>
      </c>
      <c r="P37" s="73">
        <f t="shared" si="22"/>
        <v>8166.3430098682293</v>
      </c>
      <c r="Q37" s="11">
        <f t="shared" si="23"/>
        <v>123696.49633223427</v>
      </c>
      <c r="R37" s="12">
        <f t="shared" si="11"/>
        <v>140.24</v>
      </c>
      <c r="S37" s="13">
        <f t="shared" si="12"/>
        <v>10167.801361019523</v>
      </c>
      <c r="T37" s="11"/>
      <c r="U37" s="12">
        <v>1728</v>
      </c>
      <c r="V37" s="12">
        <f t="shared" si="32"/>
        <v>2533.4299999999998</v>
      </c>
      <c r="W37" s="66">
        <f t="shared" si="31"/>
        <v>1726.8831216875269</v>
      </c>
      <c r="X37" s="66">
        <f t="shared" si="3"/>
        <v>4479.166666666667</v>
      </c>
      <c r="Y37" s="66">
        <f t="shared" si="33"/>
        <v>4179.4882393319958</v>
      </c>
      <c r="Z37" s="13">
        <f t="shared" si="4"/>
        <v>0</v>
      </c>
      <c r="AA37" s="80">
        <f t="shared" si="5"/>
        <v>0.61036300454751558</v>
      </c>
      <c r="AC37" s="27">
        <f t="shared" si="6"/>
        <v>53750</v>
      </c>
      <c r="AD37" s="67">
        <f t="shared" si="7"/>
        <v>20722.597460250323</v>
      </c>
      <c r="AE37" s="68">
        <f t="shared" si="13"/>
        <v>197254.10265432904</v>
      </c>
      <c r="AF37" s="68">
        <f t="shared" si="14"/>
        <v>7890.1641061731616</v>
      </c>
      <c r="AG37" s="68"/>
      <c r="AH37" s="12">
        <f t="shared" si="15"/>
        <v>8073.9954608849921</v>
      </c>
      <c r="AI37" s="12">
        <f t="shared" si="16"/>
        <v>82546.592921135321</v>
      </c>
      <c r="AJ37" s="55">
        <f t="shared" si="24"/>
        <v>1.2685111372335715E-2</v>
      </c>
      <c r="AK37" s="13">
        <f t="shared" si="17"/>
        <v>1772458.1763055436</v>
      </c>
      <c r="AL37" s="12">
        <f t="shared" si="25"/>
        <v>155317.90512429154</v>
      </c>
      <c r="AM37" s="12">
        <f t="shared" si="26"/>
        <v>72771.312203156223</v>
      </c>
      <c r="AN37" s="11">
        <f t="shared" si="8"/>
        <v>70898.32705222175</v>
      </c>
      <c r="AO37" s="14">
        <f t="shared" si="27"/>
        <v>0.15</v>
      </c>
      <c r="AP37" s="15">
        <f t="shared" si="28"/>
        <v>9702.2490578332618</v>
      </c>
      <c r="AQ37" s="15">
        <f t="shared" si="29"/>
        <v>3464.9163526110879</v>
      </c>
      <c r="AR37" s="12">
        <f t="shared" si="30"/>
        <v>57731.161641777398</v>
      </c>
      <c r="AS37" s="13">
        <f t="shared" si="18"/>
        <v>4810.9301368147835</v>
      </c>
      <c r="AW37" s="69">
        <f t="shared" si="9"/>
        <v>144204.26273711427</v>
      </c>
    </row>
    <row r="38" spans="1:49" x14ac:dyDescent="0.25">
      <c r="A38" s="28">
        <v>19</v>
      </c>
      <c r="B38" s="28">
        <v>45</v>
      </c>
      <c r="C38" s="28">
        <f t="shared" si="10"/>
        <v>43</v>
      </c>
      <c r="D38" s="28">
        <v>2036</v>
      </c>
      <c r="E38" s="11">
        <f t="shared" si="19"/>
        <v>81547.354154938424</v>
      </c>
      <c r="F38" s="12">
        <f t="shared" si="34"/>
        <v>139316.27464439982</v>
      </c>
      <c r="G38" s="13">
        <f t="shared" si="0"/>
        <v>220863.62879933824</v>
      </c>
      <c r="H38" s="27">
        <v>11000</v>
      </c>
      <c r="I38" s="28">
        <v>18000</v>
      </c>
      <c r="J38" s="39">
        <v>18000</v>
      </c>
      <c r="K38" s="28">
        <v>6750</v>
      </c>
      <c r="L38" s="29">
        <f t="shared" si="1"/>
        <v>53750</v>
      </c>
      <c r="M38" s="11">
        <f t="shared" si="2"/>
        <v>167113.62879933824</v>
      </c>
      <c r="N38" s="14">
        <f t="shared" si="20"/>
        <v>0.28000000000000003</v>
      </c>
      <c r="O38" s="15">
        <f t="shared" si="21"/>
        <v>33676.316063814709</v>
      </c>
      <c r="P38" s="73">
        <f t="shared" si="22"/>
        <v>8275.6814399669129</v>
      </c>
      <c r="Q38" s="11">
        <f t="shared" si="23"/>
        <v>125161.63129555662</v>
      </c>
      <c r="R38" s="12">
        <f t="shared" si="11"/>
        <v>140.24</v>
      </c>
      <c r="S38" s="13">
        <f t="shared" si="12"/>
        <v>10289.895941296385</v>
      </c>
      <c r="T38" s="11"/>
      <c r="U38" s="12">
        <v>1728</v>
      </c>
      <c r="V38" s="12">
        <f t="shared" si="32"/>
        <v>2533.4299999999998</v>
      </c>
      <c r="W38" s="66">
        <f t="shared" si="31"/>
        <v>1807.1828195710686</v>
      </c>
      <c r="X38" s="66">
        <f t="shared" si="3"/>
        <v>4479.166666666667</v>
      </c>
      <c r="Y38" s="66">
        <f t="shared" si="33"/>
        <v>4221.2831217253161</v>
      </c>
      <c r="Z38" s="13">
        <f t="shared" si="4"/>
        <v>0</v>
      </c>
      <c r="AA38" s="80">
        <f t="shared" si="5"/>
        <v>0.61092449545663163</v>
      </c>
      <c r="AC38" s="27">
        <f t="shared" si="6"/>
        <v>53750</v>
      </c>
      <c r="AD38" s="67">
        <f t="shared" si="7"/>
        <v>21686.193834852824</v>
      </c>
      <c r="AE38" s="68">
        <f t="shared" si="13"/>
        <v>227816.73110862667</v>
      </c>
      <c r="AF38" s="68">
        <f t="shared" si="14"/>
        <v>9112.6692443450665</v>
      </c>
      <c r="AG38" s="68"/>
      <c r="AH38" s="12">
        <f t="shared" si="15"/>
        <v>8154.735415493843</v>
      </c>
      <c r="AI38" s="12">
        <f t="shared" si="16"/>
        <v>83590.929250346657</v>
      </c>
      <c r="AJ38" s="55">
        <f t="shared" si="24"/>
        <v>1.2651477090145805E-2</v>
      </c>
      <c r="AK38" s="13">
        <f t="shared" si="17"/>
        <v>1935809.7234896396</v>
      </c>
      <c r="AL38" s="12">
        <f t="shared" si="25"/>
        <v>163351.54718409595</v>
      </c>
      <c r="AM38" s="12">
        <f t="shared" si="26"/>
        <v>79760.617933749294</v>
      </c>
      <c r="AN38" s="11">
        <f t="shared" si="8"/>
        <v>77432.38893958558</v>
      </c>
      <c r="AO38" s="14">
        <f t="shared" si="27"/>
        <v>0.25</v>
      </c>
      <c r="AP38" s="15">
        <f t="shared" si="28"/>
        <v>10835.597234896395</v>
      </c>
      <c r="AQ38" s="15">
        <f t="shared" si="29"/>
        <v>3791.619446979279</v>
      </c>
      <c r="AR38" s="12">
        <f t="shared" si="30"/>
        <v>62805.172257709906</v>
      </c>
      <c r="AS38" s="38">
        <f t="shared" si="18"/>
        <v>5233.7643548091592</v>
      </c>
      <c r="AW38" s="69">
        <f t="shared" si="9"/>
        <v>145427.43496448541</v>
      </c>
    </row>
    <row r="39" spans="1:49" x14ac:dyDescent="0.25">
      <c r="A39" s="28">
        <v>20</v>
      </c>
      <c r="B39" s="28">
        <v>46</v>
      </c>
      <c r="C39" s="28">
        <f t="shared" si="10"/>
        <v>44</v>
      </c>
      <c r="D39" s="28">
        <v>2037</v>
      </c>
      <c r="E39" s="11">
        <f t="shared" si="19"/>
        <v>82362.827696487802</v>
      </c>
      <c r="F39" s="12">
        <f t="shared" si="34"/>
        <v>140709.43739084381</v>
      </c>
      <c r="G39" s="13">
        <f t="shared" si="0"/>
        <v>223072.26508733162</v>
      </c>
      <c r="H39" s="27">
        <v>11000</v>
      </c>
      <c r="I39" s="28">
        <v>18000</v>
      </c>
      <c r="J39" s="39">
        <v>18000</v>
      </c>
      <c r="K39" s="28">
        <v>6750</v>
      </c>
      <c r="L39" s="29">
        <f t="shared" si="1"/>
        <v>53750</v>
      </c>
      <c r="M39" s="11">
        <f t="shared" si="2"/>
        <v>169322.26508733162</v>
      </c>
      <c r="N39" s="14">
        <f t="shared" si="20"/>
        <v>0.28000000000000003</v>
      </c>
      <c r="O39" s="15">
        <f t="shared" si="21"/>
        <v>34294.734224452855</v>
      </c>
      <c r="P39" s="73">
        <f t="shared" si="22"/>
        <v>8386.1132543665808</v>
      </c>
      <c r="Q39" s="11">
        <f t="shared" si="23"/>
        <v>126641.41760851219</v>
      </c>
      <c r="R39" s="12">
        <f t="shared" si="11"/>
        <v>140.24</v>
      </c>
      <c r="S39" s="13">
        <f t="shared" si="12"/>
        <v>10413.211467376015</v>
      </c>
      <c r="T39" s="11"/>
      <c r="U39" s="12">
        <v>1728</v>
      </c>
      <c r="V39" s="12">
        <f t="shared" si="32"/>
        <v>2533.4299999999998</v>
      </c>
      <c r="W39" s="66">
        <f t="shared" si="31"/>
        <v>1888.2855144334453</v>
      </c>
      <c r="X39" s="66">
        <f t="shared" si="3"/>
        <v>4479.166666666667</v>
      </c>
      <c r="Y39" s="66">
        <f t="shared" si="33"/>
        <v>4263.4959529425696</v>
      </c>
      <c r="Z39" s="13">
        <f t="shared" si="4"/>
        <v>0</v>
      </c>
      <c r="AA39" s="80">
        <f t="shared" si="5"/>
        <v>0.61147823618573083</v>
      </c>
      <c r="AC39" s="27">
        <f t="shared" si="6"/>
        <v>53750</v>
      </c>
      <c r="AD39" s="67">
        <f t="shared" si="7"/>
        <v>22659.426173201344</v>
      </c>
      <c r="AE39" s="68">
        <f t="shared" si="13"/>
        <v>260727.9101817162</v>
      </c>
      <c r="AF39" s="68">
        <f t="shared" si="14"/>
        <v>10429.116407268648</v>
      </c>
      <c r="AG39" s="68"/>
      <c r="AH39" s="12">
        <f t="shared" si="15"/>
        <v>8236.2827696487802</v>
      </c>
      <c r="AI39" s="12">
        <f t="shared" si="16"/>
        <v>84645.70894285012</v>
      </c>
      <c r="AJ39" s="55">
        <f t="shared" si="24"/>
        <v>1.2618351081425373E-2</v>
      </c>
      <c r="AK39" s="13">
        <f t="shared" si="17"/>
        <v>2107566.8699895237</v>
      </c>
      <c r="AL39" s="12">
        <f t="shared" si="25"/>
        <v>171757.14649988408</v>
      </c>
      <c r="AM39" s="12">
        <f t="shared" si="26"/>
        <v>87111.437557033962</v>
      </c>
      <c r="AN39" s="11">
        <f t="shared" si="8"/>
        <v>84302.674799580942</v>
      </c>
      <c r="AO39" s="14">
        <f t="shared" si="27"/>
        <v>0.25</v>
      </c>
      <c r="AP39" s="15">
        <f t="shared" si="28"/>
        <v>12553.168699895235</v>
      </c>
      <c r="AQ39" s="15">
        <f t="shared" si="29"/>
        <v>4135.1337399790473</v>
      </c>
      <c r="AR39" s="12">
        <f t="shared" si="30"/>
        <v>67614.372359706656</v>
      </c>
      <c r="AS39" s="13">
        <f t="shared" si="18"/>
        <v>5634.5310299755547</v>
      </c>
      <c r="AW39" s="69">
        <f t="shared" si="9"/>
        <v>146662.83891413026</v>
      </c>
    </row>
    <row r="40" spans="1:49" x14ac:dyDescent="0.25">
      <c r="A40" s="28">
        <v>21</v>
      </c>
      <c r="B40" s="28">
        <v>47</v>
      </c>
      <c r="C40" s="28">
        <f t="shared" si="10"/>
        <v>45</v>
      </c>
      <c r="D40" s="28">
        <v>2038</v>
      </c>
      <c r="E40" s="11">
        <f>E39/2</f>
        <v>41181.413848243901</v>
      </c>
      <c r="F40" s="12">
        <f t="shared" si="34"/>
        <v>142116.53176475226</v>
      </c>
      <c r="G40" s="13">
        <f t="shared" si="0"/>
        <v>183297.94561299618</v>
      </c>
      <c r="H40" s="27">
        <v>11000</v>
      </c>
      <c r="I40" s="28">
        <v>16000</v>
      </c>
      <c r="J40" s="39"/>
      <c r="K40" s="28">
        <v>6750</v>
      </c>
      <c r="L40" s="29">
        <f t="shared" si="1"/>
        <v>33750</v>
      </c>
      <c r="M40" s="11">
        <f t="shared" si="2"/>
        <v>149547.94561299618</v>
      </c>
      <c r="N40" s="14">
        <f t="shared" si="20"/>
        <v>0.25</v>
      </c>
      <c r="O40" s="15">
        <f t="shared" si="21"/>
        <v>28864.486403249044</v>
      </c>
      <c r="P40" s="73">
        <f t="shared" si="22"/>
        <v>7397.3972806498095</v>
      </c>
      <c r="Q40" s="11">
        <f t="shared" si="23"/>
        <v>113286.06192909733</v>
      </c>
      <c r="R40" s="12">
        <f t="shared" si="11"/>
        <v>140.24</v>
      </c>
      <c r="S40" s="13">
        <f t="shared" si="12"/>
        <v>9300.2651607581101</v>
      </c>
      <c r="T40" s="11"/>
      <c r="U40" s="12">
        <v>1728</v>
      </c>
      <c r="V40" s="12">
        <f t="shared" si="32"/>
        <v>2533.4299999999998</v>
      </c>
      <c r="W40" s="66">
        <f t="shared" si="31"/>
        <v>732.70424828611431</v>
      </c>
      <c r="X40" s="66">
        <f t="shared" si="3"/>
        <v>2812.5</v>
      </c>
      <c r="Y40" s="66">
        <f t="shared" si="33"/>
        <v>4306.1309124719955</v>
      </c>
      <c r="Z40" s="13">
        <f t="shared" si="4"/>
        <v>0</v>
      </c>
      <c r="AA40" s="80">
        <f t="shared" si="5"/>
        <v>0.38119388931456311</v>
      </c>
      <c r="AC40" s="27">
        <f t="shared" si="6"/>
        <v>33750</v>
      </c>
      <c r="AD40" s="67">
        <f t="shared" si="7"/>
        <v>8792.4509794333717</v>
      </c>
      <c r="AE40" s="68">
        <f t="shared" si="13"/>
        <v>281253.11711932678</v>
      </c>
      <c r="AF40" s="68">
        <f t="shared" si="14"/>
        <v>11250.124684773071</v>
      </c>
      <c r="AG40" s="68"/>
      <c r="AH40" s="12">
        <f t="shared" si="15"/>
        <v>4118.1413848243901</v>
      </c>
      <c r="AI40" s="12">
        <f t="shared" si="16"/>
        <v>46660.592364257762</v>
      </c>
      <c r="AJ40" s="55">
        <f t="shared" si="24"/>
        <v>-0.44875419029496944</v>
      </c>
      <c r="AK40" s="13">
        <f t="shared" si="17"/>
        <v>2249067.9715033099</v>
      </c>
      <c r="AL40" s="12">
        <f t="shared" si="25"/>
        <v>141501.10151378624</v>
      </c>
      <c r="AM40" s="12">
        <f t="shared" si="26"/>
        <v>94840.509149528487</v>
      </c>
      <c r="AN40" s="11">
        <f t="shared" si="8"/>
        <v>89962.718860132401</v>
      </c>
      <c r="AO40" s="14">
        <f t="shared" si="27"/>
        <v>0.25</v>
      </c>
      <c r="AP40" s="15">
        <f t="shared" si="28"/>
        <v>13968.1797150331</v>
      </c>
      <c r="AQ40" s="15">
        <f t="shared" si="29"/>
        <v>4418.1359430066204</v>
      </c>
      <c r="AR40" s="12">
        <f t="shared" si="30"/>
        <v>71576.403202092682</v>
      </c>
      <c r="AS40" s="13">
        <f t="shared" si="18"/>
        <v>5964.7002668410569</v>
      </c>
      <c r="AW40" s="69">
        <f t="shared" si="9"/>
        <v>140755.4946335628</v>
      </c>
    </row>
    <row r="41" spans="1:49" x14ac:dyDescent="0.25">
      <c r="A41" s="28">
        <v>22</v>
      </c>
      <c r="B41" s="28">
        <v>48</v>
      </c>
      <c r="C41" s="28">
        <f t="shared" si="10"/>
        <v>46</v>
      </c>
      <c r="D41" s="28">
        <v>2039</v>
      </c>
      <c r="E41" s="11">
        <f>E40*1.01</f>
        <v>41593.227986726342</v>
      </c>
      <c r="F41" s="12">
        <f t="shared" si="34"/>
        <v>143537.6970823998</v>
      </c>
      <c r="G41" s="13">
        <f t="shared" si="0"/>
        <v>185130.92506912613</v>
      </c>
      <c r="H41" s="27">
        <v>11000</v>
      </c>
      <c r="I41" s="28">
        <v>16000</v>
      </c>
      <c r="J41" s="39"/>
      <c r="K41" s="28">
        <v>6750</v>
      </c>
      <c r="L41" s="29">
        <f t="shared" si="1"/>
        <v>33750</v>
      </c>
      <c r="M41" s="11">
        <f t="shared" si="2"/>
        <v>151380.92506912613</v>
      </c>
      <c r="N41" s="14">
        <f t="shared" si="20"/>
        <v>0.25</v>
      </c>
      <c r="O41" s="15">
        <f t="shared" si="21"/>
        <v>29322.731267281531</v>
      </c>
      <c r="P41" s="73">
        <f t="shared" si="22"/>
        <v>7489.0462534563067</v>
      </c>
      <c r="Q41" s="11">
        <f t="shared" si="23"/>
        <v>114569.14754838828</v>
      </c>
      <c r="R41" s="12">
        <f t="shared" si="11"/>
        <v>140.24</v>
      </c>
      <c r="S41" s="13">
        <f t="shared" si="12"/>
        <v>9407.1889623656898</v>
      </c>
      <c r="T41" s="11"/>
      <c r="U41" s="12"/>
      <c r="V41" s="12">
        <f t="shared" si="32"/>
        <v>2533.4299999999998</v>
      </c>
      <c r="W41" s="66">
        <f t="shared" si="31"/>
        <v>2524.5667407689743</v>
      </c>
      <c r="X41" s="66">
        <f t="shared" si="3"/>
        <v>2812.5</v>
      </c>
      <c r="Y41" s="66">
        <f t="shared" si="33"/>
        <v>4349.1922215967152</v>
      </c>
      <c r="Z41" s="13">
        <f t="shared" si="4"/>
        <v>0</v>
      </c>
      <c r="AA41" s="80">
        <f t="shared" si="5"/>
        <v>0.56733916604847556</v>
      </c>
      <c r="AC41" s="27">
        <f t="shared" si="6"/>
        <v>33750</v>
      </c>
      <c r="AD41" s="67">
        <f t="shared" si="7"/>
        <v>30294.800889227692</v>
      </c>
      <c r="AE41" s="68">
        <f t="shared" si="13"/>
        <v>324204.3082789242</v>
      </c>
      <c r="AF41" s="68">
        <f t="shared" si="14"/>
        <v>12968.172331156968</v>
      </c>
      <c r="AG41" s="68"/>
      <c r="AH41" s="12">
        <f t="shared" si="15"/>
        <v>4159.3227986726342</v>
      </c>
      <c r="AI41" s="12">
        <f t="shared" si="16"/>
        <v>68204.123687900326</v>
      </c>
      <c r="AJ41" s="55">
        <f t="shared" si="24"/>
        <v>0.46170719727392517</v>
      </c>
      <c r="AK41" s="13">
        <f t="shared" si="17"/>
        <v>2418480.153908859</v>
      </c>
      <c r="AL41" s="12">
        <f t="shared" si="25"/>
        <v>169412.1824055491</v>
      </c>
      <c r="AM41" s="12">
        <f t="shared" si="26"/>
        <v>101208.05871764878</v>
      </c>
      <c r="AN41" s="11">
        <f t="shared" si="8"/>
        <v>96739.206156354368</v>
      </c>
      <c r="AO41" s="14">
        <f t="shared" si="27"/>
        <v>0.25</v>
      </c>
      <c r="AP41" s="15">
        <f t="shared" si="28"/>
        <v>15662.301539088592</v>
      </c>
      <c r="AQ41" s="15">
        <f t="shared" si="29"/>
        <v>4756.9603078177188</v>
      </c>
      <c r="AR41" s="12">
        <f t="shared" si="30"/>
        <v>76319.944309448067</v>
      </c>
      <c r="AS41" s="13">
        <f t="shared" si="18"/>
        <v>6359.9953591206722</v>
      </c>
      <c r="AW41" s="69">
        <f t="shared" si="9"/>
        <v>121086.12417989844</v>
      </c>
    </row>
    <row r="42" spans="1:49" x14ac:dyDescent="0.25">
      <c r="A42" s="28">
        <v>23</v>
      </c>
      <c r="B42" s="28">
        <v>49</v>
      </c>
      <c r="C42" s="28">
        <f t="shared" si="10"/>
        <v>47</v>
      </c>
      <c r="D42" s="28">
        <v>2040</v>
      </c>
      <c r="E42" s="11">
        <f t="shared" ref="E42:E43" si="35">E41*1.01</f>
        <v>42009.160266593608</v>
      </c>
      <c r="F42" s="12">
        <f>F41/2</f>
        <v>71768.848541199899</v>
      </c>
      <c r="G42" s="13">
        <f t="shared" si="0"/>
        <v>113778.00880779351</v>
      </c>
      <c r="H42" s="27"/>
      <c r="L42" s="29">
        <f t="shared" si="1"/>
        <v>0</v>
      </c>
      <c r="M42" s="11">
        <f t="shared" si="2"/>
        <v>113778.00880779351</v>
      </c>
      <c r="N42" s="14">
        <f t="shared" si="20"/>
        <v>0.25</v>
      </c>
      <c r="O42" s="15">
        <f t="shared" si="21"/>
        <v>19922.002201948377</v>
      </c>
      <c r="P42" s="73">
        <f t="shared" si="22"/>
        <v>5608.9004403896761</v>
      </c>
      <c r="Q42" s="11">
        <f t="shared" si="23"/>
        <v>88247.106165455451</v>
      </c>
      <c r="R42" s="12">
        <f t="shared" si="11"/>
        <v>140.24</v>
      </c>
      <c r="S42" s="13">
        <f t="shared" si="12"/>
        <v>7213.6855137879547</v>
      </c>
      <c r="T42" s="11"/>
      <c r="U42" s="12"/>
      <c r="V42" s="12">
        <f t="shared" si="32"/>
        <v>2533.4299999999998</v>
      </c>
      <c r="W42" s="66">
        <f t="shared" si="31"/>
        <v>280.25551378795535</v>
      </c>
      <c r="X42" s="66">
        <f t="shared" si="3"/>
        <v>0</v>
      </c>
      <c r="Y42" s="66">
        <v>4400</v>
      </c>
      <c r="Z42" s="13">
        <f t="shared" si="4"/>
        <v>0</v>
      </c>
      <c r="AA42" s="80">
        <f t="shared" si="5"/>
        <v>3.8850531153913764E-2</v>
      </c>
      <c r="AC42" s="27">
        <f t="shared" si="6"/>
        <v>0</v>
      </c>
      <c r="AD42" s="67">
        <f t="shared" si="7"/>
        <v>3363.0661654554642</v>
      </c>
      <c r="AE42" s="68">
        <f t="shared" si="13"/>
        <v>342156.5683169312</v>
      </c>
      <c r="AF42" s="68">
        <f t="shared" si="14"/>
        <v>13686.262732677249</v>
      </c>
      <c r="AG42" s="68"/>
      <c r="AH42" s="12">
        <f t="shared" si="15"/>
        <v>4200.9160266593608</v>
      </c>
      <c r="AI42" s="12">
        <f t="shared" si="16"/>
        <v>7563.982192114825</v>
      </c>
      <c r="AJ42" s="55">
        <f t="shared" si="24"/>
        <v>-0.88909787585971578</v>
      </c>
      <c r="AK42" s="13">
        <f t="shared" si="17"/>
        <v>2534875.7430268726</v>
      </c>
      <c r="AL42" s="12">
        <f t="shared" si="25"/>
        <v>116395.58911801362</v>
      </c>
      <c r="AM42" s="12">
        <f t="shared" si="26"/>
        <v>108831.6069258988</v>
      </c>
      <c r="AN42" s="11">
        <f t="shared" si="8"/>
        <v>101395.02972107491</v>
      </c>
      <c r="AO42" s="14">
        <f t="shared" si="27"/>
        <v>0.25</v>
      </c>
      <c r="AP42" s="15">
        <f t="shared" si="28"/>
        <v>16826.257430268728</v>
      </c>
      <c r="AQ42" s="15">
        <f t="shared" si="29"/>
        <v>4989.7514860537458</v>
      </c>
      <c r="AR42" s="12">
        <f t="shared" si="30"/>
        <v>79579.020804752436</v>
      </c>
      <c r="AS42" s="13">
        <f t="shared" si="18"/>
        <v>6631.5850670627033</v>
      </c>
      <c r="AW42" s="69">
        <f t="shared" si="9"/>
        <v>110414.94264233805</v>
      </c>
    </row>
    <row r="43" spans="1:49" x14ac:dyDescent="0.25">
      <c r="A43" s="28">
        <v>24</v>
      </c>
      <c r="B43" s="28">
        <v>50</v>
      </c>
      <c r="C43" s="28">
        <f t="shared" si="10"/>
        <v>48</v>
      </c>
      <c r="D43" s="28">
        <v>2041</v>
      </c>
      <c r="E43" s="11">
        <f t="shared" si="35"/>
        <v>42429.251869259548</v>
      </c>
      <c r="F43" s="12">
        <f>F42*1.01</f>
        <v>72486.537026611899</v>
      </c>
      <c r="G43" s="13">
        <f t="shared" si="0"/>
        <v>114915.78889587145</v>
      </c>
      <c r="H43" s="27"/>
      <c r="L43" s="29">
        <f t="shared" si="1"/>
        <v>0</v>
      </c>
      <c r="M43" s="11">
        <f t="shared" si="2"/>
        <v>114915.78889587145</v>
      </c>
      <c r="N43" s="14">
        <f t="shared" si="20"/>
        <v>0.25</v>
      </c>
      <c r="O43" s="15">
        <f t="shared" si="21"/>
        <v>20206.447223967862</v>
      </c>
      <c r="P43" s="73">
        <f t="shared" si="22"/>
        <v>5665.7894447935723</v>
      </c>
      <c r="Q43" s="11">
        <f t="shared" si="23"/>
        <v>89043.55222711002</v>
      </c>
      <c r="R43" s="12">
        <f t="shared" si="11"/>
        <v>140.24</v>
      </c>
      <c r="S43" s="13">
        <f t="shared" si="12"/>
        <v>7280.0560189258349</v>
      </c>
      <c r="T43" s="11"/>
      <c r="U43" s="12"/>
      <c r="V43" s="12">
        <f t="shared" si="32"/>
        <v>2533.4299999999998</v>
      </c>
      <c r="W43" s="66">
        <f t="shared" si="31"/>
        <v>346.62601892583552</v>
      </c>
      <c r="X43" s="66">
        <f t="shared" si="3"/>
        <v>0</v>
      </c>
      <c r="Y43" s="66">
        <v>4400</v>
      </c>
      <c r="Z43" s="13">
        <f t="shared" si="4"/>
        <v>0</v>
      </c>
      <c r="AA43" s="80">
        <f t="shared" si="5"/>
        <v>4.7613097759786172E-2</v>
      </c>
      <c r="AC43" s="27">
        <f t="shared" si="6"/>
        <v>0</v>
      </c>
      <c r="AD43" s="67">
        <f t="shared" si="7"/>
        <v>4159.5122271100263</v>
      </c>
      <c r="AE43" s="68">
        <f t="shared" si="13"/>
        <v>361713.1261183031</v>
      </c>
      <c r="AF43" s="68">
        <f t="shared" si="14"/>
        <v>14468.525044732125</v>
      </c>
      <c r="AG43" s="68"/>
      <c r="AH43" s="12">
        <f t="shared" si="15"/>
        <v>4242.9251869259551</v>
      </c>
      <c r="AI43" s="12">
        <f t="shared" si="16"/>
        <v>8402.4374140359814</v>
      </c>
      <c r="AJ43" s="55">
        <f t="shared" si="24"/>
        <v>0.11084838655426969</v>
      </c>
      <c r="AK43" s="13">
        <f t="shared" si="17"/>
        <v>2657347.5888771177</v>
      </c>
      <c r="AL43" s="12">
        <f t="shared" si="25"/>
        <v>122471.8458502451</v>
      </c>
      <c r="AM43" s="12">
        <f t="shared" si="26"/>
        <v>114069.40843620911</v>
      </c>
      <c r="AN43" s="11">
        <f t="shared" si="8"/>
        <v>106293.90355508472</v>
      </c>
      <c r="AO43" s="14">
        <f t="shared" si="27"/>
        <v>0.25</v>
      </c>
      <c r="AP43" s="15">
        <f t="shared" si="28"/>
        <v>18050.97588877118</v>
      </c>
      <c r="AQ43" s="15">
        <f t="shared" si="29"/>
        <v>5234.6951777542363</v>
      </c>
      <c r="AR43" s="12">
        <f t="shared" si="30"/>
        <v>83008.232488559297</v>
      </c>
      <c r="AS43" s="13">
        <f t="shared" si="18"/>
        <v>6917.3527073799414</v>
      </c>
      <c r="AW43" s="69">
        <f t="shared" si="9"/>
        <v>110756.27666876142</v>
      </c>
    </row>
  </sheetData>
  <mergeCells count="7">
    <mergeCell ref="AC17:AK17"/>
    <mergeCell ref="AN17:AS17"/>
    <mergeCell ref="E17:G17"/>
    <mergeCell ref="H17:L17"/>
    <mergeCell ref="M17:P17"/>
    <mergeCell ref="Q17:S17"/>
    <mergeCell ref="T17:Z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3"/>
  <sheetViews>
    <sheetView zoomScale="85" zoomScaleNormal="85" workbookViewId="0">
      <pane ySplit="11" topLeftCell="A12" activePane="bottomLeft" state="frozen"/>
      <selection pane="bottomLeft" activeCell="F12" sqref="F12"/>
    </sheetView>
  </sheetViews>
  <sheetFormatPr defaultRowHeight="15" x14ac:dyDescent="0.25"/>
  <cols>
    <col min="2" max="2" width="11.140625" style="3" bestFit="1" customWidth="1"/>
    <col min="3" max="3" width="22.42578125" bestFit="1" customWidth="1"/>
    <col min="6" max="6" width="9.85546875" bestFit="1" customWidth="1"/>
    <col min="7" max="7" width="9.85546875" customWidth="1"/>
    <col min="8" max="8" width="11.85546875" customWidth="1"/>
    <col min="9" max="9" width="12.42578125" bestFit="1" customWidth="1"/>
    <col min="10" max="10" width="13.5703125" bestFit="1" customWidth="1"/>
    <col min="14" max="14" width="5" bestFit="1" customWidth="1"/>
    <col min="15" max="15" width="11.28515625" bestFit="1" customWidth="1"/>
    <col min="16" max="16" width="22.42578125" bestFit="1" customWidth="1"/>
    <col min="17" max="17" width="8.85546875" bestFit="1" customWidth="1"/>
    <col min="18" max="18" width="8.7109375" bestFit="1" customWidth="1"/>
    <col min="19" max="20" width="8.85546875" bestFit="1" customWidth="1"/>
    <col min="21" max="21" width="10.5703125" bestFit="1" customWidth="1"/>
    <col min="22" max="23" width="10.85546875" bestFit="1" customWidth="1"/>
    <col min="24" max="24" width="10.28515625" bestFit="1" customWidth="1"/>
  </cols>
  <sheetData>
    <row r="1" spans="1:26" x14ac:dyDescent="0.25">
      <c r="B1" s="3">
        <v>200000</v>
      </c>
      <c r="C1" t="s">
        <v>59</v>
      </c>
      <c r="O1" s="3">
        <f>B1</f>
        <v>200000</v>
      </c>
      <c r="P1" t="s">
        <v>59</v>
      </c>
      <c r="V1" t="s">
        <v>100</v>
      </c>
    </row>
    <row r="2" spans="1:26" x14ac:dyDescent="0.25">
      <c r="B2" s="3">
        <f>D2*B1</f>
        <v>30000</v>
      </c>
      <c r="C2" t="s">
        <v>60</v>
      </c>
      <c r="D2" s="1">
        <v>0.15</v>
      </c>
      <c r="O2" s="3">
        <f>Q2*O1</f>
        <v>30000</v>
      </c>
      <c r="P2" t="s">
        <v>60</v>
      </c>
      <c r="Q2" s="1">
        <v>0.15</v>
      </c>
      <c r="V2" s="21">
        <v>1.4999999999999999E-2</v>
      </c>
      <c r="W2" t="s">
        <v>101</v>
      </c>
      <c r="X2" s="36">
        <f>C47</f>
        <v>161114.77000000008</v>
      </c>
      <c r="Y2" s="3">
        <f>V2*X2</f>
        <v>2416.7215500000011</v>
      </c>
      <c r="Z2" t="s">
        <v>102</v>
      </c>
    </row>
    <row r="3" spans="1:26" x14ac:dyDescent="0.25">
      <c r="B3" s="3">
        <f>B1-B2</f>
        <v>170000</v>
      </c>
      <c r="C3" t="s">
        <v>61</v>
      </c>
      <c r="O3" s="3">
        <f>O1-O2</f>
        <v>170000</v>
      </c>
      <c r="P3" t="s">
        <v>61</v>
      </c>
    </row>
    <row r="4" spans="1:26" x14ac:dyDescent="0.25">
      <c r="B4" s="21">
        <v>4.1300000000000003E-2</v>
      </c>
      <c r="C4" t="s">
        <v>63</v>
      </c>
      <c r="O4" s="21">
        <v>3.32E-2</v>
      </c>
      <c r="P4" t="s">
        <v>63</v>
      </c>
    </row>
    <row r="5" spans="1:26" x14ac:dyDescent="0.25">
      <c r="B5" s="37">
        <v>30</v>
      </c>
      <c r="C5" t="s">
        <v>64</v>
      </c>
      <c r="O5" s="37">
        <v>15</v>
      </c>
      <c r="P5" t="s">
        <v>64</v>
      </c>
    </row>
    <row r="6" spans="1:26" x14ac:dyDescent="0.25">
      <c r="B6" s="34">
        <f>B5*12</f>
        <v>360</v>
      </c>
      <c r="C6" t="s">
        <v>65</v>
      </c>
      <c r="O6" s="34">
        <f>O5*12</f>
        <v>180</v>
      </c>
      <c r="P6" t="s">
        <v>65</v>
      </c>
    </row>
    <row r="7" spans="1:26" x14ac:dyDescent="0.25">
      <c r="B7" s="3">
        <f>ROUND(PMT($B$4/12,$B$6,-$B$3,0),2)</f>
        <v>824.4</v>
      </c>
      <c r="C7" t="s">
        <v>66</v>
      </c>
      <c r="O7" s="3">
        <f>ROUND(PMT($O$4/12,$O$6,-$O$3,0),2)</f>
        <v>1200.33</v>
      </c>
      <c r="P7" t="s">
        <v>66</v>
      </c>
    </row>
    <row r="8" spans="1:26" x14ac:dyDescent="0.25">
      <c r="B8" s="3">
        <f>B9-B7</f>
        <v>0</v>
      </c>
      <c r="C8" t="s">
        <v>76</v>
      </c>
      <c r="O8" s="3">
        <f>O9-O7</f>
        <v>0</v>
      </c>
      <c r="P8" t="s">
        <v>76</v>
      </c>
    </row>
    <row r="9" spans="1:26" x14ac:dyDescent="0.25">
      <c r="B9" s="3">
        <f>B7</f>
        <v>824.4</v>
      </c>
      <c r="C9" t="s">
        <v>75</v>
      </c>
      <c r="O9" s="3">
        <f>O7</f>
        <v>1200.33</v>
      </c>
      <c r="P9" t="s">
        <v>75</v>
      </c>
    </row>
    <row r="10" spans="1:26" x14ac:dyDescent="0.25">
      <c r="O10" s="3"/>
    </row>
    <row r="11" spans="1:26" s="6" customFormat="1" ht="30" customHeight="1" x14ac:dyDescent="0.25">
      <c r="A11" s="6" t="s">
        <v>84</v>
      </c>
      <c r="B11" s="35"/>
      <c r="C11" s="6" t="s">
        <v>67</v>
      </c>
      <c r="D11" s="6" t="s">
        <v>68</v>
      </c>
      <c r="E11" s="6" t="s">
        <v>69</v>
      </c>
      <c r="F11" s="6" t="s">
        <v>62</v>
      </c>
      <c r="G11" s="6" t="s">
        <v>73</v>
      </c>
      <c r="H11" s="6" t="s">
        <v>70</v>
      </c>
      <c r="I11" s="6" t="s">
        <v>71</v>
      </c>
      <c r="J11" s="6" t="s">
        <v>72</v>
      </c>
      <c r="N11" s="6" t="s">
        <v>84</v>
      </c>
      <c r="O11" s="35"/>
      <c r="P11" s="6" t="s">
        <v>67</v>
      </c>
      <c r="Q11" s="6" t="s">
        <v>68</v>
      </c>
      <c r="R11" s="6" t="s">
        <v>69</v>
      </c>
      <c r="S11" s="6" t="s">
        <v>62</v>
      </c>
      <c r="T11" s="6" t="s">
        <v>73</v>
      </c>
      <c r="U11" s="6" t="s">
        <v>70</v>
      </c>
      <c r="V11" s="6" t="s">
        <v>71</v>
      </c>
      <c r="W11" s="6" t="s">
        <v>72</v>
      </c>
    </row>
    <row r="12" spans="1:26" x14ac:dyDescent="0.25">
      <c r="A12">
        <v>1</v>
      </c>
      <c r="B12" s="33">
        <v>43831</v>
      </c>
      <c r="C12" s="36">
        <f>$B$3</f>
        <v>170000</v>
      </c>
      <c r="D12" s="36">
        <f>$B$7</f>
        <v>824.4</v>
      </c>
      <c r="E12" s="36">
        <f>D12-F12</f>
        <v>239.31999999999994</v>
      </c>
      <c r="F12" s="36">
        <f>ROUND($C12*$B$4/12,2)</f>
        <v>585.08000000000004</v>
      </c>
      <c r="G12" s="36">
        <f>$B$8</f>
        <v>0</v>
      </c>
      <c r="H12" s="36">
        <f>E12 +G12</f>
        <v>239.31999999999994</v>
      </c>
      <c r="I12" s="36">
        <f>F12</f>
        <v>585.08000000000004</v>
      </c>
      <c r="J12" s="36">
        <f>C12-E12-G12</f>
        <v>169760.68</v>
      </c>
      <c r="N12">
        <v>1</v>
      </c>
      <c r="O12" s="33">
        <v>43831</v>
      </c>
      <c r="P12" s="36">
        <f>$O$3</f>
        <v>170000</v>
      </c>
      <c r="Q12" s="36">
        <f>$O$7</f>
        <v>1200.33</v>
      </c>
      <c r="R12" s="36">
        <f>Q12-S12</f>
        <v>730</v>
      </c>
      <c r="S12" s="36">
        <f>ROUND($P12*$O$4/12,2)</f>
        <v>470.33</v>
      </c>
      <c r="T12" s="36">
        <f>$O$8</f>
        <v>0</v>
      </c>
      <c r="U12" s="36">
        <f>R12 +T12</f>
        <v>730</v>
      </c>
      <c r="V12" s="36">
        <f>S12</f>
        <v>470.33</v>
      </c>
      <c r="W12" s="36">
        <f>P12-R12-T12</f>
        <v>169270</v>
      </c>
    </row>
    <row r="13" spans="1:26" x14ac:dyDescent="0.25">
      <c r="A13">
        <v>1</v>
      </c>
      <c r="B13" s="33">
        <v>43862</v>
      </c>
      <c r="C13" s="36">
        <f>$J12</f>
        <v>169760.68</v>
      </c>
      <c r="D13" s="36">
        <f>$B$7</f>
        <v>824.4</v>
      </c>
      <c r="E13" s="36">
        <f>D13-F13</f>
        <v>240.14</v>
      </c>
      <c r="F13" s="36">
        <f>ROUND($C13*$B$4/12,2)</f>
        <v>584.26</v>
      </c>
      <c r="G13" s="36">
        <f t="shared" ref="G13:G76" si="0">$B$8</f>
        <v>0</v>
      </c>
      <c r="H13" s="36">
        <f>E13+G13+H12</f>
        <v>479.45999999999992</v>
      </c>
      <c r="I13" s="36">
        <f>F13+I12</f>
        <v>1169.3400000000001</v>
      </c>
      <c r="J13" s="36">
        <f t="shared" ref="J13:J76" si="1">C13-E13-G13</f>
        <v>169520.53999999998</v>
      </c>
      <c r="N13">
        <v>1</v>
      </c>
      <c r="O13" s="33">
        <v>43862</v>
      </c>
      <c r="P13" s="36">
        <f>$W12</f>
        <v>169270</v>
      </c>
      <c r="Q13" s="36">
        <f>$O$7</f>
        <v>1200.33</v>
      </c>
      <c r="R13" s="36">
        <f>Q13-S13</f>
        <v>732.02</v>
      </c>
      <c r="S13" s="36">
        <f>ROUND($P13*$O$4/12,2)</f>
        <v>468.31</v>
      </c>
      <c r="T13" s="36">
        <f>$O$8</f>
        <v>0</v>
      </c>
      <c r="U13" s="36">
        <f>R13+T13+U12</f>
        <v>1462.02</v>
      </c>
      <c r="V13" s="36">
        <f>S13+V12</f>
        <v>938.64</v>
      </c>
      <c r="W13" s="36">
        <f>P13-R13-T13</f>
        <v>168537.98</v>
      </c>
    </row>
    <row r="14" spans="1:26" x14ac:dyDescent="0.25">
      <c r="A14">
        <v>1</v>
      </c>
      <c r="B14" s="33">
        <v>43891</v>
      </c>
      <c r="C14" s="36">
        <f t="shared" ref="C14:C23" si="2">$J13</f>
        <v>169520.53999999998</v>
      </c>
      <c r="D14" s="36">
        <f t="shared" ref="D14:D77" si="3">$B$7</f>
        <v>824.4</v>
      </c>
      <c r="E14" s="36">
        <f t="shared" ref="E14:E77" si="4">D14-F14</f>
        <v>240.97000000000003</v>
      </c>
      <c r="F14" s="36">
        <f t="shared" ref="F14:F77" si="5">ROUND($C14*$B$4/12,2)</f>
        <v>583.42999999999995</v>
      </c>
      <c r="G14" s="36">
        <f t="shared" si="0"/>
        <v>0</v>
      </c>
      <c r="H14" s="36">
        <f t="shared" ref="H14:H77" si="6">E14+G14+H13</f>
        <v>720.43</v>
      </c>
      <c r="I14" s="36">
        <f t="shared" ref="I14:I23" si="7">F14+I13</f>
        <v>1752.77</v>
      </c>
      <c r="J14" s="36">
        <f t="shared" si="1"/>
        <v>169279.56999999998</v>
      </c>
      <c r="N14">
        <v>1</v>
      </c>
      <c r="O14" s="33">
        <v>43891</v>
      </c>
      <c r="P14" s="36">
        <f t="shared" ref="P14:P77" si="8">$W13</f>
        <v>168537.98</v>
      </c>
      <c r="Q14" s="36">
        <f t="shared" ref="Q14:Q77" si="9">$O$7</f>
        <v>1200.33</v>
      </c>
      <c r="R14" s="36">
        <f t="shared" ref="R14:R77" si="10">Q14-S14</f>
        <v>734.04</v>
      </c>
      <c r="S14" s="36">
        <f t="shared" ref="S14:S77" si="11">ROUND($P14*$O$4/12,2)</f>
        <v>466.29</v>
      </c>
      <c r="T14" s="36">
        <f t="shared" ref="T14:T77" si="12">$O$8</f>
        <v>0</v>
      </c>
      <c r="U14" s="36">
        <f t="shared" ref="U14:U77" si="13">R14+T14+U13</f>
        <v>2196.06</v>
      </c>
      <c r="V14" s="36">
        <f t="shared" ref="V14:V77" si="14">S14+V13</f>
        <v>1404.93</v>
      </c>
      <c r="W14" s="36">
        <f t="shared" ref="W14:W77" si="15">P14-R14-T14</f>
        <v>167803.94</v>
      </c>
    </row>
    <row r="15" spans="1:26" x14ac:dyDescent="0.25">
      <c r="A15">
        <v>1</v>
      </c>
      <c r="B15" s="33">
        <v>43922</v>
      </c>
      <c r="C15" s="36">
        <f t="shared" si="2"/>
        <v>169279.56999999998</v>
      </c>
      <c r="D15" s="36">
        <f t="shared" si="3"/>
        <v>824.4</v>
      </c>
      <c r="E15" s="36">
        <f t="shared" si="4"/>
        <v>241.79999999999995</v>
      </c>
      <c r="F15" s="36">
        <f t="shared" si="5"/>
        <v>582.6</v>
      </c>
      <c r="G15" s="36">
        <f t="shared" si="0"/>
        <v>0</v>
      </c>
      <c r="H15" s="36">
        <f t="shared" si="6"/>
        <v>962.2299999999999</v>
      </c>
      <c r="I15" s="36">
        <f t="shared" si="7"/>
        <v>2335.37</v>
      </c>
      <c r="J15" s="36">
        <f t="shared" si="1"/>
        <v>169037.77</v>
      </c>
      <c r="N15">
        <v>1</v>
      </c>
      <c r="O15" s="33">
        <v>43922</v>
      </c>
      <c r="P15" s="36">
        <f t="shared" si="8"/>
        <v>167803.94</v>
      </c>
      <c r="Q15" s="36">
        <f t="shared" si="9"/>
        <v>1200.33</v>
      </c>
      <c r="R15" s="36">
        <f t="shared" si="10"/>
        <v>736.06999999999994</v>
      </c>
      <c r="S15" s="36">
        <f t="shared" si="11"/>
        <v>464.26</v>
      </c>
      <c r="T15" s="36">
        <f t="shared" si="12"/>
        <v>0</v>
      </c>
      <c r="U15" s="36">
        <f t="shared" si="13"/>
        <v>2932.13</v>
      </c>
      <c r="V15" s="36">
        <f t="shared" si="14"/>
        <v>1869.19</v>
      </c>
      <c r="W15" s="36">
        <f t="shared" si="15"/>
        <v>167067.87</v>
      </c>
    </row>
    <row r="16" spans="1:26" x14ac:dyDescent="0.25">
      <c r="A16">
        <v>1</v>
      </c>
      <c r="B16" s="33">
        <v>43952</v>
      </c>
      <c r="C16" s="36">
        <f t="shared" si="2"/>
        <v>169037.77</v>
      </c>
      <c r="D16" s="36">
        <f t="shared" si="3"/>
        <v>824.4</v>
      </c>
      <c r="E16" s="36">
        <f t="shared" si="4"/>
        <v>242.63</v>
      </c>
      <c r="F16" s="36">
        <f t="shared" si="5"/>
        <v>581.77</v>
      </c>
      <c r="G16" s="36">
        <f t="shared" si="0"/>
        <v>0</v>
      </c>
      <c r="H16" s="36">
        <f t="shared" si="6"/>
        <v>1204.8599999999999</v>
      </c>
      <c r="I16" s="36">
        <f t="shared" si="7"/>
        <v>2917.14</v>
      </c>
      <c r="J16" s="36">
        <f t="shared" si="1"/>
        <v>168795.13999999998</v>
      </c>
      <c r="N16">
        <v>1</v>
      </c>
      <c r="O16" s="33">
        <v>43952</v>
      </c>
      <c r="P16" s="36">
        <f t="shared" si="8"/>
        <v>167067.87</v>
      </c>
      <c r="Q16" s="36">
        <f t="shared" si="9"/>
        <v>1200.33</v>
      </c>
      <c r="R16" s="36">
        <f t="shared" si="10"/>
        <v>738.1099999999999</v>
      </c>
      <c r="S16" s="36">
        <f t="shared" si="11"/>
        <v>462.22</v>
      </c>
      <c r="T16" s="36">
        <f t="shared" si="12"/>
        <v>0</v>
      </c>
      <c r="U16" s="36">
        <f t="shared" si="13"/>
        <v>3670.24</v>
      </c>
      <c r="V16" s="36">
        <f t="shared" si="14"/>
        <v>2331.41</v>
      </c>
      <c r="W16" s="36">
        <f t="shared" si="15"/>
        <v>166329.76</v>
      </c>
    </row>
    <row r="17" spans="1:23" x14ac:dyDescent="0.25">
      <c r="A17">
        <v>1</v>
      </c>
      <c r="B17" s="33">
        <v>43983</v>
      </c>
      <c r="C17" s="36">
        <f t="shared" si="2"/>
        <v>168795.13999999998</v>
      </c>
      <c r="D17" s="36">
        <f t="shared" si="3"/>
        <v>824.4</v>
      </c>
      <c r="E17" s="36">
        <f t="shared" si="4"/>
        <v>243.45999999999992</v>
      </c>
      <c r="F17" s="36">
        <f t="shared" si="5"/>
        <v>580.94000000000005</v>
      </c>
      <c r="G17" s="36">
        <f t="shared" si="0"/>
        <v>0</v>
      </c>
      <c r="H17" s="36">
        <f t="shared" si="6"/>
        <v>1448.3199999999997</v>
      </c>
      <c r="I17" s="36">
        <f t="shared" si="7"/>
        <v>3498.08</v>
      </c>
      <c r="J17" s="36">
        <f t="shared" si="1"/>
        <v>168551.67999999999</v>
      </c>
      <c r="N17">
        <v>1</v>
      </c>
      <c r="O17" s="33">
        <v>43983</v>
      </c>
      <c r="P17" s="36">
        <f t="shared" si="8"/>
        <v>166329.76</v>
      </c>
      <c r="Q17" s="36">
        <f t="shared" si="9"/>
        <v>1200.33</v>
      </c>
      <c r="R17" s="36">
        <f t="shared" si="10"/>
        <v>740.14999999999986</v>
      </c>
      <c r="S17" s="36">
        <f t="shared" si="11"/>
        <v>460.18</v>
      </c>
      <c r="T17" s="36">
        <f t="shared" si="12"/>
        <v>0</v>
      </c>
      <c r="U17" s="36">
        <f t="shared" si="13"/>
        <v>4410.3899999999994</v>
      </c>
      <c r="V17" s="36">
        <f t="shared" si="14"/>
        <v>2791.5899999999997</v>
      </c>
      <c r="W17" s="36">
        <f t="shared" si="15"/>
        <v>165589.61000000002</v>
      </c>
    </row>
    <row r="18" spans="1:23" x14ac:dyDescent="0.25">
      <c r="A18">
        <v>1</v>
      </c>
      <c r="B18" s="33">
        <v>44013</v>
      </c>
      <c r="C18" s="36">
        <f t="shared" si="2"/>
        <v>168551.67999999999</v>
      </c>
      <c r="D18" s="36">
        <f t="shared" si="3"/>
        <v>824.4</v>
      </c>
      <c r="E18" s="36">
        <f t="shared" si="4"/>
        <v>244.29999999999995</v>
      </c>
      <c r="F18" s="36">
        <f t="shared" si="5"/>
        <v>580.1</v>
      </c>
      <c r="G18" s="36">
        <f t="shared" si="0"/>
        <v>0</v>
      </c>
      <c r="H18" s="36">
        <f t="shared" si="6"/>
        <v>1692.6199999999997</v>
      </c>
      <c r="I18" s="36">
        <f t="shared" si="7"/>
        <v>4078.18</v>
      </c>
      <c r="J18" s="36">
        <f t="shared" si="1"/>
        <v>168307.38</v>
      </c>
      <c r="N18">
        <v>1</v>
      </c>
      <c r="O18" s="33">
        <v>44013</v>
      </c>
      <c r="P18" s="36">
        <f t="shared" si="8"/>
        <v>165589.61000000002</v>
      </c>
      <c r="Q18" s="36">
        <f t="shared" si="9"/>
        <v>1200.33</v>
      </c>
      <c r="R18" s="36">
        <f t="shared" si="10"/>
        <v>742.19999999999993</v>
      </c>
      <c r="S18" s="36">
        <f t="shared" si="11"/>
        <v>458.13</v>
      </c>
      <c r="T18" s="36">
        <f t="shared" si="12"/>
        <v>0</v>
      </c>
      <c r="U18" s="36">
        <f t="shared" si="13"/>
        <v>5152.5899999999992</v>
      </c>
      <c r="V18" s="36">
        <f t="shared" si="14"/>
        <v>3249.72</v>
      </c>
      <c r="W18" s="36">
        <f t="shared" si="15"/>
        <v>164847.41</v>
      </c>
    </row>
    <row r="19" spans="1:23" x14ac:dyDescent="0.25">
      <c r="A19">
        <v>1</v>
      </c>
      <c r="B19" s="33">
        <v>44044</v>
      </c>
      <c r="C19" s="36">
        <f t="shared" si="2"/>
        <v>168307.38</v>
      </c>
      <c r="D19" s="36">
        <f t="shared" si="3"/>
        <v>824.4</v>
      </c>
      <c r="E19" s="36">
        <f t="shared" si="4"/>
        <v>245.14</v>
      </c>
      <c r="F19" s="36">
        <f t="shared" si="5"/>
        <v>579.26</v>
      </c>
      <c r="G19" s="36">
        <f t="shared" si="0"/>
        <v>0</v>
      </c>
      <c r="H19" s="36">
        <f t="shared" si="6"/>
        <v>1937.7599999999998</v>
      </c>
      <c r="I19" s="36">
        <f t="shared" si="7"/>
        <v>4657.4399999999996</v>
      </c>
      <c r="J19" s="36">
        <f t="shared" si="1"/>
        <v>168062.24</v>
      </c>
      <c r="N19">
        <v>1</v>
      </c>
      <c r="O19" s="33">
        <v>44044</v>
      </c>
      <c r="P19" s="36">
        <f t="shared" si="8"/>
        <v>164847.41</v>
      </c>
      <c r="Q19" s="36">
        <f t="shared" si="9"/>
        <v>1200.33</v>
      </c>
      <c r="R19" s="36">
        <f t="shared" si="10"/>
        <v>744.25</v>
      </c>
      <c r="S19" s="36">
        <f t="shared" si="11"/>
        <v>456.08</v>
      </c>
      <c r="T19" s="36">
        <f t="shared" si="12"/>
        <v>0</v>
      </c>
      <c r="U19" s="36">
        <f t="shared" si="13"/>
        <v>5896.8399999999992</v>
      </c>
      <c r="V19" s="36">
        <f t="shared" si="14"/>
        <v>3705.7999999999997</v>
      </c>
      <c r="W19" s="36">
        <f t="shared" si="15"/>
        <v>164103.16</v>
      </c>
    </row>
    <row r="20" spans="1:23" x14ac:dyDescent="0.25">
      <c r="A20">
        <v>1</v>
      </c>
      <c r="B20" s="33">
        <v>44075</v>
      </c>
      <c r="C20" s="36">
        <f t="shared" si="2"/>
        <v>168062.24</v>
      </c>
      <c r="D20" s="36">
        <f t="shared" si="3"/>
        <v>824.4</v>
      </c>
      <c r="E20" s="36">
        <f t="shared" si="4"/>
        <v>245.99</v>
      </c>
      <c r="F20" s="36">
        <f t="shared" si="5"/>
        <v>578.41</v>
      </c>
      <c r="G20" s="36">
        <f t="shared" si="0"/>
        <v>0</v>
      </c>
      <c r="H20" s="36">
        <f t="shared" si="6"/>
        <v>2183.75</v>
      </c>
      <c r="I20" s="36">
        <f t="shared" si="7"/>
        <v>5235.8499999999995</v>
      </c>
      <c r="J20" s="36">
        <f t="shared" si="1"/>
        <v>167816.25</v>
      </c>
      <c r="N20">
        <v>1</v>
      </c>
      <c r="O20" s="33">
        <v>44075</v>
      </c>
      <c r="P20" s="36">
        <f t="shared" si="8"/>
        <v>164103.16</v>
      </c>
      <c r="Q20" s="36">
        <f t="shared" si="9"/>
        <v>1200.33</v>
      </c>
      <c r="R20" s="36">
        <f t="shared" si="10"/>
        <v>746.31</v>
      </c>
      <c r="S20" s="36">
        <f t="shared" si="11"/>
        <v>454.02</v>
      </c>
      <c r="T20" s="36">
        <f t="shared" si="12"/>
        <v>0</v>
      </c>
      <c r="U20" s="36">
        <f t="shared" si="13"/>
        <v>6643.15</v>
      </c>
      <c r="V20" s="36">
        <f t="shared" si="14"/>
        <v>4159.82</v>
      </c>
      <c r="W20" s="36">
        <f t="shared" si="15"/>
        <v>163356.85</v>
      </c>
    </row>
    <row r="21" spans="1:23" x14ac:dyDescent="0.25">
      <c r="A21">
        <v>1</v>
      </c>
      <c r="B21" s="33">
        <v>44105</v>
      </c>
      <c r="C21" s="36">
        <f t="shared" si="2"/>
        <v>167816.25</v>
      </c>
      <c r="D21" s="36">
        <f t="shared" si="3"/>
        <v>824.4</v>
      </c>
      <c r="E21" s="36">
        <f t="shared" si="4"/>
        <v>246.82999999999993</v>
      </c>
      <c r="F21" s="36">
        <f t="shared" si="5"/>
        <v>577.57000000000005</v>
      </c>
      <c r="G21" s="36">
        <f t="shared" si="0"/>
        <v>0</v>
      </c>
      <c r="H21" s="36">
        <f t="shared" si="6"/>
        <v>2430.58</v>
      </c>
      <c r="I21" s="36">
        <f t="shared" si="7"/>
        <v>5813.4199999999992</v>
      </c>
      <c r="J21" s="36">
        <f t="shared" si="1"/>
        <v>167569.42000000001</v>
      </c>
      <c r="N21">
        <v>1</v>
      </c>
      <c r="O21" s="33">
        <v>44105</v>
      </c>
      <c r="P21" s="36">
        <f t="shared" si="8"/>
        <v>163356.85</v>
      </c>
      <c r="Q21" s="36">
        <f t="shared" si="9"/>
        <v>1200.33</v>
      </c>
      <c r="R21" s="36">
        <f t="shared" si="10"/>
        <v>748.37999999999988</v>
      </c>
      <c r="S21" s="36">
        <f t="shared" si="11"/>
        <v>451.95</v>
      </c>
      <c r="T21" s="36">
        <f t="shared" si="12"/>
        <v>0</v>
      </c>
      <c r="U21" s="36">
        <f t="shared" si="13"/>
        <v>7391.53</v>
      </c>
      <c r="V21" s="36">
        <f t="shared" si="14"/>
        <v>4611.7699999999995</v>
      </c>
      <c r="W21" s="36">
        <f t="shared" si="15"/>
        <v>162608.47</v>
      </c>
    </row>
    <row r="22" spans="1:23" x14ac:dyDescent="0.25">
      <c r="A22">
        <v>1</v>
      </c>
      <c r="B22" s="33">
        <v>44136</v>
      </c>
      <c r="C22" s="36">
        <f t="shared" si="2"/>
        <v>167569.42000000001</v>
      </c>
      <c r="D22" s="36">
        <f t="shared" si="3"/>
        <v>824.4</v>
      </c>
      <c r="E22" s="36">
        <f t="shared" si="4"/>
        <v>247.67999999999995</v>
      </c>
      <c r="F22" s="36">
        <f t="shared" si="5"/>
        <v>576.72</v>
      </c>
      <c r="G22" s="36">
        <f t="shared" si="0"/>
        <v>0</v>
      </c>
      <c r="H22" s="36">
        <f t="shared" si="6"/>
        <v>2678.2599999999998</v>
      </c>
      <c r="I22" s="36">
        <f t="shared" si="7"/>
        <v>6390.1399999999994</v>
      </c>
      <c r="J22" s="36">
        <f t="shared" si="1"/>
        <v>167321.74000000002</v>
      </c>
      <c r="N22">
        <v>1</v>
      </c>
      <c r="O22" s="33">
        <v>44136</v>
      </c>
      <c r="P22" s="36">
        <f t="shared" si="8"/>
        <v>162608.47</v>
      </c>
      <c r="Q22" s="36">
        <f t="shared" si="9"/>
        <v>1200.33</v>
      </c>
      <c r="R22" s="36">
        <f t="shared" si="10"/>
        <v>750.44999999999993</v>
      </c>
      <c r="S22" s="36">
        <f t="shared" si="11"/>
        <v>449.88</v>
      </c>
      <c r="T22" s="36">
        <f t="shared" si="12"/>
        <v>0</v>
      </c>
      <c r="U22" s="36">
        <f t="shared" si="13"/>
        <v>8141.98</v>
      </c>
      <c r="V22" s="36">
        <f t="shared" si="14"/>
        <v>5061.6499999999996</v>
      </c>
      <c r="W22" s="36">
        <f t="shared" si="15"/>
        <v>161858.01999999999</v>
      </c>
    </row>
    <row r="23" spans="1:23" x14ac:dyDescent="0.25">
      <c r="A23">
        <v>1</v>
      </c>
      <c r="B23" s="33">
        <v>44166</v>
      </c>
      <c r="C23" s="36">
        <f t="shared" si="2"/>
        <v>167321.74000000002</v>
      </c>
      <c r="D23" s="36">
        <f t="shared" si="3"/>
        <v>824.4</v>
      </c>
      <c r="E23" s="36">
        <f t="shared" si="4"/>
        <v>248.52999999999997</v>
      </c>
      <c r="F23" s="36">
        <f t="shared" si="5"/>
        <v>575.87</v>
      </c>
      <c r="G23" s="36">
        <f t="shared" si="0"/>
        <v>0</v>
      </c>
      <c r="H23" s="36">
        <f t="shared" si="6"/>
        <v>2926.79</v>
      </c>
      <c r="I23" s="36">
        <f t="shared" si="7"/>
        <v>6966.0099999999993</v>
      </c>
      <c r="J23" s="36">
        <f t="shared" si="1"/>
        <v>167073.21000000002</v>
      </c>
      <c r="N23">
        <v>1</v>
      </c>
      <c r="O23" s="33">
        <v>44166</v>
      </c>
      <c r="P23" s="36">
        <f t="shared" si="8"/>
        <v>161858.01999999999</v>
      </c>
      <c r="Q23" s="36">
        <f t="shared" si="9"/>
        <v>1200.33</v>
      </c>
      <c r="R23" s="36">
        <f t="shared" si="10"/>
        <v>752.52</v>
      </c>
      <c r="S23" s="36">
        <f t="shared" si="11"/>
        <v>447.81</v>
      </c>
      <c r="T23" s="36">
        <f t="shared" si="12"/>
        <v>0</v>
      </c>
      <c r="U23" s="36">
        <f t="shared" si="13"/>
        <v>8894.5</v>
      </c>
      <c r="V23" s="36">
        <f t="shared" si="14"/>
        <v>5509.46</v>
      </c>
      <c r="W23" s="36">
        <f t="shared" si="15"/>
        <v>161105.5</v>
      </c>
    </row>
    <row r="24" spans="1:23" x14ac:dyDescent="0.25">
      <c r="A24">
        <f>A12+1</f>
        <v>2</v>
      </c>
      <c r="B24" s="33">
        <v>44197</v>
      </c>
      <c r="C24" s="36">
        <f t="shared" ref="C24:C87" si="16">$J23</f>
        <v>167073.21000000002</v>
      </c>
      <c r="D24" s="36">
        <f t="shared" si="3"/>
        <v>824.4</v>
      </c>
      <c r="E24" s="36">
        <f t="shared" si="4"/>
        <v>249.39</v>
      </c>
      <c r="F24" s="36">
        <f t="shared" si="5"/>
        <v>575.01</v>
      </c>
      <c r="G24" s="36">
        <f t="shared" si="0"/>
        <v>0</v>
      </c>
      <c r="H24" s="36">
        <f t="shared" si="6"/>
        <v>3176.18</v>
      </c>
      <c r="I24" s="36">
        <f t="shared" ref="I24:I87" si="17">F24+I23</f>
        <v>7541.0199999999995</v>
      </c>
      <c r="J24" s="36">
        <f t="shared" si="1"/>
        <v>166823.82</v>
      </c>
      <c r="N24">
        <f>N12+1</f>
        <v>2</v>
      </c>
      <c r="O24" s="33">
        <v>44197</v>
      </c>
      <c r="P24" s="36">
        <f t="shared" si="8"/>
        <v>161105.5</v>
      </c>
      <c r="Q24" s="36">
        <f t="shared" si="9"/>
        <v>1200.33</v>
      </c>
      <c r="R24" s="36">
        <f t="shared" si="10"/>
        <v>754.59999999999991</v>
      </c>
      <c r="S24" s="36">
        <f t="shared" si="11"/>
        <v>445.73</v>
      </c>
      <c r="T24" s="36">
        <f t="shared" si="12"/>
        <v>0</v>
      </c>
      <c r="U24" s="36">
        <f t="shared" si="13"/>
        <v>9649.1</v>
      </c>
      <c r="V24" s="36">
        <f t="shared" si="14"/>
        <v>5955.1900000000005</v>
      </c>
      <c r="W24" s="36">
        <f t="shared" si="15"/>
        <v>160350.9</v>
      </c>
    </row>
    <row r="25" spans="1:23" x14ac:dyDescent="0.25">
      <c r="A25">
        <f t="shared" ref="A25:A88" si="18">A13+1</f>
        <v>2</v>
      </c>
      <c r="B25" s="33">
        <v>44228</v>
      </c>
      <c r="C25" s="36">
        <f t="shared" si="16"/>
        <v>166823.82</v>
      </c>
      <c r="D25" s="36">
        <f t="shared" si="3"/>
        <v>824.4</v>
      </c>
      <c r="E25" s="36">
        <f t="shared" si="4"/>
        <v>250.25</v>
      </c>
      <c r="F25" s="36">
        <f t="shared" si="5"/>
        <v>574.15</v>
      </c>
      <c r="G25" s="36">
        <f t="shared" si="0"/>
        <v>0</v>
      </c>
      <c r="H25" s="36">
        <f t="shared" si="6"/>
        <v>3426.43</v>
      </c>
      <c r="I25" s="36">
        <f t="shared" si="17"/>
        <v>8115.1699999999992</v>
      </c>
      <c r="J25" s="36">
        <f t="shared" si="1"/>
        <v>166573.57</v>
      </c>
      <c r="N25">
        <f t="shared" ref="N25:N88" si="19">N13+1</f>
        <v>2</v>
      </c>
      <c r="O25" s="33">
        <v>44228</v>
      </c>
      <c r="P25" s="36">
        <f t="shared" si="8"/>
        <v>160350.9</v>
      </c>
      <c r="Q25" s="36">
        <f t="shared" si="9"/>
        <v>1200.33</v>
      </c>
      <c r="R25" s="36">
        <f t="shared" si="10"/>
        <v>756.68999999999994</v>
      </c>
      <c r="S25" s="36">
        <f t="shared" si="11"/>
        <v>443.64</v>
      </c>
      <c r="T25" s="36">
        <f t="shared" si="12"/>
        <v>0</v>
      </c>
      <c r="U25" s="36">
        <f t="shared" si="13"/>
        <v>10405.790000000001</v>
      </c>
      <c r="V25" s="36">
        <f t="shared" si="14"/>
        <v>6398.8300000000008</v>
      </c>
      <c r="W25" s="36">
        <f t="shared" si="15"/>
        <v>159594.21</v>
      </c>
    </row>
    <row r="26" spans="1:23" x14ac:dyDescent="0.25">
      <c r="A26">
        <f t="shared" si="18"/>
        <v>2</v>
      </c>
      <c r="B26" s="33">
        <v>44256</v>
      </c>
      <c r="C26" s="36">
        <f t="shared" si="16"/>
        <v>166573.57</v>
      </c>
      <c r="D26" s="36">
        <f t="shared" si="3"/>
        <v>824.4</v>
      </c>
      <c r="E26" s="36">
        <f t="shared" si="4"/>
        <v>251.11</v>
      </c>
      <c r="F26" s="36">
        <f t="shared" si="5"/>
        <v>573.29</v>
      </c>
      <c r="G26" s="36">
        <f t="shared" si="0"/>
        <v>0</v>
      </c>
      <c r="H26" s="36">
        <f t="shared" si="6"/>
        <v>3677.54</v>
      </c>
      <c r="I26" s="36">
        <f t="shared" si="17"/>
        <v>8688.4599999999991</v>
      </c>
      <c r="J26" s="36">
        <f t="shared" si="1"/>
        <v>166322.46000000002</v>
      </c>
      <c r="N26">
        <f t="shared" si="19"/>
        <v>2</v>
      </c>
      <c r="O26" s="33">
        <v>44256</v>
      </c>
      <c r="P26" s="36">
        <f t="shared" si="8"/>
        <v>159594.21</v>
      </c>
      <c r="Q26" s="36">
        <f t="shared" si="9"/>
        <v>1200.33</v>
      </c>
      <c r="R26" s="36">
        <f t="shared" si="10"/>
        <v>758.79</v>
      </c>
      <c r="S26" s="36">
        <f t="shared" si="11"/>
        <v>441.54</v>
      </c>
      <c r="T26" s="36">
        <f t="shared" si="12"/>
        <v>0</v>
      </c>
      <c r="U26" s="36">
        <f t="shared" si="13"/>
        <v>11164.580000000002</v>
      </c>
      <c r="V26" s="36">
        <f t="shared" si="14"/>
        <v>6840.3700000000008</v>
      </c>
      <c r="W26" s="36">
        <f t="shared" si="15"/>
        <v>158835.41999999998</v>
      </c>
    </row>
    <row r="27" spans="1:23" x14ac:dyDescent="0.25">
      <c r="A27">
        <f t="shared" si="18"/>
        <v>2</v>
      </c>
      <c r="B27" s="33">
        <v>44287</v>
      </c>
      <c r="C27" s="36">
        <f t="shared" si="16"/>
        <v>166322.46000000002</v>
      </c>
      <c r="D27" s="36">
        <f t="shared" si="3"/>
        <v>824.4</v>
      </c>
      <c r="E27" s="36">
        <f t="shared" si="4"/>
        <v>251.97000000000003</v>
      </c>
      <c r="F27" s="36">
        <f t="shared" si="5"/>
        <v>572.42999999999995</v>
      </c>
      <c r="G27" s="36">
        <f t="shared" si="0"/>
        <v>0</v>
      </c>
      <c r="H27" s="36">
        <f t="shared" si="6"/>
        <v>3929.51</v>
      </c>
      <c r="I27" s="36">
        <f t="shared" si="17"/>
        <v>9260.89</v>
      </c>
      <c r="J27" s="36">
        <f t="shared" si="1"/>
        <v>166070.49000000002</v>
      </c>
      <c r="N27">
        <f t="shared" si="19"/>
        <v>2</v>
      </c>
      <c r="O27" s="33">
        <v>44287</v>
      </c>
      <c r="P27" s="36">
        <f t="shared" si="8"/>
        <v>158835.41999999998</v>
      </c>
      <c r="Q27" s="36">
        <f t="shared" si="9"/>
        <v>1200.33</v>
      </c>
      <c r="R27" s="36">
        <f t="shared" si="10"/>
        <v>760.88999999999987</v>
      </c>
      <c r="S27" s="36">
        <f t="shared" si="11"/>
        <v>439.44</v>
      </c>
      <c r="T27" s="36">
        <f t="shared" si="12"/>
        <v>0</v>
      </c>
      <c r="U27" s="36">
        <f t="shared" si="13"/>
        <v>11925.470000000001</v>
      </c>
      <c r="V27" s="36">
        <f t="shared" si="14"/>
        <v>7279.81</v>
      </c>
      <c r="W27" s="36">
        <f t="shared" si="15"/>
        <v>158074.52999999997</v>
      </c>
    </row>
    <row r="28" spans="1:23" x14ac:dyDescent="0.25">
      <c r="A28">
        <f t="shared" si="18"/>
        <v>2</v>
      </c>
      <c r="B28" s="33">
        <v>44317</v>
      </c>
      <c r="C28" s="36">
        <f t="shared" si="16"/>
        <v>166070.49000000002</v>
      </c>
      <c r="D28" s="36">
        <f t="shared" si="3"/>
        <v>824.4</v>
      </c>
      <c r="E28" s="36">
        <f t="shared" si="4"/>
        <v>252.84000000000003</v>
      </c>
      <c r="F28" s="36">
        <f t="shared" si="5"/>
        <v>571.55999999999995</v>
      </c>
      <c r="G28" s="36">
        <f t="shared" si="0"/>
        <v>0</v>
      </c>
      <c r="H28" s="36">
        <f t="shared" si="6"/>
        <v>4182.3500000000004</v>
      </c>
      <c r="I28" s="36">
        <f t="shared" si="17"/>
        <v>9832.4499999999989</v>
      </c>
      <c r="J28" s="36">
        <f t="shared" si="1"/>
        <v>165817.65000000002</v>
      </c>
      <c r="N28">
        <f t="shared" si="19"/>
        <v>2</v>
      </c>
      <c r="O28" s="33">
        <v>44317</v>
      </c>
      <c r="P28" s="36">
        <f t="shared" si="8"/>
        <v>158074.52999999997</v>
      </c>
      <c r="Q28" s="36">
        <f t="shared" si="9"/>
        <v>1200.33</v>
      </c>
      <c r="R28" s="36">
        <f t="shared" si="10"/>
        <v>762.99</v>
      </c>
      <c r="S28" s="36">
        <f t="shared" si="11"/>
        <v>437.34</v>
      </c>
      <c r="T28" s="36">
        <f t="shared" si="12"/>
        <v>0</v>
      </c>
      <c r="U28" s="36">
        <f t="shared" si="13"/>
        <v>12688.460000000001</v>
      </c>
      <c r="V28" s="36">
        <f t="shared" si="14"/>
        <v>7717.1500000000005</v>
      </c>
      <c r="W28" s="36">
        <f t="shared" si="15"/>
        <v>157311.53999999998</v>
      </c>
    </row>
    <row r="29" spans="1:23" x14ac:dyDescent="0.25">
      <c r="A29">
        <f t="shared" si="18"/>
        <v>2</v>
      </c>
      <c r="B29" s="33">
        <v>44348</v>
      </c>
      <c r="C29" s="36">
        <f t="shared" si="16"/>
        <v>165817.65000000002</v>
      </c>
      <c r="D29" s="36">
        <f t="shared" si="3"/>
        <v>824.4</v>
      </c>
      <c r="E29" s="36">
        <f t="shared" si="4"/>
        <v>253.70999999999992</v>
      </c>
      <c r="F29" s="36">
        <f t="shared" si="5"/>
        <v>570.69000000000005</v>
      </c>
      <c r="G29" s="36">
        <f t="shared" si="0"/>
        <v>0</v>
      </c>
      <c r="H29" s="36">
        <f t="shared" si="6"/>
        <v>4436.0600000000004</v>
      </c>
      <c r="I29" s="36">
        <f t="shared" si="17"/>
        <v>10403.14</v>
      </c>
      <c r="J29" s="36">
        <f t="shared" si="1"/>
        <v>165563.94000000003</v>
      </c>
      <c r="N29">
        <f t="shared" si="19"/>
        <v>2</v>
      </c>
      <c r="O29" s="33">
        <v>44348</v>
      </c>
      <c r="P29" s="36">
        <f t="shared" si="8"/>
        <v>157311.53999999998</v>
      </c>
      <c r="Q29" s="36">
        <f t="shared" si="9"/>
        <v>1200.33</v>
      </c>
      <c r="R29" s="36">
        <f t="shared" si="10"/>
        <v>765.09999999999991</v>
      </c>
      <c r="S29" s="36">
        <f t="shared" si="11"/>
        <v>435.23</v>
      </c>
      <c r="T29" s="36">
        <f t="shared" si="12"/>
        <v>0</v>
      </c>
      <c r="U29" s="36">
        <f t="shared" si="13"/>
        <v>13453.560000000001</v>
      </c>
      <c r="V29" s="36">
        <f t="shared" si="14"/>
        <v>8152.380000000001</v>
      </c>
      <c r="W29" s="36">
        <f t="shared" si="15"/>
        <v>156546.43999999997</v>
      </c>
    </row>
    <row r="30" spans="1:23" x14ac:dyDescent="0.25">
      <c r="A30">
        <f t="shared" si="18"/>
        <v>2</v>
      </c>
      <c r="B30" s="33">
        <v>44378</v>
      </c>
      <c r="C30" s="36">
        <f t="shared" si="16"/>
        <v>165563.94000000003</v>
      </c>
      <c r="D30" s="36">
        <f t="shared" si="3"/>
        <v>824.4</v>
      </c>
      <c r="E30" s="36">
        <f t="shared" si="4"/>
        <v>254.57999999999993</v>
      </c>
      <c r="F30" s="36">
        <f t="shared" si="5"/>
        <v>569.82000000000005</v>
      </c>
      <c r="G30" s="36">
        <f t="shared" si="0"/>
        <v>0</v>
      </c>
      <c r="H30" s="36">
        <f t="shared" si="6"/>
        <v>4690.6400000000003</v>
      </c>
      <c r="I30" s="36">
        <f t="shared" si="17"/>
        <v>10972.96</v>
      </c>
      <c r="J30" s="36">
        <f t="shared" si="1"/>
        <v>165309.36000000004</v>
      </c>
      <c r="N30">
        <f t="shared" si="19"/>
        <v>2</v>
      </c>
      <c r="O30" s="33">
        <v>44378</v>
      </c>
      <c r="P30" s="36">
        <f t="shared" si="8"/>
        <v>156546.43999999997</v>
      </c>
      <c r="Q30" s="36">
        <f t="shared" si="9"/>
        <v>1200.33</v>
      </c>
      <c r="R30" s="36">
        <f t="shared" si="10"/>
        <v>767.21999999999991</v>
      </c>
      <c r="S30" s="36">
        <f t="shared" si="11"/>
        <v>433.11</v>
      </c>
      <c r="T30" s="36">
        <f t="shared" si="12"/>
        <v>0</v>
      </c>
      <c r="U30" s="36">
        <f t="shared" si="13"/>
        <v>14220.78</v>
      </c>
      <c r="V30" s="36">
        <f t="shared" si="14"/>
        <v>8585.4900000000016</v>
      </c>
      <c r="W30" s="36">
        <f t="shared" si="15"/>
        <v>155779.21999999997</v>
      </c>
    </row>
    <row r="31" spans="1:23" x14ac:dyDescent="0.25">
      <c r="A31">
        <f t="shared" si="18"/>
        <v>2</v>
      </c>
      <c r="B31" s="33">
        <v>44409</v>
      </c>
      <c r="C31" s="36">
        <f t="shared" si="16"/>
        <v>165309.36000000004</v>
      </c>
      <c r="D31" s="36">
        <f t="shared" si="3"/>
        <v>824.4</v>
      </c>
      <c r="E31" s="36">
        <f t="shared" si="4"/>
        <v>255.45999999999992</v>
      </c>
      <c r="F31" s="36">
        <f t="shared" si="5"/>
        <v>568.94000000000005</v>
      </c>
      <c r="G31" s="36">
        <f t="shared" si="0"/>
        <v>0</v>
      </c>
      <c r="H31" s="36">
        <f t="shared" si="6"/>
        <v>4946.1000000000004</v>
      </c>
      <c r="I31" s="36">
        <f t="shared" si="17"/>
        <v>11541.9</v>
      </c>
      <c r="J31" s="36">
        <f t="shared" si="1"/>
        <v>165053.90000000005</v>
      </c>
      <c r="N31">
        <f t="shared" si="19"/>
        <v>2</v>
      </c>
      <c r="O31" s="33">
        <v>44409</v>
      </c>
      <c r="P31" s="36">
        <f t="shared" si="8"/>
        <v>155779.21999999997</v>
      </c>
      <c r="Q31" s="36">
        <f t="shared" si="9"/>
        <v>1200.33</v>
      </c>
      <c r="R31" s="36">
        <f t="shared" si="10"/>
        <v>769.33999999999992</v>
      </c>
      <c r="S31" s="36">
        <f t="shared" si="11"/>
        <v>430.99</v>
      </c>
      <c r="T31" s="36">
        <f t="shared" si="12"/>
        <v>0</v>
      </c>
      <c r="U31" s="36">
        <f t="shared" si="13"/>
        <v>14990.12</v>
      </c>
      <c r="V31" s="36">
        <f t="shared" si="14"/>
        <v>9016.4800000000014</v>
      </c>
      <c r="W31" s="36">
        <f t="shared" si="15"/>
        <v>155009.87999999998</v>
      </c>
    </row>
    <row r="32" spans="1:23" x14ac:dyDescent="0.25">
      <c r="A32">
        <f t="shared" si="18"/>
        <v>2</v>
      </c>
      <c r="B32" s="33">
        <v>44440</v>
      </c>
      <c r="C32" s="36">
        <f t="shared" si="16"/>
        <v>165053.90000000005</v>
      </c>
      <c r="D32" s="36">
        <f t="shared" si="3"/>
        <v>824.4</v>
      </c>
      <c r="E32" s="36">
        <f t="shared" si="4"/>
        <v>256.34000000000003</v>
      </c>
      <c r="F32" s="36">
        <f t="shared" si="5"/>
        <v>568.05999999999995</v>
      </c>
      <c r="G32" s="36">
        <f t="shared" si="0"/>
        <v>0</v>
      </c>
      <c r="H32" s="36">
        <f t="shared" si="6"/>
        <v>5202.4400000000005</v>
      </c>
      <c r="I32" s="36">
        <f t="shared" si="17"/>
        <v>12109.96</v>
      </c>
      <c r="J32" s="36">
        <f t="shared" si="1"/>
        <v>164797.56000000006</v>
      </c>
      <c r="N32">
        <f t="shared" si="19"/>
        <v>2</v>
      </c>
      <c r="O32" s="33">
        <v>44440</v>
      </c>
      <c r="P32" s="36">
        <f t="shared" si="8"/>
        <v>155009.87999999998</v>
      </c>
      <c r="Q32" s="36">
        <f t="shared" si="9"/>
        <v>1200.33</v>
      </c>
      <c r="R32" s="36">
        <f t="shared" si="10"/>
        <v>771.46999999999991</v>
      </c>
      <c r="S32" s="36">
        <f t="shared" si="11"/>
        <v>428.86</v>
      </c>
      <c r="T32" s="36">
        <f t="shared" si="12"/>
        <v>0</v>
      </c>
      <c r="U32" s="36">
        <f t="shared" si="13"/>
        <v>15761.59</v>
      </c>
      <c r="V32" s="36">
        <f t="shared" si="14"/>
        <v>9445.340000000002</v>
      </c>
      <c r="W32" s="36">
        <f t="shared" si="15"/>
        <v>154238.40999999997</v>
      </c>
    </row>
    <row r="33" spans="1:23" x14ac:dyDescent="0.25">
      <c r="A33">
        <f t="shared" si="18"/>
        <v>2</v>
      </c>
      <c r="B33" s="33">
        <v>44470</v>
      </c>
      <c r="C33" s="36">
        <f t="shared" si="16"/>
        <v>164797.56000000006</v>
      </c>
      <c r="D33" s="36">
        <f t="shared" si="3"/>
        <v>824.4</v>
      </c>
      <c r="E33" s="36">
        <f t="shared" si="4"/>
        <v>257.22000000000003</v>
      </c>
      <c r="F33" s="36">
        <f t="shared" si="5"/>
        <v>567.17999999999995</v>
      </c>
      <c r="G33" s="36">
        <f t="shared" si="0"/>
        <v>0</v>
      </c>
      <c r="H33" s="36">
        <f t="shared" si="6"/>
        <v>5459.6600000000008</v>
      </c>
      <c r="I33" s="36">
        <f t="shared" si="17"/>
        <v>12677.14</v>
      </c>
      <c r="J33" s="36">
        <f t="shared" si="1"/>
        <v>164540.34000000005</v>
      </c>
      <c r="N33">
        <f t="shared" si="19"/>
        <v>2</v>
      </c>
      <c r="O33" s="33">
        <v>44470</v>
      </c>
      <c r="P33" s="36">
        <f t="shared" si="8"/>
        <v>154238.40999999997</v>
      </c>
      <c r="Q33" s="36">
        <f t="shared" si="9"/>
        <v>1200.33</v>
      </c>
      <c r="R33" s="36">
        <f t="shared" si="10"/>
        <v>773.59999999999991</v>
      </c>
      <c r="S33" s="36">
        <f t="shared" si="11"/>
        <v>426.73</v>
      </c>
      <c r="T33" s="36">
        <f t="shared" si="12"/>
        <v>0</v>
      </c>
      <c r="U33" s="36">
        <f t="shared" si="13"/>
        <v>16535.189999999999</v>
      </c>
      <c r="V33" s="36">
        <f t="shared" si="14"/>
        <v>9872.0700000000015</v>
      </c>
      <c r="W33" s="36">
        <f t="shared" si="15"/>
        <v>153464.80999999997</v>
      </c>
    </row>
    <row r="34" spans="1:23" x14ac:dyDescent="0.25">
      <c r="A34">
        <f t="shared" si="18"/>
        <v>2</v>
      </c>
      <c r="B34" s="33">
        <v>44501</v>
      </c>
      <c r="C34" s="36">
        <f t="shared" si="16"/>
        <v>164540.34000000005</v>
      </c>
      <c r="D34" s="36">
        <f t="shared" si="3"/>
        <v>824.4</v>
      </c>
      <c r="E34" s="36">
        <f t="shared" si="4"/>
        <v>258.11</v>
      </c>
      <c r="F34" s="36">
        <f t="shared" si="5"/>
        <v>566.29</v>
      </c>
      <c r="G34" s="36">
        <f t="shared" si="0"/>
        <v>0</v>
      </c>
      <c r="H34" s="36">
        <f t="shared" si="6"/>
        <v>5717.77</v>
      </c>
      <c r="I34" s="36">
        <f t="shared" si="17"/>
        <v>13243.43</v>
      </c>
      <c r="J34" s="36">
        <f t="shared" si="1"/>
        <v>164282.23000000007</v>
      </c>
      <c r="N34">
        <f t="shared" si="19"/>
        <v>2</v>
      </c>
      <c r="O34" s="33">
        <v>44501</v>
      </c>
      <c r="P34" s="36">
        <f t="shared" si="8"/>
        <v>153464.80999999997</v>
      </c>
      <c r="Q34" s="36">
        <f t="shared" si="9"/>
        <v>1200.33</v>
      </c>
      <c r="R34" s="36">
        <f t="shared" si="10"/>
        <v>775.74</v>
      </c>
      <c r="S34" s="36">
        <f t="shared" si="11"/>
        <v>424.59</v>
      </c>
      <c r="T34" s="36">
        <f t="shared" si="12"/>
        <v>0</v>
      </c>
      <c r="U34" s="36">
        <f t="shared" si="13"/>
        <v>17310.93</v>
      </c>
      <c r="V34" s="36">
        <f t="shared" si="14"/>
        <v>10296.660000000002</v>
      </c>
      <c r="W34" s="36">
        <f t="shared" si="15"/>
        <v>152689.06999999998</v>
      </c>
    </row>
    <row r="35" spans="1:23" x14ac:dyDescent="0.25">
      <c r="A35">
        <f t="shared" si="18"/>
        <v>2</v>
      </c>
      <c r="B35" s="33">
        <v>44531</v>
      </c>
      <c r="C35" s="36">
        <f t="shared" si="16"/>
        <v>164282.23000000007</v>
      </c>
      <c r="D35" s="36">
        <f t="shared" si="3"/>
        <v>824.4</v>
      </c>
      <c r="E35" s="36">
        <f t="shared" si="4"/>
        <v>259</v>
      </c>
      <c r="F35" s="36">
        <f t="shared" si="5"/>
        <v>565.4</v>
      </c>
      <c r="G35" s="36">
        <f t="shared" si="0"/>
        <v>0</v>
      </c>
      <c r="H35" s="36">
        <f t="shared" si="6"/>
        <v>5976.77</v>
      </c>
      <c r="I35" s="36">
        <f t="shared" si="17"/>
        <v>13808.83</v>
      </c>
      <c r="J35" s="36">
        <f t="shared" si="1"/>
        <v>164023.23000000007</v>
      </c>
      <c r="N35">
        <f t="shared" si="19"/>
        <v>2</v>
      </c>
      <c r="O35" s="33">
        <v>44531</v>
      </c>
      <c r="P35" s="36">
        <f t="shared" si="8"/>
        <v>152689.06999999998</v>
      </c>
      <c r="Q35" s="36">
        <f t="shared" si="9"/>
        <v>1200.33</v>
      </c>
      <c r="R35" s="36">
        <f t="shared" si="10"/>
        <v>777.88999999999987</v>
      </c>
      <c r="S35" s="36">
        <f t="shared" si="11"/>
        <v>422.44</v>
      </c>
      <c r="T35" s="36">
        <f t="shared" si="12"/>
        <v>0</v>
      </c>
      <c r="U35" s="36">
        <f t="shared" si="13"/>
        <v>18088.82</v>
      </c>
      <c r="V35" s="36">
        <f t="shared" si="14"/>
        <v>10719.100000000002</v>
      </c>
      <c r="W35" s="36">
        <f t="shared" si="15"/>
        <v>151911.17999999996</v>
      </c>
    </row>
    <row r="36" spans="1:23" x14ac:dyDescent="0.25">
      <c r="A36">
        <f t="shared" si="18"/>
        <v>3</v>
      </c>
      <c r="B36" s="33">
        <v>44562</v>
      </c>
      <c r="C36" s="36">
        <f t="shared" si="16"/>
        <v>164023.23000000007</v>
      </c>
      <c r="D36" s="36">
        <f t="shared" si="3"/>
        <v>824.4</v>
      </c>
      <c r="E36" s="36">
        <f t="shared" si="4"/>
        <v>259.89</v>
      </c>
      <c r="F36" s="36">
        <f t="shared" si="5"/>
        <v>564.51</v>
      </c>
      <c r="G36" s="36">
        <f t="shared" si="0"/>
        <v>0</v>
      </c>
      <c r="H36" s="36">
        <f t="shared" si="6"/>
        <v>6236.6600000000008</v>
      </c>
      <c r="I36" s="36">
        <f t="shared" si="17"/>
        <v>14373.34</v>
      </c>
      <c r="J36" s="36">
        <f t="shared" si="1"/>
        <v>163763.34000000005</v>
      </c>
      <c r="N36">
        <f t="shared" si="19"/>
        <v>3</v>
      </c>
      <c r="O36" s="33">
        <v>44562</v>
      </c>
      <c r="P36" s="36">
        <f t="shared" si="8"/>
        <v>151911.17999999996</v>
      </c>
      <c r="Q36" s="36">
        <f t="shared" si="9"/>
        <v>1200.33</v>
      </c>
      <c r="R36" s="36">
        <f t="shared" si="10"/>
        <v>780.04</v>
      </c>
      <c r="S36" s="36">
        <f t="shared" si="11"/>
        <v>420.29</v>
      </c>
      <c r="T36" s="36">
        <f t="shared" si="12"/>
        <v>0</v>
      </c>
      <c r="U36" s="36">
        <f t="shared" si="13"/>
        <v>18868.86</v>
      </c>
      <c r="V36" s="36">
        <f t="shared" si="14"/>
        <v>11139.390000000003</v>
      </c>
      <c r="W36" s="36">
        <f t="shared" si="15"/>
        <v>151131.13999999996</v>
      </c>
    </row>
    <row r="37" spans="1:23" x14ac:dyDescent="0.25">
      <c r="A37">
        <f t="shared" si="18"/>
        <v>3</v>
      </c>
      <c r="B37" s="33">
        <v>44593</v>
      </c>
      <c r="C37" s="36">
        <f t="shared" si="16"/>
        <v>163763.34000000005</v>
      </c>
      <c r="D37" s="36">
        <f t="shared" si="3"/>
        <v>824.4</v>
      </c>
      <c r="E37" s="36">
        <f t="shared" si="4"/>
        <v>260.77999999999997</v>
      </c>
      <c r="F37" s="36">
        <f t="shared" si="5"/>
        <v>563.62</v>
      </c>
      <c r="G37" s="36">
        <f t="shared" si="0"/>
        <v>0</v>
      </c>
      <c r="H37" s="36">
        <f t="shared" si="6"/>
        <v>6497.4400000000005</v>
      </c>
      <c r="I37" s="36">
        <f t="shared" si="17"/>
        <v>14936.960000000001</v>
      </c>
      <c r="J37" s="36">
        <f t="shared" si="1"/>
        <v>163502.56000000006</v>
      </c>
      <c r="N37">
        <f t="shared" si="19"/>
        <v>3</v>
      </c>
      <c r="O37" s="33">
        <v>44593</v>
      </c>
      <c r="P37" s="36">
        <f t="shared" si="8"/>
        <v>151131.13999999996</v>
      </c>
      <c r="Q37" s="36">
        <f t="shared" si="9"/>
        <v>1200.33</v>
      </c>
      <c r="R37" s="36">
        <f t="shared" si="10"/>
        <v>782.19999999999993</v>
      </c>
      <c r="S37" s="36">
        <f t="shared" si="11"/>
        <v>418.13</v>
      </c>
      <c r="T37" s="36">
        <f t="shared" si="12"/>
        <v>0</v>
      </c>
      <c r="U37" s="36">
        <f t="shared" si="13"/>
        <v>19651.060000000001</v>
      </c>
      <c r="V37" s="36">
        <f t="shared" si="14"/>
        <v>11557.520000000002</v>
      </c>
      <c r="W37" s="36">
        <f t="shared" si="15"/>
        <v>150348.93999999994</v>
      </c>
    </row>
    <row r="38" spans="1:23" x14ac:dyDescent="0.25">
      <c r="A38">
        <f t="shared" si="18"/>
        <v>3</v>
      </c>
      <c r="B38" s="33">
        <v>44621</v>
      </c>
      <c r="C38" s="36">
        <f t="shared" si="16"/>
        <v>163502.56000000006</v>
      </c>
      <c r="D38" s="36">
        <f t="shared" si="3"/>
        <v>824.4</v>
      </c>
      <c r="E38" s="36">
        <f t="shared" si="4"/>
        <v>261.67999999999995</v>
      </c>
      <c r="F38" s="36">
        <f t="shared" si="5"/>
        <v>562.72</v>
      </c>
      <c r="G38" s="36">
        <f t="shared" si="0"/>
        <v>0</v>
      </c>
      <c r="H38" s="36">
        <f t="shared" si="6"/>
        <v>6759.1200000000008</v>
      </c>
      <c r="I38" s="36">
        <f t="shared" si="17"/>
        <v>15499.68</v>
      </c>
      <c r="J38" s="36">
        <f t="shared" si="1"/>
        <v>163240.88000000006</v>
      </c>
      <c r="N38">
        <f t="shared" si="19"/>
        <v>3</v>
      </c>
      <c r="O38" s="33">
        <v>44621</v>
      </c>
      <c r="P38" s="36">
        <f t="shared" si="8"/>
        <v>150348.93999999994</v>
      </c>
      <c r="Q38" s="36">
        <f t="shared" si="9"/>
        <v>1200.33</v>
      </c>
      <c r="R38" s="36">
        <f t="shared" si="10"/>
        <v>784.3599999999999</v>
      </c>
      <c r="S38" s="36">
        <f t="shared" si="11"/>
        <v>415.97</v>
      </c>
      <c r="T38" s="36">
        <f t="shared" si="12"/>
        <v>0</v>
      </c>
      <c r="U38" s="36">
        <f t="shared" si="13"/>
        <v>20435.420000000002</v>
      </c>
      <c r="V38" s="36">
        <f t="shared" si="14"/>
        <v>11973.490000000002</v>
      </c>
      <c r="W38" s="36">
        <f t="shared" si="15"/>
        <v>149564.57999999996</v>
      </c>
    </row>
    <row r="39" spans="1:23" x14ac:dyDescent="0.25">
      <c r="A39">
        <f t="shared" si="18"/>
        <v>3</v>
      </c>
      <c r="B39" s="33">
        <v>44652</v>
      </c>
      <c r="C39" s="36">
        <f t="shared" si="16"/>
        <v>163240.88000000006</v>
      </c>
      <c r="D39" s="36">
        <f t="shared" si="3"/>
        <v>824.4</v>
      </c>
      <c r="E39" s="36">
        <f t="shared" si="4"/>
        <v>262.57999999999993</v>
      </c>
      <c r="F39" s="36">
        <f t="shared" si="5"/>
        <v>561.82000000000005</v>
      </c>
      <c r="G39" s="36">
        <f t="shared" si="0"/>
        <v>0</v>
      </c>
      <c r="H39" s="36">
        <f t="shared" si="6"/>
        <v>7021.7000000000007</v>
      </c>
      <c r="I39" s="36">
        <f t="shared" si="17"/>
        <v>16061.5</v>
      </c>
      <c r="J39" s="36">
        <f t="shared" si="1"/>
        <v>162978.30000000008</v>
      </c>
      <c r="N39">
        <f t="shared" si="19"/>
        <v>3</v>
      </c>
      <c r="O39" s="33">
        <v>44652</v>
      </c>
      <c r="P39" s="36">
        <f t="shared" si="8"/>
        <v>149564.57999999996</v>
      </c>
      <c r="Q39" s="36">
        <f t="shared" si="9"/>
        <v>1200.33</v>
      </c>
      <c r="R39" s="36">
        <f t="shared" si="10"/>
        <v>786.53</v>
      </c>
      <c r="S39" s="36">
        <f t="shared" si="11"/>
        <v>413.8</v>
      </c>
      <c r="T39" s="36">
        <f t="shared" si="12"/>
        <v>0</v>
      </c>
      <c r="U39" s="36">
        <f t="shared" si="13"/>
        <v>21221.95</v>
      </c>
      <c r="V39" s="36">
        <f t="shared" si="14"/>
        <v>12387.29</v>
      </c>
      <c r="W39" s="36">
        <f t="shared" si="15"/>
        <v>148778.04999999996</v>
      </c>
    </row>
    <row r="40" spans="1:23" x14ac:dyDescent="0.25">
      <c r="A40">
        <f t="shared" si="18"/>
        <v>3</v>
      </c>
      <c r="B40" s="33">
        <v>44682</v>
      </c>
      <c r="C40" s="36">
        <f t="shared" si="16"/>
        <v>162978.30000000008</v>
      </c>
      <c r="D40" s="36">
        <f t="shared" si="3"/>
        <v>824.4</v>
      </c>
      <c r="E40" s="36">
        <f t="shared" si="4"/>
        <v>263.48</v>
      </c>
      <c r="F40" s="36">
        <f t="shared" si="5"/>
        <v>560.91999999999996</v>
      </c>
      <c r="G40" s="36">
        <f t="shared" si="0"/>
        <v>0</v>
      </c>
      <c r="H40" s="36">
        <f t="shared" si="6"/>
        <v>7285.18</v>
      </c>
      <c r="I40" s="36">
        <f t="shared" si="17"/>
        <v>16622.419999999998</v>
      </c>
      <c r="J40" s="36">
        <f t="shared" si="1"/>
        <v>162714.82000000007</v>
      </c>
      <c r="N40">
        <f t="shared" si="19"/>
        <v>3</v>
      </c>
      <c r="O40" s="33">
        <v>44682</v>
      </c>
      <c r="P40" s="36">
        <f t="shared" si="8"/>
        <v>148778.04999999996</v>
      </c>
      <c r="Q40" s="36">
        <f t="shared" si="9"/>
        <v>1200.33</v>
      </c>
      <c r="R40" s="36">
        <f t="shared" si="10"/>
        <v>788.70999999999992</v>
      </c>
      <c r="S40" s="36">
        <f t="shared" si="11"/>
        <v>411.62</v>
      </c>
      <c r="T40" s="36">
        <f t="shared" si="12"/>
        <v>0</v>
      </c>
      <c r="U40" s="36">
        <f t="shared" si="13"/>
        <v>22010.66</v>
      </c>
      <c r="V40" s="36">
        <f t="shared" si="14"/>
        <v>12798.910000000002</v>
      </c>
      <c r="W40" s="36">
        <f t="shared" si="15"/>
        <v>147989.33999999997</v>
      </c>
    </row>
    <row r="41" spans="1:23" x14ac:dyDescent="0.25">
      <c r="A41">
        <f t="shared" si="18"/>
        <v>3</v>
      </c>
      <c r="B41" s="33">
        <v>44713</v>
      </c>
      <c r="C41" s="36">
        <f t="shared" si="16"/>
        <v>162714.82000000007</v>
      </c>
      <c r="D41" s="36">
        <f t="shared" si="3"/>
        <v>824.4</v>
      </c>
      <c r="E41" s="36">
        <f t="shared" si="4"/>
        <v>264.39</v>
      </c>
      <c r="F41" s="36">
        <f t="shared" si="5"/>
        <v>560.01</v>
      </c>
      <c r="G41" s="36">
        <f t="shared" si="0"/>
        <v>0</v>
      </c>
      <c r="H41" s="36">
        <f t="shared" si="6"/>
        <v>7549.5700000000006</v>
      </c>
      <c r="I41" s="36">
        <f t="shared" si="17"/>
        <v>17182.429999999997</v>
      </c>
      <c r="J41" s="36">
        <f t="shared" si="1"/>
        <v>162450.43000000005</v>
      </c>
      <c r="N41">
        <f t="shared" si="19"/>
        <v>3</v>
      </c>
      <c r="O41" s="33">
        <v>44713</v>
      </c>
      <c r="P41" s="36">
        <f t="shared" si="8"/>
        <v>147989.33999999997</v>
      </c>
      <c r="Q41" s="36">
        <f t="shared" si="9"/>
        <v>1200.33</v>
      </c>
      <c r="R41" s="36">
        <f t="shared" si="10"/>
        <v>790.88999999999987</v>
      </c>
      <c r="S41" s="36">
        <f t="shared" si="11"/>
        <v>409.44</v>
      </c>
      <c r="T41" s="36">
        <f t="shared" si="12"/>
        <v>0</v>
      </c>
      <c r="U41" s="36">
        <f t="shared" si="13"/>
        <v>22801.55</v>
      </c>
      <c r="V41" s="36">
        <f t="shared" si="14"/>
        <v>13208.350000000002</v>
      </c>
      <c r="W41" s="36">
        <f t="shared" si="15"/>
        <v>147198.44999999995</v>
      </c>
    </row>
    <row r="42" spans="1:23" x14ac:dyDescent="0.25">
      <c r="A42">
        <f t="shared" si="18"/>
        <v>3</v>
      </c>
      <c r="B42" s="33">
        <v>44743</v>
      </c>
      <c r="C42" s="36">
        <f t="shared" si="16"/>
        <v>162450.43000000005</v>
      </c>
      <c r="D42" s="36">
        <f t="shared" si="3"/>
        <v>824.4</v>
      </c>
      <c r="E42" s="36">
        <f t="shared" si="4"/>
        <v>265.29999999999995</v>
      </c>
      <c r="F42" s="36">
        <f t="shared" si="5"/>
        <v>559.1</v>
      </c>
      <c r="G42" s="36">
        <f t="shared" si="0"/>
        <v>0</v>
      </c>
      <c r="H42" s="36">
        <f t="shared" si="6"/>
        <v>7814.8700000000008</v>
      </c>
      <c r="I42" s="36">
        <f t="shared" si="17"/>
        <v>17741.529999999995</v>
      </c>
      <c r="J42" s="36">
        <f t="shared" si="1"/>
        <v>162185.13000000006</v>
      </c>
      <c r="N42">
        <f t="shared" si="19"/>
        <v>3</v>
      </c>
      <c r="O42" s="33">
        <v>44743</v>
      </c>
      <c r="P42" s="36">
        <f t="shared" si="8"/>
        <v>147198.44999999995</v>
      </c>
      <c r="Q42" s="36">
        <f t="shared" si="9"/>
        <v>1200.33</v>
      </c>
      <c r="R42" s="36">
        <f t="shared" si="10"/>
        <v>793.07999999999993</v>
      </c>
      <c r="S42" s="36">
        <f t="shared" si="11"/>
        <v>407.25</v>
      </c>
      <c r="T42" s="36">
        <f t="shared" si="12"/>
        <v>0</v>
      </c>
      <c r="U42" s="36">
        <f t="shared" si="13"/>
        <v>23594.629999999997</v>
      </c>
      <c r="V42" s="36">
        <f t="shared" si="14"/>
        <v>13615.600000000002</v>
      </c>
      <c r="W42" s="36">
        <f t="shared" si="15"/>
        <v>146405.36999999997</v>
      </c>
    </row>
    <row r="43" spans="1:23" x14ac:dyDescent="0.25">
      <c r="A43">
        <f t="shared" si="18"/>
        <v>3</v>
      </c>
      <c r="B43" s="33">
        <v>44774</v>
      </c>
      <c r="C43" s="36">
        <f t="shared" si="16"/>
        <v>162185.13000000006</v>
      </c>
      <c r="D43" s="36">
        <f t="shared" si="3"/>
        <v>824.4</v>
      </c>
      <c r="E43" s="36">
        <f t="shared" si="4"/>
        <v>266.20999999999992</v>
      </c>
      <c r="F43" s="36">
        <f t="shared" si="5"/>
        <v>558.19000000000005</v>
      </c>
      <c r="G43" s="36">
        <f t="shared" si="0"/>
        <v>0</v>
      </c>
      <c r="H43" s="36">
        <f t="shared" si="6"/>
        <v>8081.0800000000008</v>
      </c>
      <c r="I43" s="36">
        <f t="shared" si="17"/>
        <v>18299.719999999994</v>
      </c>
      <c r="J43" s="36">
        <f t="shared" si="1"/>
        <v>161918.92000000007</v>
      </c>
      <c r="N43">
        <f t="shared" si="19"/>
        <v>3</v>
      </c>
      <c r="O43" s="33">
        <v>44774</v>
      </c>
      <c r="P43" s="36">
        <f t="shared" si="8"/>
        <v>146405.36999999997</v>
      </c>
      <c r="Q43" s="36">
        <f t="shared" si="9"/>
        <v>1200.33</v>
      </c>
      <c r="R43" s="36">
        <f t="shared" si="10"/>
        <v>795.28</v>
      </c>
      <c r="S43" s="36">
        <f t="shared" si="11"/>
        <v>405.05</v>
      </c>
      <c r="T43" s="36">
        <f t="shared" si="12"/>
        <v>0</v>
      </c>
      <c r="U43" s="36">
        <f t="shared" si="13"/>
        <v>24389.909999999996</v>
      </c>
      <c r="V43" s="36">
        <f t="shared" si="14"/>
        <v>14020.650000000001</v>
      </c>
      <c r="W43" s="36">
        <f t="shared" si="15"/>
        <v>145610.08999999997</v>
      </c>
    </row>
    <row r="44" spans="1:23" x14ac:dyDescent="0.25">
      <c r="A44">
        <f t="shared" si="18"/>
        <v>3</v>
      </c>
      <c r="B44" s="33">
        <v>44805</v>
      </c>
      <c r="C44" s="36">
        <f t="shared" si="16"/>
        <v>161918.92000000007</v>
      </c>
      <c r="D44" s="36">
        <f t="shared" si="3"/>
        <v>824.4</v>
      </c>
      <c r="E44" s="36">
        <f t="shared" si="4"/>
        <v>267.13</v>
      </c>
      <c r="F44" s="36">
        <f t="shared" si="5"/>
        <v>557.27</v>
      </c>
      <c r="G44" s="36">
        <f t="shared" si="0"/>
        <v>0</v>
      </c>
      <c r="H44" s="36">
        <f t="shared" si="6"/>
        <v>8348.2100000000009</v>
      </c>
      <c r="I44" s="36">
        <f t="shared" si="17"/>
        <v>18856.989999999994</v>
      </c>
      <c r="J44" s="36">
        <f t="shared" si="1"/>
        <v>161651.79000000007</v>
      </c>
      <c r="N44">
        <f t="shared" si="19"/>
        <v>3</v>
      </c>
      <c r="O44" s="33">
        <v>44805</v>
      </c>
      <c r="P44" s="36">
        <f t="shared" si="8"/>
        <v>145610.08999999997</v>
      </c>
      <c r="Q44" s="36">
        <f t="shared" si="9"/>
        <v>1200.33</v>
      </c>
      <c r="R44" s="36">
        <f t="shared" si="10"/>
        <v>797.4799999999999</v>
      </c>
      <c r="S44" s="36">
        <f t="shared" si="11"/>
        <v>402.85</v>
      </c>
      <c r="T44" s="36">
        <f t="shared" si="12"/>
        <v>0</v>
      </c>
      <c r="U44" s="36">
        <f t="shared" si="13"/>
        <v>25187.389999999996</v>
      </c>
      <c r="V44" s="36">
        <f t="shared" si="14"/>
        <v>14423.500000000002</v>
      </c>
      <c r="W44" s="36">
        <f t="shared" si="15"/>
        <v>144812.60999999996</v>
      </c>
    </row>
    <row r="45" spans="1:23" x14ac:dyDescent="0.25">
      <c r="A45">
        <f t="shared" si="18"/>
        <v>3</v>
      </c>
      <c r="B45" s="33">
        <v>44835</v>
      </c>
      <c r="C45" s="36">
        <f t="shared" si="16"/>
        <v>161651.79000000007</v>
      </c>
      <c r="D45" s="36">
        <f t="shared" si="3"/>
        <v>824.4</v>
      </c>
      <c r="E45" s="36">
        <f t="shared" si="4"/>
        <v>268.04999999999995</v>
      </c>
      <c r="F45" s="36">
        <f t="shared" si="5"/>
        <v>556.35</v>
      </c>
      <c r="G45" s="36">
        <f t="shared" si="0"/>
        <v>0</v>
      </c>
      <c r="H45" s="36">
        <f t="shared" si="6"/>
        <v>8616.26</v>
      </c>
      <c r="I45" s="36">
        <f t="shared" si="17"/>
        <v>19413.339999999993</v>
      </c>
      <c r="J45" s="36">
        <f t="shared" si="1"/>
        <v>161383.74000000008</v>
      </c>
      <c r="N45">
        <f t="shared" si="19"/>
        <v>3</v>
      </c>
      <c r="O45" s="33">
        <v>44835</v>
      </c>
      <c r="P45" s="36">
        <f t="shared" si="8"/>
        <v>144812.60999999996</v>
      </c>
      <c r="Q45" s="36">
        <f t="shared" si="9"/>
        <v>1200.33</v>
      </c>
      <c r="R45" s="36">
        <f t="shared" si="10"/>
        <v>799.68</v>
      </c>
      <c r="S45" s="36">
        <f t="shared" si="11"/>
        <v>400.65</v>
      </c>
      <c r="T45" s="36">
        <f t="shared" si="12"/>
        <v>0</v>
      </c>
      <c r="U45" s="36">
        <f t="shared" si="13"/>
        <v>25987.069999999996</v>
      </c>
      <c r="V45" s="36">
        <f t="shared" si="14"/>
        <v>14824.150000000001</v>
      </c>
      <c r="W45" s="36">
        <f t="shared" si="15"/>
        <v>144012.92999999996</v>
      </c>
    </row>
    <row r="46" spans="1:23" x14ac:dyDescent="0.25">
      <c r="A46">
        <f t="shared" si="18"/>
        <v>3</v>
      </c>
      <c r="B46" s="33">
        <v>44866</v>
      </c>
      <c r="C46" s="36">
        <f t="shared" si="16"/>
        <v>161383.74000000008</v>
      </c>
      <c r="D46" s="36">
        <f t="shared" si="3"/>
        <v>824.4</v>
      </c>
      <c r="E46" s="36">
        <f t="shared" si="4"/>
        <v>268.97000000000003</v>
      </c>
      <c r="F46" s="36">
        <f t="shared" si="5"/>
        <v>555.42999999999995</v>
      </c>
      <c r="G46" s="36">
        <f t="shared" si="0"/>
        <v>0</v>
      </c>
      <c r="H46" s="36">
        <f t="shared" si="6"/>
        <v>8885.23</v>
      </c>
      <c r="I46" s="36">
        <f t="shared" si="17"/>
        <v>19968.769999999993</v>
      </c>
      <c r="J46" s="36">
        <f t="shared" si="1"/>
        <v>161114.77000000008</v>
      </c>
      <c r="N46">
        <f t="shared" si="19"/>
        <v>3</v>
      </c>
      <c r="O46" s="33">
        <v>44866</v>
      </c>
      <c r="P46" s="36">
        <f t="shared" si="8"/>
        <v>144012.92999999996</v>
      </c>
      <c r="Q46" s="36">
        <f t="shared" si="9"/>
        <v>1200.33</v>
      </c>
      <c r="R46" s="36">
        <f t="shared" si="10"/>
        <v>801.88999999999987</v>
      </c>
      <c r="S46" s="36">
        <f t="shared" si="11"/>
        <v>398.44</v>
      </c>
      <c r="T46" s="36">
        <f t="shared" si="12"/>
        <v>0</v>
      </c>
      <c r="U46" s="36">
        <f t="shared" si="13"/>
        <v>26788.959999999995</v>
      </c>
      <c r="V46" s="36">
        <f t="shared" si="14"/>
        <v>15222.590000000002</v>
      </c>
      <c r="W46" s="36">
        <f t="shared" si="15"/>
        <v>143211.03999999995</v>
      </c>
    </row>
    <row r="47" spans="1:23" x14ac:dyDescent="0.25">
      <c r="A47">
        <f t="shared" si="18"/>
        <v>3</v>
      </c>
      <c r="B47" s="33">
        <v>44896</v>
      </c>
      <c r="C47" s="36">
        <f t="shared" si="16"/>
        <v>161114.77000000008</v>
      </c>
      <c r="D47" s="36">
        <f t="shared" si="3"/>
        <v>824.4</v>
      </c>
      <c r="E47" s="36">
        <f t="shared" si="4"/>
        <v>269.89999999999998</v>
      </c>
      <c r="F47" s="36">
        <f t="shared" si="5"/>
        <v>554.5</v>
      </c>
      <c r="G47" s="36">
        <f t="shared" si="0"/>
        <v>0</v>
      </c>
      <c r="H47" s="36">
        <f t="shared" si="6"/>
        <v>9155.1299999999992</v>
      </c>
      <c r="I47" s="36">
        <f t="shared" si="17"/>
        <v>20523.269999999993</v>
      </c>
      <c r="J47" s="36">
        <f t="shared" si="1"/>
        <v>160844.87000000008</v>
      </c>
      <c r="N47">
        <f t="shared" si="19"/>
        <v>3</v>
      </c>
      <c r="O47" s="33">
        <v>44896</v>
      </c>
      <c r="P47" s="36">
        <f t="shared" si="8"/>
        <v>143211.03999999995</v>
      </c>
      <c r="Q47" s="36">
        <f t="shared" si="9"/>
        <v>1200.33</v>
      </c>
      <c r="R47" s="36">
        <f t="shared" si="10"/>
        <v>804.1099999999999</v>
      </c>
      <c r="S47" s="36">
        <f t="shared" si="11"/>
        <v>396.22</v>
      </c>
      <c r="T47" s="36">
        <f t="shared" si="12"/>
        <v>0</v>
      </c>
      <c r="U47" s="36">
        <f t="shared" si="13"/>
        <v>27593.069999999996</v>
      </c>
      <c r="V47" s="36">
        <f t="shared" si="14"/>
        <v>15618.810000000001</v>
      </c>
      <c r="W47" s="36">
        <f t="shared" si="15"/>
        <v>142406.92999999996</v>
      </c>
    </row>
    <row r="48" spans="1:23" x14ac:dyDescent="0.25">
      <c r="A48">
        <f t="shared" si="18"/>
        <v>4</v>
      </c>
      <c r="B48" s="33">
        <v>44927</v>
      </c>
      <c r="C48" s="36">
        <f t="shared" si="16"/>
        <v>160844.87000000008</v>
      </c>
      <c r="D48" s="36">
        <f t="shared" si="3"/>
        <v>824.4</v>
      </c>
      <c r="E48" s="36">
        <f t="shared" si="4"/>
        <v>270.82999999999993</v>
      </c>
      <c r="F48" s="36">
        <f t="shared" si="5"/>
        <v>553.57000000000005</v>
      </c>
      <c r="G48" s="36">
        <f t="shared" si="0"/>
        <v>0</v>
      </c>
      <c r="H48" s="36">
        <f t="shared" si="6"/>
        <v>9425.9599999999991</v>
      </c>
      <c r="I48" s="36">
        <f t="shared" si="17"/>
        <v>21076.839999999993</v>
      </c>
      <c r="J48" s="36">
        <f t="shared" si="1"/>
        <v>160574.0400000001</v>
      </c>
      <c r="N48">
        <f t="shared" si="19"/>
        <v>4</v>
      </c>
      <c r="O48" s="33">
        <v>44927</v>
      </c>
      <c r="P48" s="36">
        <f t="shared" si="8"/>
        <v>142406.92999999996</v>
      </c>
      <c r="Q48" s="36">
        <f t="shared" si="9"/>
        <v>1200.33</v>
      </c>
      <c r="R48" s="36">
        <f t="shared" si="10"/>
        <v>806.33999999999992</v>
      </c>
      <c r="S48" s="36">
        <f t="shared" si="11"/>
        <v>393.99</v>
      </c>
      <c r="T48" s="36">
        <f t="shared" si="12"/>
        <v>0</v>
      </c>
      <c r="U48" s="36">
        <f t="shared" si="13"/>
        <v>28399.409999999996</v>
      </c>
      <c r="V48" s="36">
        <f t="shared" si="14"/>
        <v>16012.800000000001</v>
      </c>
      <c r="W48" s="36">
        <f t="shared" si="15"/>
        <v>141600.58999999997</v>
      </c>
    </row>
    <row r="49" spans="1:23" x14ac:dyDescent="0.25">
      <c r="A49">
        <f t="shared" si="18"/>
        <v>4</v>
      </c>
      <c r="B49" s="33">
        <v>44958</v>
      </c>
      <c r="C49" s="36">
        <f t="shared" si="16"/>
        <v>160574.0400000001</v>
      </c>
      <c r="D49" s="36">
        <f t="shared" si="3"/>
        <v>824.4</v>
      </c>
      <c r="E49" s="36">
        <f t="shared" si="4"/>
        <v>271.76</v>
      </c>
      <c r="F49" s="36">
        <f t="shared" si="5"/>
        <v>552.64</v>
      </c>
      <c r="G49" s="36">
        <f t="shared" si="0"/>
        <v>0</v>
      </c>
      <c r="H49" s="36">
        <f t="shared" si="6"/>
        <v>9697.7199999999993</v>
      </c>
      <c r="I49" s="36">
        <f t="shared" si="17"/>
        <v>21629.479999999992</v>
      </c>
      <c r="J49" s="36">
        <f t="shared" si="1"/>
        <v>160302.28000000009</v>
      </c>
      <c r="N49">
        <f t="shared" si="19"/>
        <v>4</v>
      </c>
      <c r="O49" s="33">
        <v>44958</v>
      </c>
      <c r="P49" s="36">
        <f t="shared" si="8"/>
        <v>141600.58999999997</v>
      </c>
      <c r="Q49" s="36">
        <f t="shared" si="9"/>
        <v>1200.33</v>
      </c>
      <c r="R49" s="36">
        <f t="shared" si="10"/>
        <v>808.56999999999994</v>
      </c>
      <c r="S49" s="36">
        <f t="shared" si="11"/>
        <v>391.76</v>
      </c>
      <c r="T49" s="36">
        <f t="shared" si="12"/>
        <v>0</v>
      </c>
      <c r="U49" s="36">
        <f t="shared" si="13"/>
        <v>29207.979999999996</v>
      </c>
      <c r="V49" s="36">
        <f t="shared" si="14"/>
        <v>16404.560000000001</v>
      </c>
      <c r="W49" s="36">
        <f t="shared" si="15"/>
        <v>140792.01999999996</v>
      </c>
    </row>
    <row r="50" spans="1:23" x14ac:dyDescent="0.25">
      <c r="A50">
        <f t="shared" si="18"/>
        <v>4</v>
      </c>
      <c r="B50" s="33">
        <v>44986</v>
      </c>
      <c r="C50" s="36">
        <f t="shared" si="16"/>
        <v>160302.28000000009</v>
      </c>
      <c r="D50" s="36">
        <f t="shared" si="3"/>
        <v>824.4</v>
      </c>
      <c r="E50" s="36">
        <f t="shared" si="4"/>
        <v>272.68999999999994</v>
      </c>
      <c r="F50" s="36">
        <f t="shared" si="5"/>
        <v>551.71</v>
      </c>
      <c r="G50" s="36">
        <f t="shared" si="0"/>
        <v>0</v>
      </c>
      <c r="H50" s="36">
        <f t="shared" si="6"/>
        <v>9970.41</v>
      </c>
      <c r="I50" s="36">
        <f t="shared" si="17"/>
        <v>22181.189999999991</v>
      </c>
      <c r="J50" s="36">
        <f t="shared" si="1"/>
        <v>160029.59000000008</v>
      </c>
      <c r="N50">
        <f t="shared" si="19"/>
        <v>4</v>
      </c>
      <c r="O50" s="33">
        <v>44986</v>
      </c>
      <c r="P50" s="36">
        <f t="shared" si="8"/>
        <v>140792.01999999996</v>
      </c>
      <c r="Q50" s="36">
        <f t="shared" si="9"/>
        <v>1200.33</v>
      </c>
      <c r="R50" s="36">
        <f t="shared" si="10"/>
        <v>810.81</v>
      </c>
      <c r="S50" s="36">
        <f t="shared" si="11"/>
        <v>389.52</v>
      </c>
      <c r="T50" s="36">
        <f t="shared" si="12"/>
        <v>0</v>
      </c>
      <c r="U50" s="36">
        <f t="shared" si="13"/>
        <v>30018.789999999997</v>
      </c>
      <c r="V50" s="36">
        <f t="shared" si="14"/>
        <v>16794.080000000002</v>
      </c>
      <c r="W50" s="36">
        <f t="shared" si="15"/>
        <v>139981.20999999996</v>
      </c>
    </row>
    <row r="51" spans="1:23" x14ac:dyDescent="0.25">
      <c r="A51">
        <f t="shared" si="18"/>
        <v>4</v>
      </c>
      <c r="B51" s="33">
        <v>45017</v>
      </c>
      <c r="C51" s="36">
        <f t="shared" si="16"/>
        <v>160029.59000000008</v>
      </c>
      <c r="D51" s="36">
        <f t="shared" si="3"/>
        <v>824.4</v>
      </c>
      <c r="E51" s="36">
        <f t="shared" si="4"/>
        <v>273.63</v>
      </c>
      <c r="F51" s="36">
        <f t="shared" si="5"/>
        <v>550.77</v>
      </c>
      <c r="G51" s="36">
        <f t="shared" si="0"/>
        <v>0</v>
      </c>
      <c r="H51" s="36">
        <f t="shared" si="6"/>
        <v>10244.039999999999</v>
      </c>
      <c r="I51" s="36">
        <f t="shared" si="17"/>
        <v>22731.959999999992</v>
      </c>
      <c r="J51" s="36">
        <f t="shared" si="1"/>
        <v>159755.96000000008</v>
      </c>
      <c r="N51">
        <f t="shared" si="19"/>
        <v>4</v>
      </c>
      <c r="O51" s="33">
        <v>45017</v>
      </c>
      <c r="P51" s="36">
        <f t="shared" si="8"/>
        <v>139981.20999999996</v>
      </c>
      <c r="Q51" s="36">
        <f t="shared" si="9"/>
        <v>1200.33</v>
      </c>
      <c r="R51" s="36">
        <f t="shared" si="10"/>
        <v>813.05</v>
      </c>
      <c r="S51" s="36">
        <f t="shared" si="11"/>
        <v>387.28</v>
      </c>
      <c r="T51" s="36">
        <f t="shared" si="12"/>
        <v>0</v>
      </c>
      <c r="U51" s="36">
        <f t="shared" si="13"/>
        <v>30831.839999999997</v>
      </c>
      <c r="V51" s="36">
        <f t="shared" si="14"/>
        <v>17181.36</v>
      </c>
      <c r="W51" s="36">
        <f t="shared" si="15"/>
        <v>139168.15999999997</v>
      </c>
    </row>
    <row r="52" spans="1:23" x14ac:dyDescent="0.25">
      <c r="A52">
        <f t="shared" si="18"/>
        <v>4</v>
      </c>
      <c r="B52" s="33">
        <v>45047</v>
      </c>
      <c r="C52" s="36">
        <f t="shared" si="16"/>
        <v>159755.96000000008</v>
      </c>
      <c r="D52" s="36">
        <f t="shared" si="3"/>
        <v>824.4</v>
      </c>
      <c r="E52" s="36">
        <f t="shared" si="4"/>
        <v>274.56999999999994</v>
      </c>
      <c r="F52" s="36">
        <f t="shared" si="5"/>
        <v>549.83000000000004</v>
      </c>
      <c r="G52" s="36">
        <f t="shared" si="0"/>
        <v>0</v>
      </c>
      <c r="H52" s="36">
        <f t="shared" si="6"/>
        <v>10518.609999999999</v>
      </c>
      <c r="I52" s="36">
        <f t="shared" si="17"/>
        <v>23281.789999999994</v>
      </c>
      <c r="J52" s="36">
        <f t="shared" si="1"/>
        <v>159481.39000000007</v>
      </c>
      <c r="N52">
        <f t="shared" si="19"/>
        <v>4</v>
      </c>
      <c r="O52" s="33">
        <v>45047</v>
      </c>
      <c r="P52" s="36">
        <f t="shared" si="8"/>
        <v>139168.15999999997</v>
      </c>
      <c r="Q52" s="36">
        <f t="shared" si="9"/>
        <v>1200.33</v>
      </c>
      <c r="R52" s="36">
        <f t="shared" si="10"/>
        <v>815.3</v>
      </c>
      <c r="S52" s="36">
        <f t="shared" si="11"/>
        <v>385.03</v>
      </c>
      <c r="T52" s="36">
        <f t="shared" si="12"/>
        <v>0</v>
      </c>
      <c r="U52" s="36">
        <f t="shared" si="13"/>
        <v>31647.139999999996</v>
      </c>
      <c r="V52" s="36">
        <f t="shared" si="14"/>
        <v>17566.39</v>
      </c>
      <c r="W52" s="36">
        <f t="shared" si="15"/>
        <v>138352.85999999999</v>
      </c>
    </row>
    <row r="53" spans="1:23" x14ac:dyDescent="0.25">
      <c r="A53">
        <f t="shared" si="18"/>
        <v>4</v>
      </c>
      <c r="B53" s="33">
        <v>45078</v>
      </c>
      <c r="C53" s="36">
        <f t="shared" si="16"/>
        <v>159481.39000000007</v>
      </c>
      <c r="D53" s="36">
        <f t="shared" si="3"/>
        <v>824.4</v>
      </c>
      <c r="E53" s="36">
        <f t="shared" si="4"/>
        <v>275.52</v>
      </c>
      <c r="F53" s="36">
        <f t="shared" si="5"/>
        <v>548.88</v>
      </c>
      <c r="G53" s="36">
        <f t="shared" si="0"/>
        <v>0</v>
      </c>
      <c r="H53" s="36">
        <f t="shared" si="6"/>
        <v>10794.13</v>
      </c>
      <c r="I53" s="36">
        <f t="shared" si="17"/>
        <v>23830.669999999995</v>
      </c>
      <c r="J53" s="36">
        <f t="shared" si="1"/>
        <v>159205.87000000008</v>
      </c>
      <c r="N53">
        <f t="shared" si="19"/>
        <v>4</v>
      </c>
      <c r="O53" s="33">
        <v>45078</v>
      </c>
      <c r="P53" s="36">
        <f t="shared" si="8"/>
        <v>138352.85999999999</v>
      </c>
      <c r="Q53" s="36">
        <f t="shared" si="9"/>
        <v>1200.33</v>
      </c>
      <c r="R53" s="36">
        <f t="shared" si="10"/>
        <v>817.55</v>
      </c>
      <c r="S53" s="36">
        <f t="shared" si="11"/>
        <v>382.78</v>
      </c>
      <c r="T53" s="36">
        <f t="shared" si="12"/>
        <v>0</v>
      </c>
      <c r="U53" s="36">
        <f t="shared" si="13"/>
        <v>32464.689999999995</v>
      </c>
      <c r="V53" s="36">
        <f t="shared" si="14"/>
        <v>17949.169999999998</v>
      </c>
      <c r="W53" s="36">
        <f t="shared" si="15"/>
        <v>137535.31</v>
      </c>
    </row>
    <row r="54" spans="1:23" x14ac:dyDescent="0.25">
      <c r="A54">
        <f t="shared" si="18"/>
        <v>4</v>
      </c>
      <c r="B54" s="33">
        <v>45108</v>
      </c>
      <c r="C54" s="36">
        <f t="shared" si="16"/>
        <v>159205.87000000008</v>
      </c>
      <c r="D54" s="36">
        <f t="shared" si="3"/>
        <v>824.4</v>
      </c>
      <c r="E54" s="36">
        <f t="shared" si="4"/>
        <v>276.47000000000003</v>
      </c>
      <c r="F54" s="36">
        <f t="shared" si="5"/>
        <v>547.92999999999995</v>
      </c>
      <c r="G54" s="36">
        <f t="shared" si="0"/>
        <v>0</v>
      </c>
      <c r="H54" s="36">
        <f t="shared" si="6"/>
        <v>11070.599999999999</v>
      </c>
      <c r="I54" s="36">
        <f t="shared" si="17"/>
        <v>24378.599999999995</v>
      </c>
      <c r="J54" s="36">
        <f t="shared" si="1"/>
        <v>158929.40000000008</v>
      </c>
      <c r="N54">
        <f t="shared" si="19"/>
        <v>4</v>
      </c>
      <c r="O54" s="33">
        <v>45108</v>
      </c>
      <c r="P54" s="36">
        <f t="shared" si="8"/>
        <v>137535.31</v>
      </c>
      <c r="Q54" s="36">
        <f t="shared" si="9"/>
        <v>1200.33</v>
      </c>
      <c r="R54" s="36">
        <f t="shared" si="10"/>
        <v>819.81999999999994</v>
      </c>
      <c r="S54" s="36">
        <f t="shared" si="11"/>
        <v>380.51</v>
      </c>
      <c r="T54" s="36">
        <f t="shared" si="12"/>
        <v>0</v>
      </c>
      <c r="U54" s="36">
        <f t="shared" si="13"/>
        <v>33284.509999999995</v>
      </c>
      <c r="V54" s="36">
        <f t="shared" si="14"/>
        <v>18329.679999999997</v>
      </c>
      <c r="W54" s="36">
        <f t="shared" si="15"/>
        <v>136715.49</v>
      </c>
    </row>
    <row r="55" spans="1:23" x14ac:dyDescent="0.25">
      <c r="A55">
        <f t="shared" si="18"/>
        <v>4</v>
      </c>
      <c r="B55" s="33">
        <v>45139</v>
      </c>
      <c r="C55" s="36">
        <f t="shared" si="16"/>
        <v>158929.40000000008</v>
      </c>
      <c r="D55" s="36">
        <f t="shared" si="3"/>
        <v>824.4</v>
      </c>
      <c r="E55" s="36">
        <f t="shared" si="4"/>
        <v>277.41999999999996</v>
      </c>
      <c r="F55" s="36">
        <f t="shared" si="5"/>
        <v>546.98</v>
      </c>
      <c r="G55" s="36">
        <f t="shared" si="0"/>
        <v>0</v>
      </c>
      <c r="H55" s="36">
        <f t="shared" si="6"/>
        <v>11348.019999999999</v>
      </c>
      <c r="I55" s="36">
        <f t="shared" si="17"/>
        <v>24925.579999999994</v>
      </c>
      <c r="J55" s="36">
        <f t="shared" si="1"/>
        <v>158651.98000000007</v>
      </c>
      <c r="N55">
        <f t="shared" si="19"/>
        <v>4</v>
      </c>
      <c r="O55" s="33">
        <v>45139</v>
      </c>
      <c r="P55" s="36">
        <f t="shared" si="8"/>
        <v>136715.49</v>
      </c>
      <c r="Q55" s="36">
        <f t="shared" si="9"/>
        <v>1200.33</v>
      </c>
      <c r="R55" s="36">
        <f t="shared" si="10"/>
        <v>822.07999999999993</v>
      </c>
      <c r="S55" s="36">
        <f t="shared" si="11"/>
        <v>378.25</v>
      </c>
      <c r="T55" s="36">
        <f t="shared" si="12"/>
        <v>0</v>
      </c>
      <c r="U55" s="36">
        <f t="shared" si="13"/>
        <v>34106.589999999997</v>
      </c>
      <c r="V55" s="36">
        <f t="shared" si="14"/>
        <v>18707.929999999997</v>
      </c>
      <c r="W55" s="36">
        <f t="shared" si="15"/>
        <v>135893.41</v>
      </c>
    </row>
    <row r="56" spans="1:23" x14ac:dyDescent="0.25">
      <c r="A56">
        <f t="shared" si="18"/>
        <v>4</v>
      </c>
      <c r="B56" s="33">
        <v>45170</v>
      </c>
      <c r="C56" s="36">
        <f t="shared" si="16"/>
        <v>158651.98000000007</v>
      </c>
      <c r="D56" s="36">
        <f t="shared" si="3"/>
        <v>824.4</v>
      </c>
      <c r="E56" s="36">
        <f t="shared" si="4"/>
        <v>278.37</v>
      </c>
      <c r="F56" s="36">
        <f t="shared" si="5"/>
        <v>546.03</v>
      </c>
      <c r="G56" s="36">
        <f t="shared" si="0"/>
        <v>0</v>
      </c>
      <c r="H56" s="36">
        <f t="shared" si="6"/>
        <v>11626.39</v>
      </c>
      <c r="I56" s="36">
        <f t="shared" si="17"/>
        <v>25471.609999999993</v>
      </c>
      <c r="J56" s="36">
        <f t="shared" si="1"/>
        <v>158373.61000000007</v>
      </c>
      <c r="N56">
        <f t="shared" si="19"/>
        <v>4</v>
      </c>
      <c r="O56" s="33">
        <v>45170</v>
      </c>
      <c r="P56" s="36">
        <f t="shared" si="8"/>
        <v>135893.41</v>
      </c>
      <c r="Q56" s="36">
        <f t="shared" si="9"/>
        <v>1200.33</v>
      </c>
      <c r="R56" s="36">
        <f t="shared" si="10"/>
        <v>824.3599999999999</v>
      </c>
      <c r="S56" s="36">
        <f t="shared" si="11"/>
        <v>375.97</v>
      </c>
      <c r="T56" s="36">
        <f t="shared" si="12"/>
        <v>0</v>
      </c>
      <c r="U56" s="36">
        <f t="shared" si="13"/>
        <v>34930.949999999997</v>
      </c>
      <c r="V56" s="36">
        <f t="shared" si="14"/>
        <v>19083.899999999998</v>
      </c>
      <c r="W56" s="36">
        <f t="shared" si="15"/>
        <v>135069.05000000002</v>
      </c>
    </row>
    <row r="57" spans="1:23" x14ac:dyDescent="0.25">
      <c r="A57">
        <f t="shared" si="18"/>
        <v>4</v>
      </c>
      <c r="B57" s="33">
        <v>45200</v>
      </c>
      <c r="C57" s="36">
        <f t="shared" si="16"/>
        <v>158373.61000000007</v>
      </c>
      <c r="D57" s="36">
        <f t="shared" si="3"/>
        <v>824.4</v>
      </c>
      <c r="E57" s="36">
        <f t="shared" si="4"/>
        <v>279.32999999999993</v>
      </c>
      <c r="F57" s="36">
        <f t="shared" si="5"/>
        <v>545.07000000000005</v>
      </c>
      <c r="G57" s="36">
        <f t="shared" si="0"/>
        <v>0</v>
      </c>
      <c r="H57" s="36">
        <f t="shared" si="6"/>
        <v>11905.72</v>
      </c>
      <c r="I57" s="36">
        <f t="shared" si="17"/>
        <v>26016.679999999993</v>
      </c>
      <c r="J57" s="36">
        <f t="shared" si="1"/>
        <v>158094.28000000009</v>
      </c>
      <c r="N57">
        <f t="shared" si="19"/>
        <v>4</v>
      </c>
      <c r="O57" s="33">
        <v>45200</v>
      </c>
      <c r="P57" s="36">
        <f t="shared" si="8"/>
        <v>135069.05000000002</v>
      </c>
      <c r="Q57" s="36">
        <f t="shared" si="9"/>
        <v>1200.33</v>
      </c>
      <c r="R57" s="36">
        <f t="shared" si="10"/>
        <v>826.63999999999987</v>
      </c>
      <c r="S57" s="36">
        <f t="shared" si="11"/>
        <v>373.69</v>
      </c>
      <c r="T57" s="36">
        <f t="shared" si="12"/>
        <v>0</v>
      </c>
      <c r="U57" s="36">
        <f t="shared" si="13"/>
        <v>35757.589999999997</v>
      </c>
      <c r="V57" s="36">
        <f t="shared" si="14"/>
        <v>19457.589999999997</v>
      </c>
      <c r="W57" s="36">
        <f t="shared" si="15"/>
        <v>134242.41</v>
      </c>
    </row>
    <row r="58" spans="1:23" x14ac:dyDescent="0.25">
      <c r="A58">
        <f t="shared" si="18"/>
        <v>4</v>
      </c>
      <c r="B58" s="33">
        <v>45231</v>
      </c>
      <c r="C58" s="36">
        <f t="shared" si="16"/>
        <v>158094.28000000009</v>
      </c>
      <c r="D58" s="36">
        <f t="shared" si="3"/>
        <v>824.4</v>
      </c>
      <c r="E58" s="36">
        <f t="shared" si="4"/>
        <v>280.28999999999996</v>
      </c>
      <c r="F58" s="36">
        <f t="shared" si="5"/>
        <v>544.11</v>
      </c>
      <c r="G58" s="36">
        <f t="shared" si="0"/>
        <v>0</v>
      </c>
      <c r="H58" s="36">
        <f t="shared" si="6"/>
        <v>12186.009999999998</v>
      </c>
      <c r="I58" s="36">
        <f t="shared" si="17"/>
        <v>26560.789999999994</v>
      </c>
      <c r="J58" s="36">
        <f t="shared" si="1"/>
        <v>157813.99000000008</v>
      </c>
      <c r="N58">
        <f t="shared" si="19"/>
        <v>4</v>
      </c>
      <c r="O58" s="33">
        <v>45231</v>
      </c>
      <c r="P58" s="36">
        <f t="shared" si="8"/>
        <v>134242.41</v>
      </c>
      <c r="Q58" s="36">
        <f t="shared" si="9"/>
        <v>1200.33</v>
      </c>
      <c r="R58" s="36">
        <f t="shared" si="10"/>
        <v>828.93</v>
      </c>
      <c r="S58" s="36">
        <f t="shared" si="11"/>
        <v>371.4</v>
      </c>
      <c r="T58" s="36">
        <f t="shared" si="12"/>
        <v>0</v>
      </c>
      <c r="U58" s="36">
        <f t="shared" si="13"/>
        <v>36586.519999999997</v>
      </c>
      <c r="V58" s="36">
        <f t="shared" si="14"/>
        <v>19828.989999999998</v>
      </c>
      <c r="W58" s="36">
        <f t="shared" si="15"/>
        <v>133413.48000000001</v>
      </c>
    </row>
    <row r="59" spans="1:23" x14ac:dyDescent="0.25">
      <c r="A59">
        <f t="shared" si="18"/>
        <v>4</v>
      </c>
      <c r="B59" s="33">
        <v>45261</v>
      </c>
      <c r="C59" s="36">
        <f t="shared" si="16"/>
        <v>157813.99000000008</v>
      </c>
      <c r="D59" s="36">
        <f t="shared" si="3"/>
        <v>824.4</v>
      </c>
      <c r="E59" s="36">
        <f t="shared" si="4"/>
        <v>281.26</v>
      </c>
      <c r="F59" s="36">
        <f t="shared" si="5"/>
        <v>543.14</v>
      </c>
      <c r="G59" s="36">
        <f t="shared" si="0"/>
        <v>0</v>
      </c>
      <c r="H59" s="36">
        <f t="shared" si="6"/>
        <v>12467.269999999999</v>
      </c>
      <c r="I59" s="36">
        <f t="shared" si="17"/>
        <v>27103.929999999993</v>
      </c>
      <c r="J59" s="36">
        <f t="shared" si="1"/>
        <v>157532.73000000007</v>
      </c>
      <c r="N59">
        <f t="shared" si="19"/>
        <v>4</v>
      </c>
      <c r="O59" s="33">
        <v>45261</v>
      </c>
      <c r="P59" s="36">
        <f t="shared" si="8"/>
        <v>133413.48000000001</v>
      </c>
      <c r="Q59" s="36">
        <f t="shared" si="9"/>
        <v>1200.33</v>
      </c>
      <c r="R59" s="36">
        <f t="shared" si="10"/>
        <v>831.21999999999991</v>
      </c>
      <c r="S59" s="36">
        <f t="shared" si="11"/>
        <v>369.11</v>
      </c>
      <c r="T59" s="36">
        <f t="shared" si="12"/>
        <v>0</v>
      </c>
      <c r="U59" s="36">
        <f t="shared" si="13"/>
        <v>37417.74</v>
      </c>
      <c r="V59" s="36">
        <f t="shared" si="14"/>
        <v>20198.099999999999</v>
      </c>
      <c r="W59" s="36">
        <f t="shared" si="15"/>
        <v>132582.26</v>
      </c>
    </row>
    <row r="60" spans="1:23" x14ac:dyDescent="0.25">
      <c r="A60">
        <f t="shared" si="18"/>
        <v>5</v>
      </c>
      <c r="B60" s="33">
        <v>45292</v>
      </c>
      <c r="C60" s="36">
        <f t="shared" si="16"/>
        <v>157532.73000000007</v>
      </c>
      <c r="D60" s="36">
        <f t="shared" si="3"/>
        <v>824.4</v>
      </c>
      <c r="E60" s="36">
        <f t="shared" si="4"/>
        <v>282.22000000000003</v>
      </c>
      <c r="F60" s="36">
        <f t="shared" si="5"/>
        <v>542.17999999999995</v>
      </c>
      <c r="G60" s="36">
        <f t="shared" si="0"/>
        <v>0</v>
      </c>
      <c r="H60" s="36">
        <f t="shared" si="6"/>
        <v>12749.489999999998</v>
      </c>
      <c r="I60" s="36">
        <f t="shared" si="17"/>
        <v>27646.109999999993</v>
      </c>
      <c r="J60" s="36">
        <f t="shared" si="1"/>
        <v>157250.51000000007</v>
      </c>
      <c r="N60">
        <f t="shared" si="19"/>
        <v>5</v>
      </c>
      <c r="O60" s="33">
        <v>45292</v>
      </c>
      <c r="P60" s="36">
        <f t="shared" si="8"/>
        <v>132582.26</v>
      </c>
      <c r="Q60" s="36">
        <f t="shared" si="9"/>
        <v>1200.33</v>
      </c>
      <c r="R60" s="36">
        <f t="shared" si="10"/>
        <v>833.52</v>
      </c>
      <c r="S60" s="36">
        <f t="shared" si="11"/>
        <v>366.81</v>
      </c>
      <c r="T60" s="36">
        <f t="shared" si="12"/>
        <v>0</v>
      </c>
      <c r="U60" s="36">
        <f t="shared" si="13"/>
        <v>38251.259999999995</v>
      </c>
      <c r="V60" s="36">
        <f t="shared" si="14"/>
        <v>20564.91</v>
      </c>
      <c r="W60" s="36">
        <f t="shared" si="15"/>
        <v>131748.74000000002</v>
      </c>
    </row>
    <row r="61" spans="1:23" x14ac:dyDescent="0.25">
      <c r="A61">
        <f t="shared" si="18"/>
        <v>5</v>
      </c>
      <c r="B61" s="33">
        <v>45323</v>
      </c>
      <c r="C61" s="36">
        <f t="shared" si="16"/>
        <v>157250.51000000007</v>
      </c>
      <c r="D61" s="36">
        <f t="shared" si="3"/>
        <v>824.4</v>
      </c>
      <c r="E61" s="36">
        <f t="shared" si="4"/>
        <v>283.19999999999993</v>
      </c>
      <c r="F61" s="36">
        <f t="shared" si="5"/>
        <v>541.20000000000005</v>
      </c>
      <c r="G61" s="36">
        <f t="shared" si="0"/>
        <v>0</v>
      </c>
      <c r="H61" s="36">
        <f t="shared" si="6"/>
        <v>13032.689999999999</v>
      </c>
      <c r="I61" s="36">
        <f t="shared" si="17"/>
        <v>28187.309999999994</v>
      </c>
      <c r="J61" s="36">
        <f t="shared" si="1"/>
        <v>156967.31000000006</v>
      </c>
      <c r="N61">
        <f t="shared" si="19"/>
        <v>5</v>
      </c>
      <c r="O61" s="33">
        <v>45323</v>
      </c>
      <c r="P61" s="36">
        <f t="shared" si="8"/>
        <v>131748.74000000002</v>
      </c>
      <c r="Q61" s="36">
        <f t="shared" si="9"/>
        <v>1200.33</v>
      </c>
      <c r="R61" s="36">
        <f t="shared" si="10"/>
        <v>835.82999999999993</v>
      </c>
      <c r="S61" s="36">
        <f t="shared" si="11"/>
        <v>364.5</v>
      </c>
      <c r="T61" s="36">
        <f t="shared" si="12"/>
        <v>0</v>
      </c>
      <c r="U61" s="36">
        <f t="shared" si="13"/>
        <v>39087.089999999997</v>
      </c>
      <c r="V61" s="36">
        <f t="shared" si="14"/>
        <v>20929.41</v>
      </c>
      <c r="W61" s="36">
        <f t="shared" si="15"/>
        <v>130912.91000000002</v>
      </c>
    </row>
    <row r="62" spans="1:23" x14ac:dyDescent="0.25">
      <c r="A62">
        <f t="shared" si="18"/>
        <v>5</v>
      </c>
      <c r="B62" s="33">
        <v>45352</v>
      </c>
      <c r="C62" s="36">
        <f t="shared" si="16"/>
        <v>156967.31000000006</v>
      </c>
      <c r="D62" s="36">
        <f t="shared" si="3"/>
        <v>824.4</v>
      </c>
      <c r="E62" s="36">
        <f t="shared" si="4"/>
        <v>284.16999999999996</v>
      </c>
      <c r="F62" s="36">
        <f t="shared" si="5"/>
        <v>540.23</v>
      </c>
      <c r="G62" s="36">
        <f t="shared" si="0"/>
        <v>0</v>
      </c>
      <c r="H62" s="36">
        <f t="shared" si="6"/>
        <v>13316.859999999999</v>
      </c>
      <c r="I62" s="36">
        <f t="shared" si="17"/>
        <v>28727.539999999994</v>
      </c>
      <c r="J62" s="36">
        <f t="shared" si="1"/>
        <v>156683.14000000004</v>
      </c>
      <c r="N62">
        <f t="shared" si="19"/>
        <v>5</v>
      </c>
      <c r="O62" s="33">
        <v>45352</v>
      </c>
      <c r="P62" s="36">
        <f t="shared" si="8"/>
        <v>130912.91000000002</v>
      </c>
      <c r="Q62" s="36">
        <f t="shared" si="9"/>
        <v>1200.33</v>
      </c>
      <c r="R62" s="36">
        <f t="shared" si="10"/>
        <v>838.13999999999987</v>
      </c>
      <c r="S62" s="36">
        <f t="shared" si="11"/>
        <v>362.19</v>
      </c>
      <c r="T62" s="36">
        <f t="shared" si="12"/>
        <v>0</v>
      </c>
      <c r="U62" s="36">
        <f t="shared" si="13"/>
        <v>39925.229999999996</v>
      </c>
      <c r="V62" s="36">
        <f t="shared" si="14"/>
        <v>21291.599999999999</v>
      </c>
      <c r="W62" s="36">
        <f t="shared" si="15"/>
        <v>130074.77000000002</v>
      </c>
    </row>
    <row r="63" spans="1:23" x14ac:dyDescent="0.25">
      <c r="A63">
        <f t="shared" si="18"/>
        <v>5</v>
      </c>
      <c r="B63" s="33">
        <v>45383</v>
      </c>
      <c r="C63" s="36">
        <f t="shared" si="16"/>
        <v>156683.14000000004</v>
      </c>
      <c r="D63" s="36">
        <f t="shared" si="3"/>
        <v>824.4</v>
      </c>
      <c r="E63" s="36">
        <f t="shared" si="4"/>
        <v>285.14999999999998</v>
      </c>
      <c r="F63" s="36">
        <f t="shared" si="5"/>
        <v>539.25</v>
      </c>
      <c r="G63" s="36">
        <f t="shared" si="0"/>
        <v>0</v>
      </c>
      <c r="H63" s="36">
        <f t="shared" si="6"/>
        <v>13602.009999999998</v>
      </c>
      <c r="I63" s="36">
        <f t="shared" si="17"/>
        <v>29266.789999999994</v>
      </c>
      <c r="J63" s="36">
        <f t="shared" si="1"/>
        <v>156397.99000000005</v>
      </c>
      <c r="N63">
        <f t="shared" si="19"/>
        <v>5</v>
      </c>
      <c r="O63" s="33">
        <v>45383</v>
      </c>
      <c r="P63" s="36">
        <f t="shared" si="8"/>
        <v>130074.77000000002</v>
      </c>
      <c r="Q63" s="36">
        <f t="shared" si="9"/>
        <v>1200.33</v>
      </c>
      <c r="R63" s="36">
        <f t="shared" si="10"/>
        <v>840.45999999999992</v>
      </c>
      <c r="S63" s="36">
        <f t="shared" si="11"/>
        <v>359.87</v>
      </c>
      <c r="T63" s="36">
        <f t="shared" si="12"/>
        <v>0</v>
      </c>
      <c r="U63" s="36">
        <f t="shared" si="13"/>
        <v>40765.689999999995</v>
      </c>
      <c r="V63" s="36">
        <f t="shared" si="14"/>
        <v>21651.469999999998</v>
      </c>
      <c r="W63" s="36">
        <f t="shared" si="15"/>
        <v>129234.31000000001</v>
      </c>
    </row>
    <row r="64" spans="1:23" x14ac:dyDescent="0.25">
      <c r="A64">
        <f t="shared" si="18"/>
        <v>5</v>
      </c>
      <c r="B64" s="33">
        <v>45413</v>
      </c>
      <c r="C64" s="36">
        <f t="shared" si="16"/>
        <v>156397.99000000005</v>
      </c>
      <c r="D64" s="36">
        <f t="shared" si="3"/>
        <v>824.4</v>
      </c>
      <c r="E64" s="36">
        <f t="shared" si="4"/>
        <v>286.13</v>
      </c>
      <c r="F64" s="36">
        <f t="shared" si="5"/>
        <v>538.27</v>
      </c>
      <c r="G64" s="36">
        <f t="shared" si="0"/>
        <v>0</v>
      </c>
      <c r="H64" s="36">
        <f t="shared" si="6"/>
        <v>13888.139999999998</v>
      </c>
      <c r="I64" s="36">
        <f t="shared" si="17"/>
        <v>29805.059999999994</v>
      </c>
      <c r="J64" s="36">
        <f t="shared" si="1"/>
        <v>156111.86000000004</v>
      </c>
      <c r="N64">
        <f t="shared" si="19"/>
        <v>5</v>
      </c>
      <c r="O64" s="33">
        <v>45413</v>
      </c>
      <c r="P64" s="36">
        <f t="shared" si="8"/>
        <v>129234.31000000001</v>
      </c>
      <c r="Q64" s="36">
        <f t="shared" si="9"/>
        <v>1200.33</v>
      </c>
      <c r="R64" s="36">
        <f t="shared" si="10"/>
        <v>842.78</v>
      </c>
      <c r="S64" s="36">
        <f t="shared" si="11"/>
        <v>357.55</v>
      </c>
      <c r="T64" s="36">
        <f t="shared" si="12"/>
        <v>0</v>
      </c>
      <c r="U64" s="36">
        <f t="shared" si="13"/>
        <v>41608.469999999994</v>
      </c>
      <c r="V64" s="36">
        <f t="shared" si="14"/>
        <v>22009.019999999997</v>
      </c>
      <c r="W64" s="36">
        <f t="shared" si="15"/>
        <v>128391.53000000001</v>
      </c>
    </row>
    <row r="65" spans="1:23" x14ac:dyDescent="0.25">
      <c r="A65">
        <f t="shared" si="18"/>
        <v>5</v>
      </c>
      <c r="B65" s="33">
        <v>45444</v>
      </c>
      <c r="C65" s="36">
        <f t="shared" si="16"/>
        <v>156111.86000000004</v>
      </c>
      <c r="D65" s="36">
        <f t="shared" si="3"/>
        <v>824.4</v>
      </c>
      <c r="E65" s="36">
        <f t="shared" si="4"/>
        <v>287.12</v>
      </c>
      <c r="F65" s="36">
        <f t="shared" si="5"/>
        <v>537.28</v>
      </c>
      <c r="G65" s="36">
        <f t="shared" si="0"/>
        <v>0</v>
      </c>
      <c r="H65" s="36">
        <f t="shared" si="6"/>
        <v>14175.259999999998</v>
      </c>
      <c r="I65" s="36">
        <f t="shared" si="17"/>
        <v>30342.339999999993</v>
      </c>
      <c r="J65" s="36">
        <f t="shared" si="1"/>
        <v>155824.74000000005</v>
      </c>
      <c r="N65">
        <f t="shared" si="19"/>
        <v>5</v>
      </c>
      <c r="O65" s="33">
        <v>45444</v>
      </c>
      <c r="P65" s="36">
        <f t="shared" si="8"/>
        <v>128391.53000000001</v>
      </c>
      <c r="Q65" s="36">
        <f t="shared" si="9"/>
        <v>1200.33</v>
      </c>
      <c r="R65" s="36">
        <f t="shared" si="10"/>
        <v>845.1099999999999</v>
      </c>
      <c r="S65" s="36">
        <f t="shared" si="11"/>
        <v>355.22</v>
      </c>
      <c r="T65" s="36">
        <f t="shared" si="12"/>
        <v>0</v>
      </c>
      <c r="U65" s="36">
        <f t="shared" si="13"/>
        <v>42453.579999999994</v>
      </c>
      <c r="V65" s="36">
        <f t="shared" si="14"/>
        <v>22364.239999999998</v>
      </c>
      <c r="W65" s="36">
        <f t="shared" si="15"/>
        <v>127546.42000000001</v>
      </c>
    </row>
    <row r="66" spans="1:23" x14ac:dyDescent="0.25">
      <c r="A66">
        <f t="shared" si="18"/>
        <v>5</v>
      </c>
      <c r="B66" s="33">
        <v>45474</v>
      </c>
      <c r="C66" s="36">
        <f t="shared" si="16"/>
        <v>155824.74000000005</v>
      </c>
      <c r="D66" s="36">
        <f t="shared" si="3"/>
        <v>824.4</v>
      </c>
      <c r="E66" s="36">
        <f t="shared" si="4"/>
        <v>288.10000000000002</v>
      </c>
      <c r="F66" s="36">
        <f t="shared" si="5"/>
        <v>536.29999999999995</v>
      </c>
      <c r="G66" s="36">
        <f t="shared" si="0"/>
        <v>0</v>
      </c>
      <c r="H66" s="36">
        <f t="shared" si="6"/>
        <v>14463.359999999999</v>
      </c>
      <c r="I66" s="36">
        <f t="shared" si="17"/>
        <v>30878.639999999992</v>
      </c>
      <c r="J66" s="36">
        <f t="shared" si="1"/>
        <v>155536.64000000004</v>
      </c>
      <c r="N66">
        <f t="shared" si="19"/>
        <v>5</v>
      </c>
      <c r="O66" s="33">
        <v>45474</v>
      </c>
      <c r="P66" s="36">
        <f t="shared" si="8"/>
        <v>127546.42000000001</v>
      </c>
      <c r="Q66" s="36">
        <f t="shared" si="9"/>
        <v>1200.33</v>
      </c>
      <c r="R66" s="36">
        <f t="shared" si="10"/>
        <v>847.44999999999993</v>
      </c>
      <c r="S66" s="36">
        <f t="shared" si="11"/>
        <v>352.88</v>
      </c>
      <c r="T66" s="36">
        <f t="shared" si="12"/>
        <v>0</v>
      </c>
      <c r="U66" s="36">
        <f t="shared" si="13"/>
        <v>43301.029999999992</v>
      </c>
      <c r="V66" s="36">
        <f t="shared" si="14"/>
        <v>22717.119999999999</v>
      </c>
      <c r="W66" s="36">
        <f t="shared" si="15"/>
        <v>126698.97000000002</v>
      </c>
    </row>
    <row r="67" spans="1:23" x14ac:dyDescent="0.25">
      <c r="A67">
        <f t="shared" si="18"/>
        <v>5</v>
      </c>
      <c r="B67" s="33">
        <v>45505</v>
      </c>
      <c r="C67" s="36">
        <f t="shared" si="16"/>
        <v>155536.64000000004</v>
      </c>
      <c r="D67" s="36">
        <f t="shared" si="3"/>
        <v>824.4</v>
      </c>
      <c r="E67" s="36">
        <f t="shared" si="4"/>
        <v>289.09000000000003</v>
      </c>
      <c r="F67" s="36">
        <f t="shared" si="5"/>
        <v>535.30999999999995</v>
      </c>
      <c r="G67" s="36">
        <f t="shared" si="0"/>
        <v>0</v>
      </c>
      <c r="H67" s="36">
        <f t="shared" si="6"/>
        <v>14752.449999999999</v>
      </c>
      <c r="I67" s="36">
        <f t="shared" si="17"/>
        <v>31413.949999999993</v>
      </c>
      <c r="J67" s="36">
        <f t="shared" si="1"/>
        <v>155247.55000000005</v>
      </c>
      <c r="N67">
        <f t="shared" si="19"/>
        <v>5</v>
      </c>
      <c r="O67" s="33">
        <v>45505</v>
      </c>
      <c r="P67" s="36">
        <f t="shared" si="8"/>
        <v>126698.97000000002</v>
      </c>
      <c r="Q67" s="36">
        <f t="shared" si="9"/>
        <v>1200.33</v>
      </c>
      <c r="R67" s="36">
        <f t="shared" si="10"/>
        <v>849.8</v>
      </c>
      <c r="S67" s="36">
        <f t="shared" si="11"/>
        <v>350.53</v>
      </c>
      <c r="T67" s="36">
        <f t="shared" si="12"/>
        <v>0</v>
      </c>
      <c r="U67" s="36">
        <f t="shared" si="13"/>
        <v>44150.829999999994</v>
      </c>
      <c r="V67" s="36">
        <f t="shared" si="14"/>
        <v>23067.649999999998</v>
      </c>
      <c r="W67" s="36">
        <f t="shared" si="15"/>
        <v>125849.17000000001</v>
      </c>
    </row>
    <row r="68" spans="1:23" x14ac:dyDescent="0.25">
      <c r="A68">
        <f t="shared" si="18"/>
        <v>5</v>
      </c>
      <c r="B68" s="33">
        <v>45536</v>
      </c>
      <c r="C68" s="36">
        <f t="shared" si="16"/>
        <v>155247.55000000005</v>
      </c>
      <c r="D68" s="36">
        <f t="shared" si="3"/>
        <v>824.4</v>
      </c>
      <c r="E68" s="36">
        <f t="shared" si="4"/>
        <v>290.09000000000003</v>
      </c>
      <c r="F68" s="36">
        <f t="shared" si="5"/>
        <v>534.30999999999995</v>
      </c>
      <c r="G68" s="36">
        <f t="shared" si="0"/>
        <v>0</v>
      </c>
      <c r="H68" s="36">
        <f t="shared" si="6"/>
        <v>15042.539999999999</v>
      </c>
      <c r="I68" s="36">
        <f t="shared" si="17"/>
        <v>31948.259999999995</v>
      </c>
      <c r="J68" s="36">
        <f t="shared" si="1"/>
        <v>154957.46000000005</v>
      </c>
      <c r="N68">
        <f t="shared" si="19"/>
        <v>5</v>
      </c>
      <c r="O68" s="33">
        <v>45536</v>
      </c>
      <c r="P68" s="36">
        <f t="shared" si="8"/>
        <v>125849.17000000001</v>
      </c>
      <c r="Q68" s="36">
        <f t="shared" si="9"/>
        <v>1200.33</v>
      </c>
      <c r="R68" s="36">
        <f t="shared" si="10"/>
        <v>852.14999999999986</v>
      </c>
      <c r="S68" s="36">
        <f t="shared" si="11"/>
        <v>348.18</v>
      </c>
      <c r="T68" s="36">
        <f t="shared" si="12"/>
        <v>0</v>
      </c>
      <c r="U68" s="36">
        <f t="shared" si="13"/>
        <v>45002.979999999996</v>
      </c>
      <c r="V68" s="36">
        <f t="shared" si="14"/>
        <v>23415.829999999998</v>
      </c>
      <c r="W68" s="36">
        <f t="shared" si="15"/>
        <v>124997.02000000002</v>
      </c>
    </row>
    <row r="69" spans="1:23" x14ac:dyDescent="0.25">
      <c r="A69">
        <f t="shared" si="18"/>
        <v>5</v>
      </c>
      <c r="B69" s="33">
        <v>45566</v>
      </c>
      <c r="C69" s="36">
        <f t="shared" si="16"/>
        <v>154957.46000000005</v>
      </c>
      <c r="D69" s="36">
        <f t="shared" si="3"/>
        <v>824.4</v>
      </c>
      <c r="E69" s="36">
        <f t="shared" si="4"/>
        <v>291.09000000000003</v>
      </c>
      <c r="F69" s="36">
        <f t="shared" si="5"/>
        <v>533.30999999999995</v>
      </c>
      <c r="G69" s="36">
        <f t="shared" si="0"/>
        <v>0</v>
      </c>
      <c r="H69" s="36">
        <f t="shared" si="6"/>
        <v>15333.63</v>
      </c>
      <c r="I69" s="36">
        <f t="shared" si="17"/>
        <v>32481.569999999996</v>
      </c>
      <c r="J69" s="36">
        <f t="shared" si="1"/>
        <v>154666.37000000005</v>
      </c>
      <c r="N69">
        <f t="shared" si="19"/>
        <v>5</v>
      </c>
      <c r="O69" s="33">
        <v>45566</v>
      </c>
      <c r="P69" s="36">
        <f t="shared" si="8"/>
        <v>124997.02000000002</v>
      </c>
      <c r="Q69" s="36">
        <f t="shared" si="9"/>
        <v>1200.33</v>
      </c>
      <c r="R69" s="36">
        <f t="shared" si="10"/>
        <v>854.5</v>
      </c>
      <c r="S69" s="36">
        <f t="shared" si="11"/>
        <v>345.83</v>
      </c>
      <c r="T69" s="36">
        <f t="shared" si="12"/>
        <v>0</v>
      </c>
      <c r="U69" s="36">
        <f t="shared" si="13"/>
        <v>45857.479999999996</v>
      </c>
      <c r="V69" s="36">
        <f t="shared" si="14"/>
        <v>23761.66</v>
      </c>
      <c r="W69" s="36">
        <f t="shared" si="15"/>
        <v>124142.52000000002</v>
      </c>
    </row>
    <row r="70" spans="1:23" x14ac:dyDescent="0.25">
      <c r="A70">
        <f t="shared" si="18"/>
        <v>5</v>
      </c>
      <c r="B70" s="33">
        <v>45597</v>
      </c>
      <c r="C70" s="36">
        <f t="shared" si="16"/>
        <v>154666.37000000005</v>
      </c>
      <c r="D70" s="36">
        <f t="shared" si="3"/>
        <v>824.4</v>
      </c>
      <c r="E70" s="36">
        <f t="shared" si="4"/>
        <v>292.09000000000003</v>
      </c>
      <c r="F70" s="36">
        <f t="shared" si="5"/>
        <v>532.30999999999995</v>
      </c>
      <c r="G70" s="36">
        <f t="shared" si="0"/>
        <v>0</v>
      </c>
      <c r="H70" s="36">
        <f t="shared" si="6"/>
        <v>15625.72</v>
      </c>
      <c r="I70" s="36">
        <f t="shared" si="17"/>
        <v>33013.879999999997</v>
      </c>
      <c r="J70" s="36">
        <f t="shared" si="1"/>
        <v>154374.28000000006</v>
      </c>
      <c r="N70">
        <f t="shared" si="19"/>
        <v>5</v>
      </c>
      <c r="O70" s="33">
        <v>45597</v>
      </c>
      <c r="P70" s="36">
        <f t="shared" si="8"/>
        <v>124142.52000000002</v>
      </c>
      <c r="Q70" s="36">
        <f t="shared" si="9"/>
        <v>1200.33</v>
      </c>
      <c r="R70" s="36">
        <f t="shared" si="10"/>
        <v>856.86999999999989</v>
      </c>
      <c r="S70" s="36">
        <f t="shared" si="11"/>
        <v>343.46</v>
      </c>
      <c r="T70" s="36">
        <f t="shared" si="12"/>
        <v>0</v>
      </c>
      <c r="U70" s="36">
        <f t="shared" si="13"/>
        <v>46714.35</v>
      </c>
      <c r="V70" s="36">
        <f t="shared" si="14"/>
        <v>24105.119999999999</v>
      </c>
      <c r="W70" s="36">
        <f t="shared" si="15"/>
        <v>123285.65000000002</v>
      </c>
    </row>
    <row r="71" spans="1:23" x14ac:dyDescent="0.25">
      <c r="A71">
        <f t="shared" si="18"/>
        <v>5</v>
      </c>
      <c r="B71" s="33">
        <v>45627</v>
      </c>
      <c r="C71" s="36">
        <f t="shared" si="16"/>
        <v>154374.28000000006</v>
      </c>
      <c r="D71" s="36">
        <f t="shared" si="3"/>
        <v>824.4</v>
      </c>
      <c r="E71" s="36">
        <f t="shared" si="4"/>
        <v>293.10000000000002</v>
      </c>
      <c r="F71" s="36">
        <f t="shared" si="5"/>
        <v>531.29999999999995</v>
      </c>
      <c r="G71" s="36">
        <f t="shared" si="0"/>
        <v>0</v>
      </c>
      <c r="H71" s="36">
        <f t="shared" si="6"/>
        <v>15918.82</v>
      </c>
      <c r="I71" s="36">
        <f t="shared" si="17"/>
        <v>33545.18</v>
      </c>
      <c r="J71" s="36">
        <f t="shared" si="1"/>
        <v>154081.18000000005</v>
      </c>
      <c r="N71">
        <f t="shared" si="19"/>
        <v>5</v>
      </c>
      <c r="O71" s="33">
        <v>45627</v>
      </c>
      <c r="P71" s="36">
        <f t="shared" si="8"/>
        <v>123285.65000000002</v>
      </c>
      <c r="Q71" s="36">
        <f t="shared" si="9"/>
        <v>1200.33</v>
      </c>
      <c r="R71" s="36">
        <f t="shared" si="10"/>
        <v>859.24</v>
      </c>
      <c r="S71" s="36">
        <f t="shared" si="11"/>
        <v>341.09</v>
      </c>
      <c r="T71" s="36">
        <f t="shared" si="12"/>
        <v>0</v>
      </c>
      <c r="U71" s="36">
        <f t="shared" si="13"/>
        <v>47573.59</v>
      </c>
      <c r="V71" s="36">
        <f t="shared" si="14"/>
        <v>24446.21</v>
      </c>
      <c r="W71" s="36">
        <f t="shared" si="15"/>
        <v>122426.41000000002</v>
      </c>
    </row>
    <row r="72" spans="1:23" x14ac:dyDescent="0.25">
      <c r="A72">
        <f t="shared" si="18"/>
        <v>6</v>
      </c>
      <c r="B72" s="33">
        <v>45658</v>
      </c>
      <c r="C72" s="36">
        <f t="shared" si="16"/>
        <v>154081.18000000005</v>
      </c>
      <c r="D72" s="36">
        <f t="shared" si="3"/>
        <v>824.4</v>
      </c>
      <c r="E72" s="36">
        <f t="shared" si="4"/>
        <v>294.10000000000002</v>
      </c>
      <c r="F72" s="36">
        <f t="shared" si="5"/>
        <v>530.29999999999995</v>
      </c>
      <c r="G72" s="36">
        <f t="shared" si="0"/>
        <v>0</v>
      </c>
      <c r="H72" s="36">
        <f t="shared" si="6"/>
        <v>16212.92</v>
      </c>
      <c r="I72" s="36">
        <f t="shared" si="17"/>
        <v>34075.480000000003</v>
      </c>
      <c r="J72" s="36">
        <f t="shared" si="1"/>
        <v>153787.08000000005</v>
      </c>
      <c r="N72">
        <f t="shared" si="19"/>
        <v>6</v>
      </c>
      <c r="O72" s="33">
        <v>45658</v>
      </c>
      <c r="P72" s="36">
        <f t="shared" si="8"/>
        <v>122426.41000000002</v>
      </c>
      <c r="Q72" s="36">
        <f t="shared" si="9"/>
        <v>1200.33</v>
      </c>
      <c r="R72" s="36">
        <f t="shared" si="10"/>
        <v>861.61999999999989</v>
      </c>
      <c r="S72" s="36">
        <f t="shared" si="11"/>
        <v>338.71</v>
      </c>
      <c r="T72" s="36">
        <f t="shared" si="12"/>
        <v>0</v>
      </c>
      <c r="U72" s="36">
        <f t="shared" si="13"/>
        <v>48435.21</v>
      </c>
      <c r="V72" s="36">
        <f t="shared" si="14"/>
        <v>24784.92</v>
      </c>
      <c r="W72" s="36">
        <f t="shared" si="15"/>
        <v>121564.79000000002</v>
      </c>
    </row>
    <row r="73" spans="1:23" x14ac:dyDescent="0.25">
      <c r="A73">
        <f t="shared" si="18"/>
        <v>6</v>
      </c>
      <c r="B73" s="33">
        <v>45689</v>
      </c>
      <c r="C73" s="36">
        <f t="shared" si="16"/>
        <v>153787.08000000005</v>
      </c>
      <c r="D73" s="36">
        <f t="shared" si="3"/>
        <v>824.4</v>
      </c>
      <c r="E73" s="36">
        <f t="shared" si="4"/>
        <v>295.12</v>
      </c>
      <c r="F73" s="36">
        <f t="shared" si="5"/>
        <v>529.28</v>
      </c>
      <c r="G73" s="36">
        <f t="shared" si="0"/>
        <v>0</v>
      </c>
      <c r="H73" s="36">
        <f t="shared" si="6"/>
        <v>16508.04</v>
      </c>
      <c r="I73" s="36">
        <f t="shared" si="17"/>
        <v>34604.76</v>
      </c>
      <c r="J73" s="36">
        <f t="shared" si="1"/>
        <v>153491.96000000005</v>
      </c>
      <c r="N73">
        <f t="shared" si="19"/>
        <v>6</v>
      </c>
      <c r="O73" s="33">
        <v>45689</v>
      </c>
      <c r="P73" s="36">
        <f t="shared" si="8"/>
        <v>121564.79000000002</v>
      </c>
      <c r="Q73" s="36">
        <f t="shared" si="9"/>
        <v>1200.33</v>
      </c>
      <c r="R73" s="36">
        <f t="shared" si="10"/>
        <v>864</v>
      </c>
      <c r="S73" s="36">
        <f t="shared" si="11"/>
        <v>336.33</v>
      </c>
      <c r="T73" s="36">
        <f t="shared" si="12"/>
        <v>0</v>
      </c>
      <c r="U73" s="36">
        <f t="shared" si="13"/>
        <v>49299.21</v>
      </c>
      <c r="V73" s="36">
        <f t="shared" si="14"/>
        <v>25121.25</v>
      </c>
      <c r="W73" s="36">
        <f t="shared" si="15"/>
        <v>120700.79000000002</v>
      </c>
    </row>
    <row r="74" spans="1:23" x14ac:dyDescent="0.25">
      <c r="A74">
        <f t="shared" si="18"/>
        <v>6</v>
      </c>
      <c r="B74" s="33">
        <v>45717</v>
      </c>
      <c r="C74" s="36">
        <f t="shared" si="16"/>
        <v>153491.96000000005</v>
      </c>
      <c r="D74" s="36">
        <f t="shared" si="3"/>
        <v>824.4</v>
      </c>
      <c r="E74" s="36">
        <f t="shared" si="4"/>
        <v>296.13</v>
      </c>
      <c r="F74" s="36">
        <f t="shared" si="5"/>
        <v>528.27</v>
      </c>
      <c r="G74" s="36">
        <f t="shared" si="0"/>
        <v>0</v>
      </c>
      <c r="H74" s="36">
        <f t="shared" si="6"/>
        <v>16804.170000000002</v>
      </c>
      <c r="I74" s="36">
        <f t="shared" si="17"/>
        <v>35133.03</v>
      </c>
      <c r="J74" s="36">
        <f t="shared" si="1"/>
        <v>153195.83000000005</v>
      </c>
      <c r="N74">
        <f t="shared" si="19"/>
        <v>6</v>
      </c>
      <c r="O74" s="33">
        <v>45717</v>
      </c>
      <c r="P74" s="36">
        <f t="shared" si="8"/>
        <v>120700.79000000002</v>
      </c>
      <c r="Q74" s="36">
        <f t="shared" si="9"/>
        <v>1200.33</v>
      </c>
      <c r="R74" s="36">
        <f t="shared" si="10"/>
        <v>866.38999999999987</v>
      </c>
      <c r="S74" s="36">
        <f t="shared" si="11"/>
        <v>333.94</v>
      </c>
      <c r="T74" s="36">
        <f t="shared" si="12"/>
        <v>0</v>
      </c>
      <c r="U74" s="36">
        <f t="shared" si="13"/>
        <v>50165.599999999999</v>
      </c>
      <c r="V74" s="36">
        <f t="shared" si="14"/>
        <v>25455.19</v>
      </c>
      <c r="W74" s="36">
        <f t="shared" si="15"/>
        <v>119834.40000000002</v>
      </c>
    </row>
    <row r="75" spans="1:23" x14ac:dyDescent="0.25">
      <c r="A75">
        <f t="shared" si="18"/>
        <v>6</v>
      </c>
      <c r="B75" s="33">
        <v>45748</v>
      </c>
      <c r="C75" s="36">
        <f t="shared" si="16"/>
        <v>153195.83000000005</v>
      </c>
      <c r="D75" s="36">
        <f t="shared" si="3"/>
        <v>824.4</v>
      </c>
      <c r="E75" s="36">
        <f t="shared" si="4"/>
        <v>297.14999999999998</v>
      </c>
      <c r="F75" s="36">
        <f t="shared" si="5"/>
        <v>527.25</v>
      </c>
      <c r="G75" s="36">
        <f t="shared" si="0"/>
        <v>0</v>
      </c>
      <c r="H75" s="36">
        <f t="shared" si="6"/>
        <v>17101.320000000003</v>
      </c>
      <c r="I75" s="36">
        <f t="shared" si="17"/>
        <v>35660.28</v>
      </c>
      <c r="J75" s="36">
        <f t="shared" si="1"/>
        <v>152898.68000000005</v>
      </c>
      <c r="N75">
        <f t="shared" si="19"/>
        <v>6</v>
      </c>
      <c r="O75" s="33">
        <v>45748</v>
      </c>
      <c r="P75" s="36">
        <f t="shared" si="8"/>
        <v>119834.40000000002</v>
      </c>
      <c r="Q75" s="36">
        <f t="shared" si="9"/>
        <v>1200.33</v>
      </c>
      <c r="R75" s="36">
        <f t="shared" si="10"/>
        <v>868.79</v>
      </c>
      <c r="S75" s="36">
        <f t="shared" si="11"/>
        <v>331.54</v>
      </c>
      <c r="T75" s="36">
        <f t="shared" si="12"/>
        <v>0</v>
      </c>
      <c r="U75" s="36">
        <f t="shared" si="13"/>
        <v>51034.39</v>
      </c>
      <c r="V75" s="36">
        <f t="shared" si="14"/>
        <v>25786.73</v>
      </c>
      <c r="W75" s="36">
        <f t="shared" si="15"/>
        <v>118965.61000000003</v>
      </c>
    </row>
    <row r="76" spans="1:23" x14ac:dyDescent="0.25">
      <c r="A76">
        <f t="shared" si="18"/>
        <v>6</v>
      </c>
      <c r="B76" s="33">
        <v>45778</v>
      </c>
      <c r="C76" s="36">
        <f t="shared" si="16"/>
        <v>152898.68000000005</v>
      </c>
      <c r="D76" s="36">
        <f t="shared" si="3"/>
        <v>824.4</v>
      </c>
      <c r="E76" s="36">
        <f t="shared" si="4"/>
        <v>298.16999999999996</v>
      </c>
      <c r="F76" s="36">
        <f t="shared" si="5"/>
        <v>526.23</v>
      </c>
      <c r="G76" s="36">
        <f t="shared" si="0"/>
        <v>0</v>
      </c>
      <c r="H76" s="36">
        <f t="shared" si="6"/>
        <v>17399.490000000002</v>
      </c>
      <c r="I76" s="36">
        <f t="shared" si="17"/>
        <v>36186.51</v>
      </c>
      <c r="J76" s="36">
        <f t="shared" si="1"/>
        <v>152600.51000000004</v>
      </c>
      <c r="N76">
        <f t="shared" si="19"/>
        <v>6</v>
      </c>
      <c r="O76" s="33">
        <v>45778</v>
      </c>
      <c r="P76" s="36">
        <f t="shared" si="8"/>
        <v>118965.61000000003</v>
      </c>
      <c r="Q76" s="36">
        <f t="shared" si="9"/>
        <v>1200.33</v>
      </c>
      <c r="R76" s="36">
        <f t="shared" si="10"/>
        <v>871.18999999999994</v>
      </c>
      <c r="S76" s="36">
        <f t="shared" si="11"/>
        <v>329.14</v>
      </c>
      <c r="T76" s="36">
        <f t="shared" si="12"/>
        <v>0</v>
      </c>
      <c r="U76" s="36">
        <f t="shared" si="13"/>
        <v>51905.58</v>
      </c>
      <c r="V76" s="36">
        <f t="shared" si="14"/>
        <v>26115.87</v>
      </c>
      <c r="W76" s="36">
        <f t="shared" si="15"/>
        <v>118094.42000000003</v>
      </c>
    </row>
    <row r="77" spans="1:23" x14ac:dyDescent="0.25">
      <c r="A77">
        <f t="shared" si="18"/>
        <v>6</v>
      </c>
      <c r="B77" s="33">
        <v>45809</v>
      </c>
      <c r="C77" s="36">
        <f t="shared" si="16"/>
        <v>152600.51000000004</v>
      </c>
      <c r="D77" s="36">
        <f t="shared" si="3"/>
        <v>824.4</v>
      </c>
      <c r="E77" s="36">
        <f t="shared" si="4"/>
        <v>299.19999999999993</v>
      </c>
      <c r="F77" s="36">
        <f t="shared" si="5"/>
        <v>525.20000000000005</v>
      </c>
      <c r="G77" s="36">
        <f t="shared" ref="G77:G140" si="20">$B$8</f>
        <v>0</v>
      </c>
      <c r="H77" s="36">
        <f t="shared" si="6"/>
        <v>17698.690000000002</v>
      </c>
      <c r="I77" s="36">
        <f t="shared" si="17"/>
        <v>36711.71</v>
      </c>
      <c r="J77" s="36">
        <f t="shared" ref="J77:J140" si="21">C77-E77-G77</f>
        <v>152301.31000000003</v>
      </c>
      <c r="N77">
        <f t="shared" si="19"/>
        <v>6</v>
      </c>
      <c r="O77" s="33">
        <v>45809</v>
      </c>
      <c r="P77" s="36">
        <f t="shared" si="8"/>
        <v>118094.42000000003</v>
      </c>
      <c r="Q77" s="36">
        <f t="shared" si="9"/>
        <v>1200.33</v>
      </c>
      <c r="R77" s="36">
        <f t="shared" si="10"/>
        <v>873.59999999999991</v>
      </c>
      <c r="S77" s="36">
        <f t="shared" si="11"/>
        <v>326.73</v>
      </c>
      <c r="T77" s="36">
        <f t="shared" si="12"/>
        <v>0</v>
      </c>
      <c r="U77" s="36">
        <f t="shared" si="13"/>
        <v>52779.18</v>
      </c>
      <c r="V77" s="36">
        <f t="shared" si="14"/>
        <v>26442.6</v>
      </c>
      <c r="W77" s="36">
        <f t="shared" si="15"/>
        <v>117220.82000000002</v>
      </c>
    </row>
    <row r="78" spans="1:23" x14ac:dyDescent="0.25">
      <c r="A78">
        <f t="shared" si="18"/>
        <v>6</v>
      </c>
      <c r="B78" s="33">
        <v>45839</v>
      </c>
      <c r="C78" s="36">
        <f t="shared" si="16"/>
        <v>152301.31000000003</v>
      </c>
      <c r="D78" s="36">
        <f t="shared" ref="D78:D141" si="22">$B$7</f>
        <v>824.4</v>
      </c>
      <c r="E78" s="36">
        <f t="shared" ref="E78:E141" si="23">D78-F78</f>
        <v>300.23</v>
      </c>
      <c r="F78" s="36">
        <f t="shared" ref="F78:F141" si="24">ROUND($C78*$B$4/12,2)</f>
        <v>524.16999999999996</v>
      </c>
      <c r="G78" s="36">
        <f t="shared" si="20"/>
        <v>0</v>
      </c>
      <c r="H78" s="36">
        <f t="shared" ref="H78:H141" si="25">E78+G78+H77</f>
        <v>17998.920000000002</v>
      </c>
      <c r="I78" s="36">
        <f t="shared" si="17"/>
        <v>37235.879999999997</v>
      </c>
      <c r="J78" s="36">
        <f t="shared" si="21"/>
        <v>152001.08000000002</v>
      </c>
      <c r="N78">
        <f t="shared" si="19"/>
        <v>6</v>
      </c>
      <c r="O78" s="33">
        <v>45839</v>
      </c>
      <c r="P78" s="36">
        <f t="shared" ref="P78:P141" si="26">$W77</f>
        <v>117220.82000000002</v>
      </c>
      <c r="Q78" s="36">
        <f t="shared" ref="Q78:Q141" si="27">$O$7</f>
        <v>1200.33</v>
      </c>
      <c r="R78" s="36">
        <f t="shared" ref="R78:R141" si="28">Q78-S78</f>
        <v>876.02</v>
      </c>
      <c r="S78" s="36">
        <f t="shared" ref="S78:S141" si="29">ROUND($P78*$O$4/12,2)</f>
        <v>324.31</v>
      </c>
      <c r="T78" s="36">
        <f t="shared" ref="T78:T141" si="30">$O$8</f>
        <v>0</v>
      </c>
      <c r="U78" s="36">
        <f t="shared" ref="U78:U141" si="31">R78+T78+U77</f>
        <v>53655.199999999997</v>
      </c>
      <c r="V78" s="36">
        <f t="shared" ref="V78:V141" si="32">S78+V77</f>
        <v>26766.91</v>
      </c>
      <c r="W78" s="36">
        <f t="shared" ref="W78:W141" si="33">P78-R78-T78</f>
        <v>116344.80000000002</v>
      </c>
    </row>
    <row r="79" spans="1:23" x14ac:dyDescent="0.25">
      <c r="A79">
        <f t="shared" si="18"/>
        <v>6</v>
      </c>
      <c r="B79" s="33">
        <v>45870</v>
      </c>
      <c r="C79" s="36">
        <f t="shared" si="16"/>
        <v>152001.08000000002</v>
      </c>
      <c r="D79" s="36">
        <f t="shared" si="22"/>
        <v>824.4</v>
      </c>
      <c r="E79" s="36">
        <f t="shared" si="23"/>
        <v>301.26</v>
      </c>
      <c r="F79" s="36">
        <f t="shared" si="24"/>
        <v>523.14</v>
      </c>
      <c r="G79" s="36">
        <f t="shared" si="20"/>
        <v>0</v>
      </c>
      <c r="H79" s="36">
        <f t="shared" si="25"/>
        <v>18300.18</v>
      </c>
      <c r="I79" s="36">
        <f t="shared" si="17"/>
        <v>37759.019999999997</v>
      </c>
      <c r="J79" s="36">
        <f t="shared" si="21"/>
        <v>151699.82</v>
      </c>
      <c r="N79">
        <f t="shared" si="19"/>
        <v>6</v>
      </c>
      <c r="O79" s="33">
        <v>45870</v>
      </c>
      <c r="P79" s="36">
        <f t="shared" si="26"/>
        <v>116344.80000000002</v>
      </c>
      <c r="Q79" s="36">
        <f t="shared" si="27"/>
        <v>1200.33</v>
      </c>
      <c r="R79" s="36">
        <f t="shared" si="28"/>
        <v>878.43999999999994</v>
      </c>
      <c r="S79" s="36">
        <f t="shared" si="29"/>
        <v>321.89</v>
      </c>
      <c r="T79" s="36">
        <f t="shared" si="30"/>
        <v>0</v>
      </c>
      <c r="U79" s="36">
        <f t="shared" si="31"/>
        <v>54533.64</v>
      </c>
      <c r="V79" s="36">
        <f t="shared" si="32"/>
        <v>27088.799999999999</v>
      </c>
      <c r="W79" s="36">
        <f t="shared" si="33"/>
        <v>115466.36000000002</v>
      </c>
    </row>
    <row r="80" spans="1:23" x14ac:dyDescent="0.25">
      <c r="A80">
        <f t="shared" si="18"/>
        <v>6</v>
      </c>
      <c r="B80" s="33">
        <v>45901</v>
      </c>
      <c r="C80" s="36">
        <f t="shared" si="16"/>
        <v>151699.82</v>
      </c>
      <c r="D80" s="36">
        <f t="shared" si="22"/>
        <v>824.4</v>
      </c>
      <c r="E80" s="36">
        <f t="shared" si="23"/>
        <v>302.29999999999995</v>
      </c>
      <c r="F80" s="36">
        <f t="shared" si="24"/>
        <v>522.1</v>
      </c>
      <c r="G80" s="36">
        <f t="shared" si="20"/>
        <v>0</v>
      </c>
      <c r="H80" s="36">
        <f t="shared" si="25"/>
        <v>18602.48</v>
      </c>
      <c r="I80" s="36">
        <f t="shared" si="17"/>
        <v>38281.119999999995</v>
      </c>
      <c r="J80" s="36">
        <f t="shared" si="21"/>
        <v>151397.52000000002</v>
      </c>
      <c r="N80">
        <f t="shared" si="19"/>
        <v>6</v>
      </c>
      <c r="O80" s="33">
        <v>45901</v>
      </c>
      <c r="P80" s="36">
        <f t="shared" si="26"/>
        <v>115466.36000000002</v>
      </c>
      <c r="Q80" s="36">
        <f t="shared" si="27"/>
        <v>1200.33</v>
      </c>
      <c r="R80" s="36">
        <f t="shared" si="28"/>
        <v>880.86999999999989</v>
      </c>
      <c r="S80" s="36">
        <f t="shared" si="29"/>
        <v>319.45999999999998</v>
      </c>
      <c r="T80" s="36">
        <f t="shared" si="30"/>
        <v>0</v>
      </c>
      <c r="U80" s="36">
        <f t="shared" si="31"/>
        <v>55414.51</v>
      </c>
      <c r="V80" s="36">
        <f t="shared" si="32"/>
        <v>27408.26</v>
      </c>
      <c r="W80" s="36">
        <f t="shared" si="33"/>
        <v>114585.49000000002</v>
      </c>
    </row>
    <row r="81" spans="1:23" x14ac:dyDescent="0.25">
      <c r="A81">
        <f t="shared" si="18"/>
        <v>6</v>
      </c>
      <c r="B81" s="33">
        <v>45931</v>
      </c>
      <c r="C81" s="36">
        <f t="shared" si="16"/>
        <v>151397.52000000002</v>
      </c>
      <c r="D81" s="36">
        <f t="shared" si="22"/>
        <v>824.4</v>
      </c>
      <c r="E81" s="36">
        <f t="shared" si="23"/>
        <v>303.34000000000003</v>
      </c>
      <c r="F81" s="36">
        <f t="shared" si="24"/>
        <v>521.05999999999995</v>
      </c>
      <c r="G81" s="36">
        <f t="shared" si="20"/>
        <v>0</v>
      </c>
      <c r="H81" s="36">
        <f t="shared" si="25"/>
        <v>18905.82</v>
      </c>
      <c r="I81" s="36">
        <f t="shared" si="17"/>
        <v>38802.179999999993</v>
      </c>
      <c r="J81" s="36">
        <f t="shared" si="21"/>
        <v>151094.18000000002</v>
      </c>
      <c r="N81">
        <f t="shared" si="19"/>
        <v>6</v>
      </c>
      <c r="O81" s="33">
        <v>45931</v>
      </c>
      <c r="P81" s="36">
        <f t="shared" si="26"/>
        <v>114585.49000000002</v>
      </c>
      <c r="Q81" s="36">
        <f t="shared" si="27"/>
        <v>1200.33</v>
      </c>
      <c r="R81" s="36">
        <f t="shared" si="28"/>
        <v>883.31</v>
      </c>
      <c r="S81" s="36">
        <f t="shared" si="29"/>
        <v>317.02</v>
      </c>
      <c r="T81" s="36">
        <f t="shared" si="30"/>
        <v>0</v>
      </c>
      <c r="U81" s="36">
        <f t="shared" si="31"/>
        <v>56297.82</v>
      </c>
      <c r="V81" s="36">
        <f t="shared" si="32"/>
        <v>27725.279999999999</v>
      </c>
      <c r="W81" s="36">
        <f t="shared" si="33"/>
        <v>113702.18000000002</v>
      </c>
    </row>
    <row r="82" spans="1:23" x14ac:dyDescent="0.25">
      <c r="A82">
        <f t="shared" si="18"/>
        <v>6</v>
      </c>
      <c r="B82" s="33">
        <v>45962</v>
      </c>
      <c r="C82" s="36">
        <f t="shared" si="16"/>
        <v>151094.18000000002</v>
      </c>
      <c r="D82" s="36">
        <f t="shared" si="22"/>
        <v>824.4</v>
      </c>
      <c r="E82" s="36">
        <f t="shared" si="23"/>
        <v>304.38</v>
      </c>
      <c r="F82" s="36">
        <f t="shared" si="24"/>
        <v>520.02</v>
      </c>
      <c r="G82" s="36">
        <f t="shared" si="20"/>
        <v>0</v>
      </c>
      <c r="H82" s="36">
        <f t="shared" si="25"/>
        <v>19210.2</v>
      </c>
      <c r="I82" s="36">
        <f t="shared" si="17"/>
        <v>39322.19999999999</v>
      </c>
      <c r="J82" s="36">
        <f t="shared" si="21"/>
        <v>150789.80000000002</v>
      </c>
      <c r="N82">
        <f t="shared" si="19"/>
        <v>6</v>
      </c>
      <c r="O82" s="33">
        <v>45962</v>
      </c>
      <c r="P82" s="36">
        <f t="shared" si="26"/>
        <v>113702.18000000002</v>
      </c>
      <c r="Q82" s="36">
        <f t="shared" si="27"/>
        <v>1200.33</v>
      </c>
      <c r="R82" s="36">
        <f t="shared" si="28"/>
        <v>885.75</v>
      </c>
      <c r="S82" s="36">
        <f t="shared" si="29"/>
        <v>314.58</v>
      </c>
      <c r="T82" s="36">
        <f t="shared" si="30"/>
        <v>0</v>
      </c>
      <c r="U82" s="36">
        <f t="shared" si="31"/>
        <v>57183.57</v>
      </c>
      <c r="V82" s="36">
        <f t="shared" si="32"/>
        <v>28039.86</v>
      </c>
      <c r="W82" s="36">
        <f t="shared" si="33"/>
        <v>112816.43000000002</v>
      </c>
    </row>
    <row r="83" spans="1:23" x14ac:dyDescent="0.25">
      <c r="A83">
        <f t="shared" si="18"/>
        <v>6</v>
      </c>
      <c r="B83" s="33">
        <v>45992</v>
      </c>
      <c r="C83" s="36">
        <f t="shared" si="16"/>
        <v>150789.80000000002</v>
      </c>
      <c r="D83" s="36">
        <f t="shared" si="22"/>
        <v>824.4</v>
      </c>
      <c r="E83" s="36">
        <f t="shared" si="23"/>
        <v>305.42999999999995</v>
      </c>
      <c r="F83" s="36">
        <f t="shared" si="24"/>
        <v>518.97</v>
      </c>
      <c r="G83" s="36">
        <f t="shared" si="20"/>
        <v>0</v>
      </c>
      <c r="H83" s="36">
        <f t="shared" si="25"/>
        <v>19515.63</v>
      </c>
      <c r="I83" s="36">
        <f t="shared" si="17"/>
        <v>39841.169999999991</v>
      </c>
      <c r="J83" s="36">
        <f t="shared" si="21"/>
        <v>150484.37000000002</v>
      </c>
      <c r="N83">
        <f t="shared" si="19"/>
        <v>6</v>
      </c>
      <c r="O83" s="33">
        <v>45992</v>
      </c>
      <c r="P83" s="36">
        <f t="shared" si="26"/>
        <v>112816.43000000002</v>
      </c>
      <c r="Q83" s="36">
        <f t="shared" si="27"/>
        <v>1200.33</v>
      </c>
      <c r="R83" s="36">
        <f t="shared" si="28"/>
        <v>888.19999999999993</v>
      </c>
      <c r="S83" s="36">
        <f t="shared" si="29"/>
        <v>312.13</v>
      </c>
      <c r="T83" s="36">
        <f t="shared" si="30"/>
        <v>0</v>
      </c>
      <c r="U83" s="36">
        <f t="shared" si="31"/>
        <v>58071.77</v>
      </c>
      <c r="V83" s="36">
        <f t="shared" si="32"/>
        <v>28351.99</v>
      </c>
      <c r="W83" s="36">
        <f t="shared" si="33"/>
        <v>111928.23000000003</v>
      </c>
    </row>
    <row r="84" spans="1:23" x14ac:dyDescent="0.25">
      <c r="A84">
        <f t="shared" si="18"/>
        <v>7</v>
      </c>
      <c r="B84" s="33">
        <v>46023</v>
      </c>
      <c r="C84" s="36">
        <f t="shared" si="16"/>
        <v>150484.37000000002</v>
      </c>
      <c r="D84" s="36">
        <f t="shared" si="22"/>
        <v>824.4</v>
      </c>
      <c r="E84" s="36">
        <f t="shared" si="23"/>
        <v>306.48</v>
      </c>
      <c r="F84" s="36">
        <f t="shared" si="24"/>
        <v>517.91999999999996</v>
      </c>
      <c r="G84" s="36">
        <f t="shared" si="20"/>
        <v>0</v>
      </c>
      <c r="H84" s="36">
        <f t="shared" si="25"/>
        <v>19822.11</v>
      </c>
      <c r="I84" s="36">
        <f t="shared" si="17"/>
        <v>40359.089999999989</v>
      </c>
      <c r="J84" s="36">
        <f t="shared" si="21"/>
        <v>150177.89000000001</v>
      </c>
      <c r="N84">
        <f t="shared" si="19"/>
        <v>7</v>
      </c>
      <c r="O84" s="33">
        <v>46023</v>
      </c>
      <c r="P84" s="36">
        <f t="shared" si="26"/>
        <v>111928.23000000003</v>
      </c>
      <c r="Q84" s="36">
        <f t="shared" si="27"/>
        <v>1200.33</v>
      </c>
      <c r="R84" s="36">
        <f t="shared" si="28"/>
        <v>890.65999999999985</v>
      </c>
      <c r="S84" s="36">
        <f t="shared" si="29"/>
        <v>309.67</v>
      </c>
      <c r="T84" s="36">
        <f t="shared" si="30"/>
        <v>0</v>
      </c>
      <c r="U84" s="36">
        <f t="shared" si="31"/>
        <v>58962.429999999993</v>
      </c>
      <c r="V84" s="36">
        <f t="shared" si="32"/>
        <v>28661.66</v>
      </c>
      <c r="W84" s="36">
        <f t="shared" si="33"/>
        <v>111037.57000000002</v>
      </c>
    </row>
    <row r="85" spans="1:23" x14ac:dyDescent="0.25">
      <c r="A85">
        <f t="shared" si="18"/>
        <v>7</v>
      </c>
      <c r="B85" s="33">
        <v>46054</v>
      </c>
      <c r="C85" s="36">
        <f t="shared" si="16"/>
        <v>150177.89000000001</v>
      </c>
      <c r="D85" s="36">
        <f t="shared" si="22"/>
        <v>824.4</v>
      </c>
      <c r="E85" s="36">
        <f t="shared" si="23"/>
        <v>307.53999999999996</v>
      </c>
      <c r="F85" s="36">
        <f t="shared" si="24"/>
        <v>516.86</v>
      </c>
      <c r="G85" s="36">
        <f t="shared" si="20"/>
        <v>0</v>
      </c>
      <c r="H85" s="36">
        <f t="shared" si="25"/>
        <v>20129.650000000001</v>
      </c>
      <c r="I85" s="36">
        <f t="shared" si="17"/>
        <v>40875.94999999999</v>
      </c>
      <c r="J85" s="36">
        <f t="shared" si="21"/>
        <v>149870.35</v>
      </c>
      <c r="N85">
        <f t="shared" si="19"/>
        <v>7</v>
      </c>
      <c r="O85" s="33">
        <v>46054</v>
      </c>
      <c r="P85" s="36">
        <f t="shared" si="26"/>
        <v>111037.57000000002</v>
      </c>
      <c r="Q85" s="36">
        <f t="shared" si="27"/>
        <v>1200.33</v>
      </c>
      <c r="R85" s="36">
        <f t="shared" si="28"/>
        <v>893.12999999999988</v>
      </c>
      <c r="S85" s="36">
        <f t="shared" si="29"/>
        <v>307.2</v>
      </c>
      <c r="T85" s="36">
        <f t="shared" si="30"/>
        <v>0</v>
      </c>
      <c r="U85" s="36">
        <f t="shared" si="31"/>
        <v>59855.55999999999</v>
      </c>
      <c r="V85" s="36">
        <f t="shared" si="32"/>
        <v>28968.86</v>
      </c>
      <c r="W85" s="36">
        <f t="shared" si="33"/>
        <v>110144.44000000002</v>
      </c>
    </row>
    <row r="86" spans="1:23" x14ac:dyDescent="0.25">
      <c r="A86">
        <f t="shared" si="18"/>
        <v>7</v>
      </c>
      <c r="B86" s="33">
        <v>46082</v>
      </c>
      <c r="C86" s="36">
        <f t="shared" si="16"/>
        <v>149870.35</v>
      </c>
      <c r="D86" s="36">
        <f t="shared" si="22"/>
        <v>824.4</v>
      </c>
      <c r="E86" s="36">
        <f t="shared" si="23"/>
        <v>308.60000000000002</v>
      </c>
      <c r="F86" s="36">
        <f t="shared" si="24"/>
        <v>515.79999999999995</v>
      </c>
      <c r="G86" s="36">
        <f t="shared" si="20"/>
        <v>0</v>
      </c>
      <c r="H86" s="36">
        <f t="shared" si="25"/>
        <v>20438.25</v>
      </c>
      <c r="I86" s="36">
        <f t="shared" si="17"/>
        <v>41391.749999999993</v>
      </c>
      <c r="J86" s="36">
        <f t="shared" si="21"/>
        <v>149561.75</v>
      </c>
      <c r="N86">
        <f t="shared" si="19"/>
        <v>7</v>
      </c>
      <c r="O86" s="33">
        <v>46082</v>
      </c>
      <c r="P86" s="36">
        <f t="shared" si="26"/>
        <v>110144.44000000002</v>
      </c>
      <c r="Q86" s="36">
        <f t="shared" si="27"/>
        <v>1200.33</v>
      </c>
      <c r="R86" s="36">
        <f t="shared" si="28"/>
        <v>895.59999999999991</v>
      </c>
      <c r="S86" s="36">
        <f t="shared" si="29"/>
        <v>304.73</v>
      </c>
      <c r="T86" s="36">
        <f t="shared" si="30"/>
        <v>0</v>
      </c>
      <c r="U86" s="36">
        <f t="shared" si="31"/>
        <v>60751.159999999989</v>
      </c>
      <c r="V86" s="36">
        <f t="shared" si="32"/>
        <v>29273.59</v>
      </c>
      <c r="W86" s="36">
        <f t="shared" si="33"/>
        <v>109248.84000000001</v>
      </c>
    </row>
    <row r="87" spans="1:23" x14ac:dyDescent="0.25">
      <c r="A87">
        <f t="shared" si="18"/>
        <v>7</v>
      </c>
      <c r="B87" s="33">
        <v>46113</v>
      </c>
      <c r="C87" s="36">
        <f t="shared" si="16"/>
        <v>149561.75</v>
      </c>
      <c r="D87" s="36">
        <f t="shared" si="22"/>
        <v>824.4</v>
      </c>
      <c r="E87" s="36">
        <f t="shared" si="23"/>
        <v>309.65999999999997</v>
      </c>
      <c r="F87" s="36">
        <f t="shared" si="24"/>
        <v>514.74</v>
      </c>
      <c r="G87" s="36">
        <f t="shared" si="20"/>
        <v>0</v>
      </c>
      <c r="H87" s="36">
        <f t="shared" si="25"/>
        <v>20747.91</v>
      </c>
      <c r="I87" s="36">
        <f t="shared" si="17"/>
        <v>41906.489999999991</v>
      </c>
      <c r="J87" s="36">
        <f t="shared" si="21"/>
        <v>149252.09</v>
      </c>
      <c r="N87">
        <f t="shared" si="19"/>
        <v>7</v>
      </c>
      <c r="O87" s="33">
        <v>46113</v>
      </c>
      <c r="P87" s="36">
        <f t="shared" si="26"/>
        <v>109248.84000000001</v>
      </c>
      <c r="Q87" s="36">
        <f t="shared" si="27"/>
        <v>1200.33</v>
      </c>
      <c r="R87" s="36">
        <f t="shared" si="28"/>
        <v>898.06999999999994</v>
      </c>
      <c r="S87" s="36">
        <f t="shared" si="29"/>
        <v>302.26</v>
      </c>
      <c r="T87" s="36">
        <f t="shared" si="30"/>
        <v>0</v>
      </c>
      <c r="U87" s="36">
        <f t="shared" si="31"/>
        <v>61649.229999999989</v>
      </c>
      <c r="V87" s="36">
        <f t="shared" si="32"/>
        <v>29575.85</v>
      </c>
      <c r="W87" s="36">
        <f t="shared" si="33"/>
        <v>108350.77</v>
      </c>
    </row>
    <row r="88" spans="1:23" x14ac:dyDescent="0.25">
      <c r="A88">
        <f t="shared" si="18"/>
        <v>7</v>
      </c>
      <c r="B88" s="33">
        <v>46143</v>
      </c>
      <c r="C88" s="36">
        <f t="shared" ref="C88:C151" si="34">$J87</f>
        <v>149252.09</v>
      </c>
      <c r="D88" s="36">
        <f t="shared" si="22"/>
        <v>824.4</v>
      </c>
      <c r="E88" s="36">
        <f t="shared" si="23"/>
        <v>310.72000000000003</v>
      </c>
      <c r="F88" s="36">
        <f t="shared" si="24"/>
        <v>513.67999999999995</v>
      </c>
      <c r="G88" s="36">
        <f t="shared" si="20"/>
        <v>0</v>
      </c>
      <c r="H88" s="36">
        <f t="shared" si="25"/>
        <v>21058.63</v>
      </c>
      <c r="I88" s="36">
        <f t="shared" ref="I88:I151" si="35">F88+I87</f>
        <v>42420.169999999991</v>
      </c>
      <c r="J88" s="36">
        <f t="shared" si="21"/>
        <v>148941.37</v>
      </c>
      <c r="N88">
        <f t="shared" si="19"/>
        <v>7</v>
      </c>
      <c r="O88" s="33">
        <v>46143</v>
      </c>
      <c r="P88" s="36">
        <f t="shared" si="26"/>
        <v>108350.77</v>
      </c>
      <c r="Q88" s="36">
        <f t="shared" si="27"/>
        <v>1200.33</v>
      </c>
      <c r="R88" s="36">
        <f t="shared" si="28"/>
        <v>900.56</v>
      </c>
      <c r="S88" s="36">
        <f t="shared" si="29"/>
        <v>299.77</v>
      </c>
      <c r="T88" s="36">
        <f t="shared" si="30"/>
        <v>0</v>
      </c>
      <c r="U88" s="36">
        <f t="shared" si="31"/>
        <v>62549.789999999986</v>
      </c>
      <c r="V88" s="36">
        <f t="shared" si="32"/>
        <v>29875.62</v>
      </c>
      <c r="W88" s="36">
        <f t="shared" si="33"/>
        <v>107450.21</v>
      </c>
    </row>
    <row r="89" spans="1:23" x14ac:dyDescent="0.25">
      <c r="A89">
        <f t="shared" ref="A89:A152" si="36">A77+1</f>
        <v>7</v>
      </c>
      <c r="B89" s="33">
        <v>46174</v>
      </c>
      <c r="C89" s="36">
        <f t="shared" si="34"/>
        <v>148941.37</v>
      </c>
      <c r="D89" s="36">
        <f t="shared" si="22"/>
        <v>824.4</v>
      </c>
      <c r="E89" s="36">
        <f t="shared" si="23"/>
        <v>311.78999999999996</v>
      </c>
      <c r="F89" s="36">
        <f t="shared" si="24"/>
        <v>512.61</v>
      </c>
      <c r="G89" s="36">
        <f t="shared" si="20"/>
        <v>0</v>
      </c>
      <c r="H89" s="36">
        <f t="shared" si="25"/>
        <v>21370.420000000002</v>
      </c>
      <c r="I89" s="36">
        <f t="shared" si="35"/>
        <v>42932.779999999992</v>
      </c>
      <c r="J89" s="36">
        <f t="shared" si="21"/>
        <v>148629.57999999999</v>
      </c>
      <c r="N89">
        <f t="shared" ref="N89:N152" si="37">N77+1</f>
        <v>7</v>
      </c>
      <c r="O89" s="33">
        <v>46174</v>
      </c>
      <c r="P89" s="36">
        <f t="shared" si="26"/>
        <v>107450.21</v>
      </c>
      <c r="Q89" s="36">
        <f t="shared" si="27"/>
        <v>1200.33</v>
      </c>
      <c r="R89" s="36">
        <f t="shared" si="28"/>
        <v>903.05</v>
      </c>
      <c r="S89" s="36">
        <f t="shared" si="29"/>
        <v>297.27999999999997</v>
      </c>
      <c r="T89" s="36">
        <f t="shared" si="30"/>
        <v>0</v>
      </c>
      <c r="U89" s="36">
        <f t="shared" si="31"/>
        <v>63452.839999999989</v>
      </c>
      <c r="V89" s="36">
        <f t="shared" si="32"/>
        <v>30172.899999999998</v>
      </c>
      <c r="W89" s="36">
        <f t="shared" si="33"/>
        <v>106547.16</v>
      </c>
    </row>
    <row r="90" spans="1:23" x14ac:dyDescent="0.25">
      <c r="A90">
        <f t="shared" si="36"/>
        <v>7</v>
      </c>
      <c r="B90" s="33">
        <v>46204</v>
      </c>
      <c r="C90" s="36">
        <f t="shared" si="34"/>
        <v>148629.57999999999</v>
      </c>
      <c r="D90" s="36">
        <f t="shared" si="22"/>
        <v>824.4</v>
      </c>
      <c r="E90" s="36">
        <f t="shared" si="23"/>
        <v>312.87</v>
      </c>
      <c r="F90" s="36">
        <f t="shared" si="24"/>
        <v>511.53</v>
      </c>
      <c r="G90" s="36">
        <f t="shared" si="20"/>
        <v>0</v>
      </c>
      <c r="H90" s="36">
        <f t="shared" si="25"/>
        <v>21683.29</v>
      </c>
      <c r="I90" s="36">
        <f t="shared" si="35"/>
        <v>43444.30999999999</v>
      </c>
      <c r="J90" s="36">
        <f t="shared" si="21"/>
        <v>148316.71</v>
      </c>
      <c r="N90">
        <f t="shared" si="37"/>
        <v>7</v>
      </c>
      <c r="O90" s="33">
        <v>46204</v>
      </c>
      <c r="P90" s="36">
        <f t="shared" si="26"/>
        <v>106547.16</v>
      </c>
      <c r="Q90" s="36">
        <f t="shared" si="27"/>
        <v>1200.33</v>
      </c>
      <c r="R90" s="36">
        <f t="shared" si="28"/>
        <v>905.55</v>
      </c>
      <c r="S90" s="36">
        <f t="shared" si="29"/>
        <v>294.77999999999997</v>
      </c>
      <c r="T90" s="36">
        <f t="shared" si="30"/>
        <v>0</v>
      </c>
      <c r="U90" s="36">
        <f t="shared" si="31"/>
        <v>64358.389999999992</v>
      </c>
      <c r="V90" s="36">
        <f t="shared" si="32"/>
        <v>30467.679999999997</v>
      </c>
      <c r="W90" s="36">
        <f t="shared" si="33"/>
        <v>105641.61</v>
      </c>
    </row>
    <row r="91" spans="1:23" x14ac:dyDescent="0.25">
      <c r="A91">
        <f t="shared" si="36"/>
        <v>7</v>
      </c>
      <c r="B91" s="33">
        <v>46235</v>
      </c>
      <c r="C91" s="36">
        <f t="shared" si="34"/>
        <v>148316.71</v>
      </c>
      <c r="D91" s="36">
        <f t="shared" si="22"/>
        <v>824.4</v>
      </c>
      <c r="E91" s="36">
        <f t="shared" si="23"/>
        <v>313.94</v>
      </c>
      <c r="F91" s="36">
        <f t="shared" si="24"/>
        <v>510.46</v>
      </c>
      <c r="G91" s="36">
        <f t="shared" si="20"/>
        <v>0</v>
      </c>
      <c r="H91" s="36">
        <f t="shared" si="25"/>
        <v>21997.23</v>
      </c>
      <c r="I91" s="36">
        <f t="shared" si="35"/>
        <v>43954.76999999999</v>
      </c>
      <c r="J91" s="36">
        <f t="shared" si="21"/>
        <v>148002.76999999999</v>
      </c>
      <c r="N91">
        <f t="shared" si="37"/>
        <v>7</v>
      </c>
      <c r="O91" s="33">
        <v>46235</v>
      </c>
      <c r="P91" s="36">
        <f t="shared" si="26"/>
        <v>105641.61</v>
      </c>
      <c r="Q91" s="36">
        <f t="shared" si="27"/>
        <v>1200.33</v>
      </c>
      <c r="R91" s="36">
        <f t="shared" si="28"/>
        <v>908.05</v>
      </c>
      <c r="S91" s="36">
        <f t="shared" si="29"/>
        <v>292.27999999999997</v>
      </c>
      <c r="T91" s="36">
        <f t="shared" si="30"/>
        <v>0</v>
      </c>
      <c r="U91" s="36">
        <f t="shared" si="31"/>
        <v>65266.439999999995</v>
      </c>
      <c r="V91" s="36">
        <f t="shared" si="32"/>
        <v>30759.959999999995</v>
      </c>
      <c r="W91" s="36">
        <f t="shared" si="33"/>
        <v>104733.56</v>
      </c>
    </row>
    <row r="92" spans="1:23" x14ac:dyDescent="0.25">
      <c r="A92">
        <f t="shared" si="36"/>
        <v>7</v>
      </c>
      <c r="B92" s="33">
        <v>46266</v>
      </c>
      <c r="C92" s="36">
        <f t="shared" si="34"/>
        <v>148002.76999999999</v>
      </c>
      <c r="D92" s="36">
        <f t="shared" si="22"/>
        <v>824.4</v>
      </c>
      <c r="E92" s="36">
        <f t="shared" si="23"/>
        <v>315.02</v>
      </c>
      <c r="F92" s="36">
        <f t="shared" si="24"/>
        <v>509.38</v>
      </c>
      <c r="G92" s="36">
        <f t="shared" si="20"/>
        <v>0</v>
      </c>
      <c r="H92" s="36">
        <f t="shared" si="25"/>
        <v>22312.25</v>
      </c>
      <c r="I92" s="36">
        <f t="shared" si="35"/>
        <v>44464.149999999987</v>
      </c>
      <c r="J92" s="36">
        <f t="shared" si="21"/>
        <v>147687.75</v>
      </c>
      <c r="N92">
        <f t="shared" si="37"/>
        <v>7</v>
      </c>
      <c r="O92" s="33">
        <v>46266</v>
      </c>
      <c r="P92" s="36">
        <f t="shared" si="26"/>
        <v>104733.56</v>
      </c>
      <c r="Q92" s="36">
        <f t="shared" si="27"/>
        <v>1200.33</v>
      </c>
      <c r="R92" s="36">
        <f t="shared" si="28"/>
        <v>910.56999999999994</v>
      </c>
      <c r="S92" s="36">
        <f t="shared" si="29"/>
        <v>289.76</v>
      </c>
      <c r="T92" s="36">
        <f t="shared" si="30"/>
        <v>0</v>
      </c>
      <c r="U92" s="36">
        <f t="shared" si="31"/>
        <v>66177.009999999995</v>
      </c>
      <c r="V92" s="36">
        <f t="shared" si="32"/>
        <v>31049.719999999994</v>
      </c>
      <c r="W92" s="36">
        <f t="shared" si="33"/>
        <v>103822.98999999999</v>
      </c>
    </row>
    <row r="93" spans="1:23" x14ac:dyDescent="0.25">
      <c r="A93">
        <f t="shared" si="36"/>
        <v>7</v>
      </c>
      <c r="B93" s="33">
        <v>46296</v>
      </c>
      <c r="C93" s="36">
        <f t="shared" si="34"/>
        <v>147687.75</v>
      </c>
      <c r="D93" s="36">
        <f t="shared" si="22"/>
        <v>824.4</v>
      </c>
      <c r="E93" s="36">
        <f t="shared" si="23"/>
        <v>316.10999999999996</v>
      </c>
      <c r="F93" s="36">
        <f t="shared" si="24"/>
        <v>508.29</v>
      </c>
      <c r="G93" s="36">
        <f t="shared" si="20"/>
        <v>0</v>
      </c>
      <c r="H93" s="36">
        <f t="shared" si="25"/>
        <v>22628.36</v>
      </c>
      <c r="I93" s="36">
        <f t="shared" si="35"/>
        <v>44972.439999999988</v>
      </c>
      <c r="J93" s="36">
        <f t="shared" si="21"/>
        <v>147371.64000000001</v>
      </c>
      <c r="N93">
        <f t="shared" si="37"/>
        <v>7</v>
      </c>
      <c r="O93" s="33">
        <v>46296</v>
      </c>
      <c r="P93" s="36">
        <f t="shared" si="26"/>
        <v>103822.98999999999</v>
      </c>
      <c r="Q93" s="36">
        <f t="shared" si="27"/>
        <v>1200.33</v>
      </c>
      <c r="R93" s="36">
        <f t="shared" si="28"/>
        <v>913.08999999999992</v>
      </c>
      <c r="S93" s="36">
        <f t="shared" si="29"/>
        <v>287.24</v>
      </c>
      <c r="T93" s="36">
        <f t="shared" si="30"/>
        <v>0</v>
      </c>
      <c r="U93" s="36">
        <f t="shared" si="31"/>
        <v>67090.099999999991</v>
      </c>
      <c r="V93" s="36">
        <f t="shared" si="32"/>
        <v>31336.959999999995</v>
      </c>
      <c r="W93" s="36">
        <f t="shared" si="33"/>
        <v>102909.9</v>
      </c>
    </row>
    <row r="94" spans="1:23" x14ac:dyDescent="0.25">
      <c r="A94">
        <f t="shared" si="36"/>
        <v>7</v>
      </c>
      <c r="B94" s="33">
        <v>46327</v>
      </c>
      <c r="C94" s="36">
        <f t="shared" si="34"/>
        <v>147371.64000000001</v>
      </c>
      <c r="D94" s="36">
        <f t="shared" si="22"/>
        <v>824.4</v>
      </c>
      <c r="E94" s="36">
        <f t="shared" si="23"/>
        <v>317.2</v>
      </c>
      <c r="F94" s="36">
        <f t="shared" si="24"/>
        <v>507.2</v>
      </c>
      <c r="G94" s="36">
        <f t="shared" si="20"/>
        <v>0</v>
      </c>
      <c r="H94" s="36">
        <f t="shared" si="25"/>
        <v>22945.56</v>
      </c>
      <c r="I94" s="36">
        <f t="shared" si="35"/>
        <v>45479.639999999985</v>
      </c>
      <c r="J94" s="36">
        <f t="shared" si="21"/>
        <v>147054.44</v>
      </c>
      <c r="N94">
        <f t="shared" si="37"/>
        <v>7</v>
      </c>
      <c r="O94" s="33">
        <v>46327</v>
      </c>
      <c r="P94" s="36">
        <f t="shared" si="26"/>
        <v>102909.9</v>
      </c>
      <c r="Q94" s="36">
        <f t="shared" si="27"/>
        <v>1200.33</v>
      </c>
      <c r="R94" s="36">
        <f t="shared" si="28"/>
        <v>915.6099999999999</v>
      </c>
      <c r="S94" s="36">
        <f t="shared" si="29"/>
        <v>284.72000000000003</v>
      </c>
      <c r="T94" s="36">
        <f t="shared" si="30"/>
        <v>0</v>
      </c>
      <c r="U94" s="36">
        <f t="shared" si="31"/>
        <v>68005.709999999992</v>
      </c>
      <c r="V94" s="36">
        <f t="shared" si="32"/>
        <v>31621.679999999997</v>
      </c>
      <c r="W94" s="36">
        <f t="shared" si="33"/>
        <v>101994.29</v>
      </c>
    </row>
    <row r="95" spans="1:23" x14ac:dyDescent="0.25">
      <c r="A95">
        <f t="shared" si="36"/>
        <v>7</v>
      </c>
      <c r="B95" s="33">
        <v>46357</v>
      </c>
      <c r="C95" s="36">
        <f t="shared" si="34"/>
        <v>147054.44</v>
      </c>
      <c r="D95" s="36">
        <f t="shared" si="22"/>
        <v>824.4</v>
      </c>
      <c r="E95" s="36">
        <f t="shared" si="23"/>
        <v>318.28999999999996</v>
      </c>
      <c r="F95" s="36">
        <f t="shared" si="24"/>
        <v>506.11</v>
      </c>
      <c r="G95" s="36">
        <f t="shared" si="20"/>
        <v>0</v>
      </c>
      <c r="H95" s="36">
        <f t="shared" si="25"/>
        <v>23263.850000000002</v>
      </c>
      <c r="I95" s="36">
        <f t="shared" si="35"/>
        <v>45985.749999999985</v>
      </c>
      <c r="J95" s="36">
        <f t="shared" si="21"/>
        <v>146736.15</v>
      </c>
      <c r="N95">
        <f t="shared" si="37"/>
        <v>7</v>
      </c>
      <c r="O95" s="33">
        <v>46357</v>
      </c>
      <c r="P95" s="36">
        <f t="shared" si="26"/>
        <v>101994.29</v>
      </c>
      <c r="Q95" s="36">
        <f t="shared" si="27"/>
        <v>1200.33</v>
      </c>
      <c r="R95" s="36">
        <f t="shared" si="28"/>
        <v>918.14999999999986</v>
      </c>
      <c r="S95" s="36">
        <f t="shared" si="29"/>
        <v>282.18</v>
      </c>
      <c r="T95" s="36">
        <f t="shared" si="30"/>
        <v>0</v>
      </c>
      <c r="U95" s="36">
        <f t="shared" si="31"/>
        <v>68923.859999999986</v>
      </c>
      <c r="V95" s="36">
        <f t="shared" si="32"/>
        <v>31903.859999999997</v>
      </c>
      <c r="W95" s="36">
        <f t="shared" si="33"/>
        <v>101076.14</v>
      </c>
    </row>
    <row r="96" spans="1:23" x14ac:dyDescent="0.25">
      <c r="A96">
        <f t="shared" si="36"/>
        <v>8</v>
      </c>
      <c r="B96" s="33">
        <v>46388</v>
      </c>
      <c r="C96" s="36">
        <f t="shared" si="34"/>
        <v>146736.15</v>
      </c>
      <c r="D96" s="36">
        <f t="shared" si="22"/>
        <v>824.4</v>
      </c>
      <c r="E96" s="36">
        <f t="shared" si="23"/>
        <v>319.38</v>
      </c>
      <c r="F96" s="36">
        <f t="shared" si="24"/>
        <v>505.02</v>
      </c>
      <c r="G96" s="36">
        <f t="shared" si="20"/>
        <v>0</v>
      </c>
      <c r="H96" s="36">
        <f t="shared" si="25"/>
        <v>23583.230000000003</v>
      </c>
      <c r="I96" s="36">
        <f t="shared" si="35"/>
        <v>46490.769999999982</v>
      </c>
      <c r="J96" s="36">
        <f t="shared" si="21"/>
        <v>146416.76999999999</v>
      </c>
      <c r="N96">
        <f t="shared" si="37"/>
        <v>8</v>
      </c>
      <c r="O96" s="33">
        <v>46388</v>
      </c>
      <c r="P96" s="36">
        <f t="shared" si="26"/>
        <v>101076.14</v>
      </c>
      <c r="Q96" s="36">
        <f t="shared" si="27"/>
        <v>1200.33</v>
      </c>
      <c r="R96" s="36">
        <f t="shared" si="28"/>
        <v>920.68999999999994</v>
      </c>
      <c r="S96" s="36">
        <f t="shared" si="29"/>
        <v>279.64</v>
      </c>
      <c r="T96" s="36">
        <f t="shared" si="30"/>
        <v>0</v>
      </c>
      <c r="U96" s="36">
        <f t="shared" si="31"/>
        <v>69844.549999999988</v>
      </c>
      <c r="V96" s="36">
        <f t="shared" si="32"/>
        <v>32183.499999999996</v>
      </c>
      <c r="W96" s="36">
        <f t="shared" si="33"/>
        <v>100155.45</v>
      </c>
    </row>
    <row r="97" spans="1:23" x14ac:dyDescent="0.25">
      <c r="A97">
        <f t="shared" si="36"/>
        <v>8</v>
      </c>
      <c r="B97" s="33">
        <v>46419</v>
      </c>
      <c r="C97" s="36">
        <f t="shared" si="34"/>
        <v>146416.76999999999</v>
      </c>
      <c r="D97" s="36">
        <f t="shared" si="22"/>
        <v>824.4</v>
      </c>
      <c r="E97" s="36">
        <f t="shared" si="23"/>
        <v>320.47999999999996</v>
      </c>
      <c r="F97" s="36">
        <f t="shared" si="24"/>
        <v>503.92</v>
      </c>
      <c r="G97" s="36">
        <f t="shared" si="20"/>
        <v>0</v>
      </c>
      <c r="H97" s="36">
        <f t="shared" si="25"/>
        <v>23903.710000000003</v>
      </c>
      <c r="I97" s="36">
        <f t="shared" si="35"/>
        <v>46994.689999999981</v>
      </c>
      <c r="J97" s="36">
        <f t="shared" si="21"/>
        <v>146096.28999999998</v>
      </c>
      <c r="N97">
        <f t="shared" si="37"/>
        <v>8</v>
      </c>
      <c r="O97" s="33">
        <v>46419</v>
      </c>
      <c r="P97" s="36">
        <f t="shared" si="26"/>
        <v>100155.45</v>
      </c>
      <c r="Q97" s="36">
        <f t="shared" si="27"/>
        <v>1200.33</v>
      </c>
      <c r="R97" s="36">
        <f t="shared" si="28"/>
        <v>923.2299999999999</v>
      </c>
      <c r="S97" s="36">
        <f t="shared" si="29"/>
        <v>277.10000000000002</v>
      </c>
      <c r="T97" s="36">
        <f t="shared" si="30"/>
        <v>0</v>
      </c>
      <c r="U97" s="36">
        <f t="shared" si="31"/>
        <v>70767.779999999984</v>
      </c>
      <c r="V97" s="36">
        <f t="shared" si="32"/>
        <v>32460.599999999995</v>
      </c>
      <c r="W97" s="36">
        <f t="shared" si="33"/>
        <v>99232.22</v>
      </c>
    </row>
    <row r="98" spans="1:23" x14ac:dyDescent="0.25">
      <c r="A98">
        <f t="shared" si="36"/>
        <v>8</v>
      </c>
      <c r="B98" s="33">
        <v>46447</v>
      </c>
      <c r="C98" s="36">
        <f t="shared" si="34"/>
        <v>146096.28999999998</v>
      </c>
      <c r="D98" s="36">
        <f t="shared" si="22"/>
        <v>824.4</v>
      </c>
      <c r="E98" s="36">
        <f t="shared" si="23"/>
        <v>321.58999999999997</v>
      </c>
      <c r="F98" s="36">
        <f t="shared" si="24"/>
        <v>502.81</v>
      </c>
      <c r="G98" s="36">
        <f t="shared" si="20"/>
        <v>0</v>
      </c>
      <c r="H98" s="36">
        <f t="shared" si="25"/>
        <v>24225.300000000003</v>
      </c>
      <c r="I98" s="36">
        <f t="shared" si="35"/>
        <v>47497.499999999978</v>
      </c>
      <c r="J98" s="36">
        <f t="shared" si="21"/>
        <v>145774.69999999998</v>
      </c>
      <c r="N98">
        <f t="shared" si="37"/>
        <v>8</v>
      </c>
      <c r="O98" s="33">
        <v>46447</v>
      </c>
      <c r="P98" s="36">
        <f t="shared" si="26"/>
        <v>99232.22</v>
      </c>
      <c r="Q98" s="36">
        <f t="shared" si="27"/>
        <v>1200.33</v>
      </c>
      <c r="R98" s="36">
        <f t="shared" si="28"/>
        <v>925.79</v>
      </c>
      <c r="S98" s="36">
        <f t="shared" si="29"/>
        <v>274.54000000000002</v>
      </c>
      <c r="T98" s="36">
        <f t="shared" si="30"/>
        <v>0</v>
      </c>
      <c r="U98" s="36">
        <f t="shared" si="31"/>
        <v>71693.569999999978</v>
      </c>
      <c r="V98" s="36">
        <f t="shared" si="32"/>
        <v>32735.139999999996</v>
      </c>
      <c r="W98" s="36">
        <f t="shared" si="33"/>
        <v>98306.430000000008</v>
      </c>
    </row>
    <row r="99" spans="1:23" x14ac:dyDescent="0.25">
      <c r="A99">
        <f t="shared" si="36"/>
        <v>8</v>
      </c>
      <c r="B99" s="33">
        <v>46478</v>
      </c>
      <c r="C99" s="36">
        <f t="shared" si="34"/>
        <v>145774.69999999998</v>
      </c>
      <c r="D99" s="36">
        <f t="shared" si="22"/>
        <v>824.4</v>
      </c>
      <c r="E99" s="36">
        <f t="shared" si="23"/>
        <v>322.69</v>
      </c>
      <c r="F99" s="36">
        <f t="shared" si="24"/>
        <v>501.71</v>
      </c>
      <c r="G99" s="36">
        <f t="shared" si="20"/>
        <v>0</v>
      </c>
      <c r="H99" s="36">
        <f t="shared" si="25"/>
        <v>24547.99</v>
      </c>
      <c r="I99" s="36">
        <f t="shared" si="35"/>
        <v>47999.209999999977</v>
      </c>
      <c r="J99" s="36">
        <f t="shared" si="21"/>
        <v>145452.00999999998</v>
      </c>
      <c r="N99">
        <f t="shared" si="37"/>
        <v>8</v>
      </c>
      <c r="O99" s="33">
        <v>46478</v>
      </c>
      <c r="P99" s="36">
        <f t="shared" si="26"/>
        <v>98306.430000000008</v>
      </c>
      <c r="Q99" s="36">
        <f t="shared" si="27"/>
        <v>1200.33</v>
      </c>
      <c r="R99" s="36">
        <f t="shared" si="28"/>
        <v>928.34999999999991</v>
      </c>
      <c r="S99" s="36">
        <f t="shared" si="29"/>
        <v>271.98</v>
      </c>
      <c r="T99" s="36">
        <f t="shared" si="30"/>
        <v>0</v>
      </c>
      <c r="U99" s="36">
        <f t="shared" si="31"/>
        <v>72621.919999999984</v>
      </c>
      <c r="V99" s="36">
        <f t="shared" si="32"/>
        <v>33007.119999999995</v>
      </c>
      <c r="W99" s="36">
        <f t="shared" si="33"/>
        <v>97378.08</v>
      </c>
    </row>
    <row r="100" spans="1:23" x14ac:dyDescent="0.25">
      <c r="A100">
        <f t="shared" si="36"/>
        <v>8</v>
      </c>
      <c r="B100" s="33">
        <v>46508</v>
      </c>
      <c r="C100" s="36">
        <f t="shared" si="34"/>
        <v>145452.00999999998</v>
      </c>
      <c r="D100" s="36">
        <f t="shared" si="22"/>
        <v>824.4</v>
      </c>
      <c r="E100" s="36">
        <f t="shared" si="23"/>
        <v>323.79999999999995</v>
      </c>
      <c r="F100" s="36">
        <f t="shared" si="24"/>
        <v>500.6</v>
      </c>
      <c r="G100" s="36">
        <f t="shared" si="20"/>
        <v>0</v>
      </c>
      <c r="H100" s="36">
        <f t="shared" si="25"/>
        <v>24871.79</v>
      </c>
      <c r="I100" s="36">
        <f t="shared" si="35"/>
        <v>48499.809999999976</v>
      </c>
      <c r="J100" s="36">
        <f t="shared" si="21"/>
        <v>145128.21</v>
      </c>
      <c r="N100">
        <f t="shared" si="37"/>
        <v>8</v>
      </c>
      <c r="O100" s="33">
        <v>46508</v>
      </c>
      <c r="P100" s="36">
        <f t="shared" si="26"/>
        <v>97378.08</v>
      </c>
      <c r="Q100" s="36">
        <f t="shared" si="27"/>
        <v>1200.33</v>
      </c>
      <c r="R100" s="36">
        <f t="shared" si="28"/>
        <v>930.91999999999985</v>
      </c>
      <c r="S100" s="36">
        <f t="shared" si="29"/>
        <v>269.41000000000003</v>
      </c>
      <c r="T100" s="36">
        <f t="shared" si="30"/>
        <v>0</v>
      </c>
      <c r="U100" s="36">
        <f t="shared" si="31"/>
        <v>73552.839999999982</v>
      </c>
      <c r="V100" s="36">
        <f t="shared" si="32"/>
        <v>33276.53</v>
      </c>
      <c r="W100" s="36">
        <f t="shared" si="33"/>
        <v>96447.16</v>
      </c>
    </row>
    <row r="101" spans="1:23" x14ac:dyDescent="0.25">
      <c r="A101">
        <f t="shared" si="36"/>
        <v>8</v>
      </c>
      <c r="B101" s="33">
        <v>46539</v>
      </c>
      <c r="C101" s="36">
        <f t="shared" si="34"/>
        <v>145128.21</v>
      </c>
      <c r="D101" s="36">
        <f t="shared" si="22"/>
        <v>824.4</v>
      </c>
      <c r="E101" s="36">
        <f t="shared" si="23"/>
        <v>324.91999999999996</v>
      </c>
      <c r="F101" s="36">
        <f t="shared" si="24"/>
        <v>499.48</v>
      </c>
      <c r="G101" s="36">
        <f t="shared" si="20"/>
        <v>0</v>
      </c>
      <c r="H101" s="36">
        <f t="shared" si="25"/>
        <v>25196.71</v>
      </c>
      <c r="I101" s="36">
        <f t="shared" si="35"/>
        <v>48999.289999999979</v>
      </c>
      <c r="J101" s="36">
        <f t="shared" si="21"/>
        <v>144803.28999999998</v>
      </c>
      <c r="N101">
        <f t="shared" si="37"/>
        <v>8</v>
      </c>
      <c r="O101" s="33">
        <v>46539</v>
      </c>
      <c r="P101" s="36">
        <f t="shared" si="26"/>
        <v>96447.16</v>
      </c>
      <c r="Q101" s="36">
        <f t="shared" si="27"/>
        <v>1200.33</v>
      </c>
      <c r="R101" s="36">
        <f t="shared" si="28"/>
        <v>933.49</v>
      </c>
      <c r="S101" s="36">
        <f t="shared" si="29"/>
        <v>266.83999999999997</v>
      </c>
      <c r="T101" s="36">
        <f t="shared" si="30"/>
        <v>0</v>
      </c>
      <c r="U101" s="36">
        <f t="shared" si="31"/>
        <v>74486.329999999987</v>
      </c>
      <c r="V101" s="36">
        <f t="shared" si="32"/>
        <v>33543.369999999995</v>
      </c>
      <c r="W101" s="36">
        <f t="shared" si="33"/>
        <v>95513.67</v>
      </c>
    </row>
    <row r="102" spans="1:23" x14ac:dyDescent="0.25">
      <c r="A102">
        <f t="shared" si="36"/>
        <v>8</v>
      </c>
      <c r="B102" s="33">
        <v>46569</v>
      </c>
      <c r="C102" s="36">
        <f t="shared" si="34"/>
        <v>144803.28999999998</v>
      </c>
      <c r="D102" s="36">
        <f t="shared" si="22"/>
        <v>824.4</v>
      </c>
      <c r="E102" s="36">
        <f t="shared" si="23"/>
        <v>326.03999999999996</v>
      </c>
      <c r="F102" s="36">
        <f t="shared" si="24"/>
        <v>498.36</v>
      </c>
      <c r="G102" s="36">
        <f t="shared" si="20"/>
        <v>0</v>
      </c>
      <c r="H102" s="36">
        <f t="shared" si="25"/>
        <v>25522.75</v>
      </c>
      <c r="I102" s="36">
        <f t="shared" si="35"/>
        <v>49497.64999999998</v>
      </c>
      <c r="J102" s="36">
        <f t="shared" si="21"/>
        <v>144477.24999999997</v>
      </c>
      <c r="N102">
        <f t="shared" si="37"/>
        <v>8</v>
      </c>
      <c r="O102" s="33">
        <v>46569</v>
      </c>
      <c r="P102" s="36">
        <f t="shared" si="26"/>
        <v>95513.67</v>
      </c>
      <c r="Q102" s="36">
        <f t="shared" si="27"/>
        <v>1200.33</v>
      </c>
      <c r="R102" s="36">
        <f t="shared" si="28"/>
        <v>936.07999999999993</v>
      </c>
      <c r="S102" s="36">
        <f t="shared" si="29"/>
        <v>264.25</v>
      </c>
      <c r="T102" s="36">
        <f t="shared" si="30"/>
        <v>0</v>
      </c>
      <c r="U102" s="36">
        <f t="shared" si="31"/>
        <v>75422.409999999989</v>
      </c>
      <c r="V102" s="36">
        <f t="shared" si="32"/>
        <v>33807.619999999995</v>
      </c>
      <c r="W102" s="36">
        <f t="shared" si="33"/>
        <v>94577.59</v>
      </c>
    </row>
    <row r="103" spans="1:23" x14ac:dyDescent="0.25">
      <c r="A103">
        <f t="shared" si="36"/>
        <v>8</v>
      </c>
      <c r="B103" s="33">
        <v>46600</v>
      </c>
      <c r="C103" s="36">
        <f t="shared" si="34"/>
        <v>144477.24999999997</v>
      </c>
      <c r="D103" s="36">
        <f t="shared" si="22"/>
        <v>824.4</v>
      </c>
      <c r="E103" s="36">
        <f t="shared" si="23"/>
        <v>327.15999999999997</v>
      </c>
      <c r="F103" s="36">
        <f t="shared" si="24"/>
        <v>497.24</v>
      </c>
      <c r="G103" s="36">
        <f t="shared" si="20"/>
        <v>0</v>
      </c>
      <c r="H103" s="36">
        <f t="shared" si="25"/>
        <v>25849.91</v>
      </c>
      <c r="I103" s="36">
        <f t="shared" si="35"/>
        <v>49994.889999999978</v>
      </c>
      <c r="J103" s="36">
        <f t="shared" si="21"/>
        <v>144150.08999999997</v>
      </c>
      <c r="N103">
        <f t="shared" si="37"/>
        <v>8</v>
      </c>
      <c r="O103" s="33">
        <v>46600</v>
      </c>
      <c r="P103" s="36">
        <f t="shared" si="26"/>
        <v>94577.59</v>
      </c>
      <c r="Q103" s="36">
        <f t="shared" si="27"/>
        <v>1200.33</v>
      </c>
      <c r="R103" s="36">
        <f t="shared" si="28"/>
        <v>938.66999999999985</v>
      </c>
      <c r="S103" s="36">
        <f t="shared" si="29"/>
        <v>261.66000000000003</v>
      </c>
      <c r="T103" s="36">
        <f t="shared" si="30"/>
        <v>0</v>
      </c>
      <c r="U103" s="36">
        <f t="shared" si="31"/>
        <v>76361.079999999987</v>
      </c>
      <c r="V103" s="36">
        <f t="shared" si="32"/>
        <v>34069.279999999999</v>
      </c>
      <c r="W103" s="36">
        <f t="shared" si="33"/>
        <v>93638.92</v>
      </c>
    </row>
    <row r="104" spans="1:23" x14ac:dyDescent="0.25">
      <c r="A104">
        <f t="shared" si="36"/>
        <v>8</v>
      </c>
      <c r="B104" s="33">
        <v>46631</v>
      </c>
      <c r="C104" s="36">
        <f t="shared" si="34"/>
        <v>144150.08999999997</v>
      </c>
      <c r="D104" s="36">
        <f t="shared" si="22"/>
        <v>824.4</v>
      </c>
      <c r="E104" s="36">
        <f t="shared" si="23"/>
        <v>328.28</v>
      </c>
      <c r="F104" s="36">
        <f t="shared" si="24"/>
        <v>496.12</v>
      </c>
      <c r="G104" s="36">
        <f t="shared" si="20"/>
        <v>0</v>
      </c>
      <c r="H104" s="36">
        <f t="shared" si="25"/>
        <v>26178.19</v>
      </c>
      <c r="I104" s="36">
        <f t="shared" si="35"/>
        <v>50491.00999999998</v>
      </c>
      <c r="J104" s="36">
        <f t="shared" si="21"/>
        <v>143821.80999999997</v>
      </c>
      <c r="N104">
        <f t="shared" si="37"/>
        <v>8</v>
      </c>
      <c r="O104" s="33">
        <v>46631</v>
      </c>
      <c r="P104" s="36">
        <f t="shared" si="26"/>
        <v>93638.92</v>
      </c>
      <c r="Q104" s="36">
        <f t="shared" si="27"/>
        <v>1200.33</v>
      </c>
      <c r="R104" s="36">
        <f t="shared" si="28"/>
        <v>941.26</v>
      </c>
      <c r="S104" s="36">
        <f t="shared" si="29"/>
        <v>259.07</v>
      </c>
      <c r="T104" s="36">
        <f t="shared" si="30"/>
        <v>0</v>
      </c>
      <c r="U104" s="36">
        <f t="shared" si="31"/>
        <v>77302.339999999982</v>
      </c>
      <c r="V104" s="36">
        <f t="shared" si="32"/>
        <v>34328.35</v>
      </c>
      <c r="W104" s="36">
        <f t="shared" si="33"/>
        <v>92697.66</v>
      </c>
    </row>
    <row r="105" spans="1:23" x14ac:dyDescent="0.25">
      <c r="A105">
        <f t="shared" si="36"/>
        <v>8</v>
      </c>
      <c r="B105" s="33">
        <v>46661</v>
      </c>
      <c r="C105" s="36">
        <f t="shared" si="34"/>
        <v>143821.80999999997</v>
      </c>
      <c r="D105" s="36">
        <f t="shared" si="22"/>
        <v>824.4</v>
      </c>
      <c r="E105" s="36">
        <f t="shared" si="23"/>
        <v>329.40999999999997</v>
      </c>
      <c r="F105" s="36">
        <f t="shared" si="24"/>
        <v>494.99</v>
      </c>
      <c r="G105" s="36">
        <f t="shared" si="20"/>
        <v>0</v>
      </c>
      <c r="H105" s="36">
        <f t="shared" si="25"/>
        <v>26507.599999999999</v>
      </c>
      <c r="I105" s="36">
        <f t="shared" si="35"/>
        <v>50985.999999999978</v>
      </c>
      <c r="J105" s="36">
        <f t="shared" si="21"/>
        <v>143492.39999999997</v>
      </c>
      <c r="N105">
        <f t="shared" si="37"/>
        <v>8</v>
      </c>
      <c r="O105" s="33">
        <v>46661</v>
      </c>
      <c r="P105" s="36">
        <f t="shared" si="26"/>
        <v>92697.66</v>
      </c>
      <c r="Q105" s="36">
        <f t="shared" si="27"/>
        <v>1200.33</v>
      </c>
      <c r="R105" s="36">
        <f t="shared" si="28"/>
        <v>943.86999999999989</v>
      </c>
      <c r="S105" s="36">
        <f t="shared" si="29"/>
        <v>256.45999999999998</v>
      </c>
      <c r="T105" s="36">
        <f t="shared" si="30"/>
        <v>0</v>
      </c>
      <c r="U105" s="36">
        <f t="shared" si="31"/>
        <v>78246.209999999977</v>
      </c>
      <c r="V105" s="36">
        <f t="shared" si="32"/>
        <v>34584.81</v>
      </c>
      <c r="W105" s="36">
        <f t="shared" si="33"/>
        <v>91753.790000000008</v>
      </c>
    </row>
    <row r="106" spans="1:23" x14ac:dyDescent="0.25">
      <c r="A106">
        <f t="shared" si="36"/>
        <v>8</v>
      </c>
      <c r="B106" s="33">
        <v>46692</v>
      </c>
      <c r="C106" s="36">
        <f t="shared" si="34"/>
        <v>143492.39999999997</v>
      </c>
      <c r="D106" s="36">
        <f t="shared" si="22"/>
        <v>824.4</v>
      </c>
      <c r="E106" s="36">
        <f t="shared" si="23"/>
        <v>330.54999999999995</v>
      </c>
      <c r="F106" s="36">
        <f t="shared" si="24"/>
        <v>493.85</v>
      </c>
      <c r="G106" s="36">
        <f t="shared" si="20"/>
        <v>0</v>
      </c>
      <c r="H106" s="36">
        <f t="shared" si="25"/>
        <v>26838.149999999998</v>
      </c>
      <c r="I106" s="36">
        <f t="shared" si="35"/>
        <v>51479.849999999977</v>
      </c>
      <c r="J106" s="36">
        <f t="shared" si="21"/>
        <v>143161.84999999998</v>
      </c>
      <c r="N106">
        <f t="shared" si="37"/>
        <v>8</v>
      </c>
      <c r="O106" s="33">
        <v>46692</v>
      </c>
      <c r="P106" s="36">
        <f t="shared" si="26"/>
        <v>91753.790000000008</v>
      </c>
      <c r="Q106" s="36">
        <f t="shared" si="27"/>
        <v>1200.33</v>
      </c>
      <c r="R106" s="36">
        <f t="shared" si="28"/>
        <v>946.4799999999999</v>
      </c>
      <c r="S106" s="36">
        <f t="shared" si="29"/>
        <v>253.85</v>
      </c>
      <c r="T106" s="36">
        <f t="shared" si="30"/>
        <v>0</v>
      </c>
      <c r="U106" s="36">
        <f t="shared" si="31"/>
        <v>79192.689999999973</v>
      </c>
      <c r="V106" s="36">
        <f t="shared" si="32"/>
        <v>34838.659999999996</v>
      </c>
      <c r="W106" s="36">
        <f t="shared" si="33"/>
        <v>90807.310000000012</v>
      </c>
    </row>
    <row r="107" spans="1:23" x14ac:dyDescent="0.25">
      <c r="A107">
        <f t="shared" si="36"/>
        <v>8</v>
      </c>
      <c r="B107" s="33">
        <v>46722</v>
      </c>
      <c r="C107" s="36">
        <f t="shared" si="34"/>
        <v>143161.84999999998</v>
      </c>
      <c r="D107" s="36">
        <f t="shared" si="22"/>
        <v>824.4</v>
      </c>
      <c r="E107" s="36">
        <f t="shared" si="23"/>
        <v>331.67999999999995</v>
      </c>
      <c r="F107" s="36">
        <f t="shared" si="24"/>
        <v>492.72</v>
      </c>
      <c r="G107" s="36">
        <f t="shared" si="20"/>
        <v>0</v>
      </c>
      <c r="H107" s="36">
        <f t="shared" si="25"/>
        <v>27169.829999999998</v>
      </c>
      <c r="I107" s="36">
        <f t="shared" si="35"/>
        <v>51972.569999999978</v>
      </c>
      <c r="J107" s="36">
        <f t="shared" si="21"/>
        <v>142830.16999999998</v>
      </c>
      <c r="N107">
        <f t="shared" si="37"/>
        <v>8</v>
      </c>
      <c r="O107" s="33">
        <v>46722</v>
      </c>
      <c r="P107" s="36">
        <f t="shared" si="26"/>
        <v>90807.310000000012</v>
      </c>
      <c r="Q107" s="36">
        <f t="shared" si="27"/>
        <v>1200.33</v>
      </c>
      <c r="R107" s="36">
        <f t="shared" si="28"/>
        <v>949.09999999999991</v>
      </c>
      <c r="S107" s="36">
        <f t="shared" si="29"/>
        <v>251.23</v>
      </c>
      <c r="T107" s="36">
        <f t="shared" si="30"/>
        <v>0</v>
      </c>
      <c r="U107" s="36">
        <f t="shared" si="31"/>
        <v>80141.789999999979</v>
      </c>
      <c r="V107" s="36">
        <f t="shared" si="32"/>
        <v>35089.89</v>
      </c>
      <c r="W107" s="36">
        <f t="shared" si="33"/>
        <v>89858.21</v>
      </c>
    </row>
    <row r="108" spans="1:23" x14ac:dyDescent="0.25">
      <c r="A108">
        <f t="shared" si="36"/>
        <v>9</v>
      </c>
      <c r="B108" s="33">
        <v>46753</v>
      </c>
      <c r="C108" s="36">
        <f t="shared" si="34"/>
        <v>142830.16999999998</v>
      </c>
      <c r="D108" s="36">
        <f t="shared" si="22"/>
        <v>824.4</v>
      </c>
      <c r="E108" s="36">
        <f t="shared" si="23"/>
        <v>332.83</v>
      </c>
      <c r="F108" s="36">
        <f t="shared" si="24"/>
        <v>491.57</v>
      </c>
      <c r="G108" s="36">
        <f t="shared" si="20"/>
        <v>0</v>
      </c>
      <c r="H108" s="36">
        <f t="shared" si="25"/>
        <v>27502.66</v>
      </c>
      <c r="I108" s="36">
        <f t="shared" si="35"/>
        <v>52464.139999999978</v>
      </c>
      <c r="J108" s="36">
        <f t="shared" si="21"/>
        <v>142497.34</v>
      </c>
      <c r="N108">
        <f t="shared" si="37"/>
        <v>9</v>
      </c>
      <c r="O108" s="33">
        <v>46753</v>
      </c>
      <c r="P108" s="36">
        <f t="shared" si="26"/>
        <v>89858.21</v>
      </c>
      <c r="Q108" s="36">
        <f t="shared" si="27"/>
        <v>1200.33</v>
      </c>
      <c r="R108" s="36">
        <f t="shared" si="28"/>
        <v>951.71999999999991</v>
      </c>
      <c r="S108" s="36">
        <f t="shared" si="29"/>
        <v>248.61</v>
      </c>
      <c r="T108" s="36">
        <f t="shared" si="30"/>
        <v>0</v>
      </c>
      <c r="U108" s="36">
        <f t="shared" si="31"/>
        <v>81093.50999999998</v>
      </c>
      <c r="V108" s="36">
        <f t="shared" si="32"/>
        <v>35338.5</v>
      </c>
      <c r="W108" s="36">
        <f t="shared" si="33"/>
        <v>88906.49</v>
      </c>
    </row>
    <row r="109" spans="1:23" x14ac:dyDescent="0.25">
      <c r="A109">
        <f t="shared" si="36"/>
        <v>9</v>
      </c>
      <c r="B109" s="33">
        <v>46784</v>
      </c>
      <c r="C109" s="36">
        <f t="shared" si="34"/>
        <v>142497.34</v>
      </c>
      <c r="D109" s="36">
        <f t="shared" si="22"/>
        <v>824.4</v>
      </c>
      <c r="E109" s="36">
        <f t="shared" si="23"/>
        <v>333.96999999999997</v>
      </c>
      <c r="F109" s="36">
        <f t="shared" si="24"/>
        <v>490.43</v>
      </c>
      <c r="G109" s="36">
        <f t="shared" si="20"/>
        <v>0</v>
      </c>
      <c r="H109" s="36">
        <f t="shared" si="25"/>
        <v>27836.63</v>
      </c>
      <c r="I109" s="36">
        <f t="shared" si="35"/>
        <v>52954.569999999978</v>
      </c>
      <c r="J109" s="36">
        <f t="shared" si="21"/>
        <v>142163.37</v>
      </c>
      <c r="N109">
        <f t="shared" si="37"/>
        <v>9</v>
      </c>
      <c r="O109" s="33">
        <v>46784</v>
      </c>
      <c r="P109" s="36">
        <f t="shared" si="26"/>
        <v>88906.49</v>
      </c>
      <c r="Q109" s="36">
        <f t="shared" si="27"/>
        <v>1200.33</v>
      </c>
      <c r="R109" s="36">
        <f t="shared" si="28"/>
        <v>954.3599999999999</v>
      </c>
      <c r="S109" s="36">
        <f t="shared" si="29"/>
        <v>245.97</v>
      </c>
      <c r="T109" s="36">
        <f t="shared" si="30"/>
        <v>0</v>
      </c>
      <c r="U109" s="36">
        <f t="shared" si="31"/>
        <v>82047.869999999981</v>
      </c>
      <c r="V109" s="36">
        <f t="shared" si="32"/>
        <v>35584.47</v>
      </c>
      <c r="W109" s="36">
        <f t="shared" si="33"/>
        <v>87952.13</v>
      </c>
    </row>
    <row r="110" spans="1:23" x14ac:dyDescent="0.25">
      <c r="A110">
        <f t="shared" si="36"/>
        <v>9</v>
      </c>
      <c r="B110" s="33">
        <v>46813</v>
      </c>
      <c r="C110" s="36">
        <f t="shared" si="34"/>
        <v>142163.37</v>
      </c>
      <c r="D110" s="36">
        <f t="shared" si="22"/>
        <v>824.4</v>
      </c>
      <c r="E110" s="36">
        <f t="shared" si="23"/>
        <v>335.12</v>
      </c>
      <c r="F110" s="36">
        <f t="shared" si="24"/>
        <v>489.28</v>
      </c>
      <c r="G110" s="36">
        <f t="shared" si="20"/>
        <v>0</v>
      </c>
      <c r="H110" s="36">
        <f t="shared" si="25"/>
        <v>28171.75</v>
      </c>
      <c r="I110" s="36">
        <f t="shared" si="35"/>
        <v>53443.849999999977</v>
      </c>
      <c r="J110" s="36">
        <f t="shared" si="21"/>
        <v>141828.25</v>
      </c>
      <c r="N110">
        <f t="shared" si="37"/>
        <v>9</v>
      </c>
      <c r="O110" s="33">
        <v>46813</v>
      </c>
      <c r="P110" s="36">
        <f t="shared" si="26"/>
        <v>87952.13</v>
      </c>
      <c r="Q110" s="36">
        <f t="shared" si="27"/>
        <v>1200.33</v>
      </c>
      <c r="R110" s="36">
        <f t="shared" si="28"/>
        <v>956.99999999999989</v>
      </c>
      <c r="S110" s="36">
        <f t="shared" si="29"/>
        <v>243.33</v>
      </c>
      <c r="T110" s="36">
        <f t="shared" si="30"/>
        <v>0</v>
      </c>
      <c r="U110" s="36">
        <f t="shared" si="31"/>
        <v>83004.869999999981</v>
      </c>
      <c r="V110" s="36">
        <f t="shared" si="32"/>
        <v>35827.800000000003</v>
      </c>
      <c r="W110" s="36">
        <f t="shared" si="33"/>
        <v>86995.13</v>
      </c>
    </row>
    <row r="111" spans="1:23" x14ac:dyDescent="0.25">
      <c r="A111">
        <f t="shared" si="36"/>
        <v>9</v>
      </c>
      <c r="B111" s="33">
        <v>46844</v>
      </c>
      <c r="C111" s="36">
        <f t="shared" si="34"/>
        <v>141828.25</v>
      </c>
      <c r="D111" s="36">
        <f t="shared" si="22"/>
        <v>824.4</v>
      </c>
      <c r="E111" s="36">
        <f t="shared" si="23"/>
        <v>336.27</v>
      </c>
      <c r="F111" s="36">
        <f t="shared" si="24"/>
        <v>488.13</v>
      </c>
      <c r="G111" s="36">
        <f t="shared" si="20"/>
        <v>0</v>
      </c>
      <c r="H111" s="36">
        <f t="shared" si="25"/>
        <v>28508.02</v>
      </c>
      <c r="I111" s="36">
        <f t="shared" si="35"/>
        <v>53931.979999999974</v>
      </c>
      <c r="J111" s="36">
        <f t="shared" si="21"/>
        <v>141491.98000000001</v>
      </c>
      <c r="N111">
        <f t="shared" si="37"/>
        <v>9</v>
      </c>
      <c r="O111" s="33">
        <v>46844</v>
      </c>
      <c r="P111" s="36">
        <f t="shared" si="26"/>
        <v>86995.13</v>
      </c>
      <c r="Q111" s="36">
        <f t="shared" si="27"/>
        <v>1200.33</v>
      </c>
      <c r="R111" s="36">
        <f t="shared" si="28"/>
        <v>959.63999999999987</v>
      </c>
      <c r="S111" s="36">
        <f t="shared" si="29"/>
        <v>240.69</v>
      </c>
      <c r="T111" s="36">
        <f t="shared" si="30"/>
        <v>0</v>
      </c>
      <c r="U111" s="36">
        <f t="shared" si="31"/>
        <v>83964.50999999998</v>
      </c>
      <c r="V111" s="36">
        <f t="shared" si="32"/>
        <v>36068.490000000005</v>
      </c>
      <c r="W111" s="36">
        <f t="shared" si="33"/>
        <v>86035.49</v>
      </c>
    </row>
    <row r="112" spans="1:23" x14ac:dyDescent="0.25">
      <c r="A112">
        <f t="shared" si="36"/>
        <v>9</v>
      </c>
      <c r="B112" s="33">
        <v>46874</v>
      </c>
      <c r="C112" s="36">
        <f t="shared" si="34"/>
        <v>141491.98000000001</v>
      </c>
      <c r="D112" s="36">
        <f t="shared" si="22"/>
        <v>824.4</v>
      </c>
      <c r="E112" s="36">
        <f t="shared" si="23"/>
        <v>337.42999999999995</v>
      </c>
      <c r="F112" s="36">
        <f t="shared" si="24"/>
        <v>486.97</v>
      </c>
      <c r="G112" s="36">
        <f t="shared" si="20"/>
        <v>0</v>
      </c>
      <c r="H112" s="36">
        <f t="shared" si="25"/>
        <v>28845.45</v>
      </c>
      <c r="I112" s="36">
        <f t="shared" si="35"/>
        <v>54418.949999999975</v>
      </c>
      <c r="J112" s="36">
        <f t="shared" si="21"/>
        <v>141154.55000000002</v>
      </c>
      <c r="N112">
        <f t="shared" si="37"/>
        <v>9</v>
      </c>
      <c r="O112" s="33">
        <v>46874</v>
      </c>
      <c r="P112" s="36">
        <f t="shared" si="26"/>
        <v>86035.49</v>
      </c>
      <c r="Q112" s="36">
        <f t="shared" si="27"/>
        <v>1200.33</v>
      </c>
      <c r="R112" s="36">
        <f t="shared" si="28"/>
        <v>962.3</v>
      </c>
      <c r="S112" s="36">
        <f t="shared" si="29"/>
        <v>238.03</v>
      </c>
      <c r="T112" s="36">
        <f t="shared" si="30"/>
        <v>0</v>
      </c>
      <c r="U112" s="36">
        <f t="shared" si="31"/>
        <v>84926.809999999983</v>
      </c>
      <c r="V112" s="36">
        <f t="shared" si="32"/>
        <v>36306.520000000004</v>
      </c>
      <c r="W112" s="36">
        <f t="shared" si="33"/>
        <v>85073.19</v>
      </c>
    </row>
    <row r="113" spans="1:23" x14ac:dyDescent="0.25">
      <c r="A113">
        <f t="shared" si="36"/>
        <v>9</v>
      </c>
      <c r="B113" s="33">
        <v>46905</v>
      </c>
      <c r="C113" s="36">
        <f t="shared" si="34"/>
        <v>141154.55000000002</v>
      </c>
      <c r="D113" s="36">
        <f t="shared" si="22"/>
        <v>824.4</v>
      </c>
      <c r="E113" s="36">
        <f t="shared" si="23"/>
        <v>338.59</v>
      </c>
      <c r="F113" s="36">
        <f t="shared" si="24"/>
        <v>485.81</v>
      </c>
      <c r="G113" s="36">
        <f t="shared" si="20"/>
        <v>0</v>
      </c>
      <c r="H113" s="36">
        <f t="shared" si="25"/>
        <v>29184.04</v>
      </c>
      <c r="I113" s="36">
        <f t="shared" si="35"/>
        <v>54904.759999999973</v>
      </c>
      <c r="J113" s="36">
        <f t="shared" si="21"/>
        <v>140815.96000000002</v>
      </c>
      <c r="N113">
        <f t="shared" si="37"/>
        <v>9</v>
      </c>
      <c r="O113" s="33">
        <v>46905</v>
      </c>
      <c r="P113" s="36">
        <f t="shared" si="26"/>
        <v>85073.19</v>
      </c>
      <c r="Q113" s="36">
        <f t="shared" si="27"/>
        <v>1200.33</v>
      </c>
      <c r="R113" s="36">
        <f t="shared" si="28"/>
        <v>964.95999999999992</v>
      </c>
      <c r="S113" s="36">
        <f t="shared" si="29"/>
        <v>235.37</v>
      </c>
      <c r="T113" s="36">
        <f t="shared" si="30"/>
        <v>0</v>
      </c>
      <c r="U113" s="36">
        <f t="shared" si="31"/>
        <v>85891.76999999999</v>
      </c>
      <c r="V113" s="36">
        <f t="shared" si="32"/>
        <v>36541.890000000007</v>
      </c>
      <c r="W113" s="36">
        <f t="shared" si="33"/>
        <v>84108.23</v>
      </c>
    </row>
    <row r="114" spans="1:23" x14ac:dyDescent="0.25">
      <c r="A114">
        <f t="shared" si="36"/>
        <v>9</v>
      </c>
      <c r="B114" s="33">
        <v>46935</v>
      </c>
      <c r="C114" s="36">
        <f t="shared" si="34"/>
        <v>140815.96000000002</v>
      </c>
      <c r="D114" s="36">
        <f t="shared" si="22"/>
        <v>824.4</v>
      </c>
      <c r="E114" s="36">
        <f t="shared" si="23"/>
        <v>339.76</v>
      </c>
      <c r="F114" s="36">
        <f t="shared" si="24"/>
        <v>484.64</v>
      </c>
      <c r="G114" s="36">
        <f t="shared" si="20"/>
        <v>0</v>
      </c>
      <c r="H114" s="36">
        <f t="shared" si="25"/>
        <v>29523.8</v>
      </c>
      <c r="I114" s="36">
        <f t="shared" si="35"/>
        <v>55389.399999999972</v>
      </c>
      <c r="J114" s="36">
        <f t="shared" si="21"/>
        <v>140476.20000000001</v>
      </c>
      <c r="N114">
        <f t="shared" si="37"/>
        <v>9</v>
      </c>
      <c r="O114" s="33">
        <v>46935</v>
      </c>
      <c r="P114" s="36">
        <f t="shared" si="26"/>
        <v>84108.23</v>
      </c>
      <c r="Q114" s="36">
        <f t="shared" si="27"/>
        <v>1200.33</v>
      </c>
      <c r="R114" s="36">
        <f t="shared" si="28"/>
        <v>967.62999999999988</v>
      </c>
      <c r="S114" s="36">
        <f t="shared" si="29"/>
        <v>232.7</v>
      </c>
      <c r="T114" s="36">
        <f t="shared" si="30"/>
        <v>0</v>
      </c>
      <c r="U114" s="36">
        <f t="shared" si="31"/>
        <v>86859.4</v>
      </c>
      <c r="V114" s="36">
        <f t="shared" si="32"/>
        <v>36774.590000000004</v>
      </c>
      <c r="W114" s="36">
        <f t="shared" si="33"/>
        <v>83140.599999999991</v>
      </c>
    </row>
    <row r="115" spans="1:23" x14ac:dyDescent="0.25">
      <c r="A115">
        <f t="shared" si="36"/>
        <v>9</v>
      </c>
      <c r="B115" s="33">
        <v>46966</v>
      </c>
      <c r="C115" s="36">
        <f t="shared" si="34"/>
        <v>140476.20000000001</v>
      </c>
      <c r="D115" s="36">
        <f t="shared" si="22"/>
        <v>824.4</v>
      </c>
      <c r="E115" s="36">
        <f t="shared" si="23"/>
        <v>340.92999999999995</v>
      </c>
      <c r="F115" s="36">
        <f t="shared" si="24"/>
        <v>483.47</v>
      </c>
      <c r="G115" s="36">
        <f t="shared" si="20"/>
        <v>0</v>
      </c>
      <c r="H115" s="36">
        <f t="shared" si="25"/>
        <v>29864.73</v>
      </c>
      <c r="I115" s="36">
        <f t="shared" si="35"/>
        <v>55872.869999999974</v>
      </c>
      <c r="J115" s="36">
        <f t="shared" si="21"/>
        <v>140135.27000000002</v>
      </c>
      <c r="N115">
        <f t="shared" si="37"/>
        <v>9</v>
      </c>
      <c r="O115" s="33">
        <v>46966</v>
      </c>
      <c r="P115" s="36">
        <f t="shared" si="26"/>
        <v>83140.599999999991</v>
      </c>
      <c r="Q115" s="36">
        <f t="shared" si="27"/>
        <v>1200.33</v>
      </c>
      <c r="R115" s="36">
        <f t="shared" si="28"/>
        <v>970.31</v>
      </c>
      <c r="S115" s="36">
        <f t="shared" si="29"/>
        <v>230.02</v>
      </c>
      <c r="T115" s="36">
        <f t="shared" si="30"/>
        <v>0</v>
      </c>
      <c r="U115" s="36">
        <f t="shared" si="31"/>
        <v>87829.709999999992</v>
      </c>
      <c r="V115" s="36">
        <f t="shared" si="32"/>
        <v>37004.61</v>
      </c>
      <c r="W115" s="36">
        <f t="shared" si="33"/>
        <v>82170.289999999994</v>
      </c>
    </row>
    <row r="116" spans="1:23" x14ac:dyDescent="0.25">
      <c r="A116">
        <f t="shared" si="36"/>
        <v>9</v>
      </c>
      <c r="B116" s="33">
        <v>46997</v>
      </c>
      <c r="C116" s="36">
        <f t="shared" si="34"/>
        <v>140135.27000000002</v>
      </c>
      <c r="D116" s="36">
        <f t="shared" si="22"/>
        <v>824.4</v>
      </c>
      <c r="E116" s="36">
        <f t="shared" si="23"/>
        <v>342.09999999999997</v>
      </c>
      <c r="F116" s="36">
        <f t="shared" si="24"/>
        <v>482.3</v>
      </c>
      <c r="G116" s="36">
        <f t="shared" si="20"/>
        <v>0</v>
      </c>
      <c r="H116" s="36">
        <f t="shared" si="25"/>
        <v>30206.829999999998</v>
      </c>
      <c r="I116" s="36">
        <f t="shared" si="35"/>
        <v>56355.169999999976</v>
      </c>
      <c r="J116" s="36">
        <f t="shared" si="21"/>
        <v>139793.17000000001</v>
      </c>
      <c r="N116">
        <f t="shared" si="37"/>
        <v>9</v>
      </c>
      <c r="O116" s="33">
        <v>46997</v>
      </c>
      <c r="P116" s="36">
        <f t="shared" si="26"/>
        <v>82170.289999999994</v>
      </c>
      <c r="Q116" s="36">
        <f t="shared" si="27"/>
        <v>1200.33</v>
      </c>
      <c r="R116" s="36">
        <f t="shared" si="28"/>
        <v>972.9899999999999</v>
      </c>
      <c r="S116" s="36">
        <f t="shared" si="29"/>
        <v>227.34</v>
      </c>
      <c r="T116" s="36">
        <f t="shared" si="30"/>
        <v>0</v>
      </c>
      <c r="U116" s="36">
        <f t="shared" si="31"/>
        <v>88802.7</v>
      </c>
      <c r="V116" s="36">
        <f t="shared" si="32"/>
        <v>37231.949999999997</v>
      </c>
      <c r="W116" s="36">
        <f t="shared" si="33"/>
        <v>81197.299999999988</v>
      </c>
    </row>
    <row r="117" spans="1:23" x14ac:dyDescent="0.25">
      <c r="A117">
        <f t="shared" si="36"/>
        <v>9</v>
      </c>
      <c r="B117" s="33">
        <v>47027</v>
      </c>
      <c r="C117" s="36">
        <f t="shared" si="34"/>
        <v>139793.17000000001</v>
      </c>
      <c r="D117" s="36">
        <f t="shared" si="22"/>
        <v>824.4</v>
      </c>
      <c r="E117" s="36">
        <f t="shared" si="23"/>
        <v>343.28</v>
      </c>
      <c r="F117" s="36">
        <f t="shared" si="24"/>
        <v>481.12</v>
      </c>
      <c r="G117" s="36">
        <f t="shared" si="20"/>
        <v>0</v>
      </c>
      <c r="H117" s="36">
        <f t="shared" si="25"/>
        <v>30550.109999999997</v>
      </c>
      <c r="I117" s="36">
        <f t="shared" si="35"/>
        <v>56836.289999999979</v>
      </c>
      <c r="J117" s="36">
        <f t="shared" si="21"/>
        <v>139449.89000000001</v>
      </c>
      <c r="N117">
        <f t="shared" si="37"/>
        <v>9</v>
      </c>
      <c r="O117" s="33">
        <v>47027</v>
      </c>
      <c r="P117" s="36">
        <f t="shared" si="26"/>
        <v>81197.299999999988</v>
      </c>
      <c r="Q117" s="36">
        <f t="shared" si="27"/>
        <v>1200.33</v>
      </c>
      <c r="R117" s="36">
        <f t="shared" si="28"/>
        <v>975.68</v>
      </c>
      <c r="S117" s="36">
        <f t="shared" si="29"/>
        <v>224.65</v>
      </c>
      <c r="T117" s="36">
        <f t="shared" si="30"/>
        <v>0</v>
      </c>
      <c r="U117" s="36">
        <f t="shared" si="31"/>
        <v>89778.37999999999</v>
      </c>
      <c r="V117" s="36">
        <f t="shared" si="32"/>
        <v>37456.6</v>
      </c>
      <c r="W117" s="36">
        <f t="shared" si="33"/>
        <v>80221.62</v>
      </c>
    </row>
    <row r="118" spans="1:23" x14ac:dyDescent="0.25">
      <c r="A118">
        <f t="shared" si="36"/>
        <v>9</v>
      </c>
      <c r="B118" s="33">
        <v>47058</v>
      </c>
      <c r="C118" s="36">
        <f t="shared" si="34"/>
        <v>139449.89000000001</v>
      </c>
      <c r="D118" s="36">
        <f t="shared" si="22"/>
        <v>824.4</v>
      </c>
      <c r="E118" s="36">
        <f t="shared" si="23"/>
        <v>344.46</v>
      </c>
      <c r="F118" s="36">
        <f t="shared" si="24"/>
        <v>479.94</v>
      </c>
      <c r="G118" s="36">
        <f t="shared" si="20"/>
        <v>0</v>
      </c>
      <c r="H118" s="36">
        <f t="shared" si="25"/>
        <v>30894.569999999996</v>
      </c>
      <c r="I118" s="36">
        <f t="shared" si="35"/>
        <v>57316.229999999981</v>
      </c>
      <c r="J118" s="36">
        <f t="shared" si="21"/>
        <v>139105.43000000002</v>
      </c>
      <c r="N118">
        <f t="shared" si="37"/>
        <v>9</v>
      </c>
      <c r="O118" s="33">
        <v>47058</v>
      </c>
      <c r="P118" s="36">
        <f t="shared" si="26"/>
        <v>80221.62</v>
      </c>
      <c r="Q118" s="36">
        <f t="shared" si="27"/>
        <v>1200.33</v>
      </c>
      <c r="R118" s="36">
        <f t="shared" si="28"/>
        <v>978.37999999999988</v>
      </c>
      <c r="S118" s="36">
        <f t="shared" si="29"/>
        <v>221.95</v>
      </c>
      <c r="T118" s="36">
        <f t="shared" si="30"/>
        <v>0</v>
      </c>
      <c r="U118" s="36">
        <f t="shared" si="31"/>
        <v>90756.76</v>
      </c>
      <c r="V118" s="36">
        <f t="shared" si="32"/>
        <v>37678.549999999996</v>
      </c>
      <c r="W118" s="36">
        <f t="shared" si="33"/>
        <v>79243.239999999991</v>
      </c>
    </row>
    <row r="119" spans="1:23" x14ac:dyDescent="0.25">
      <c r="A119">
        <f t="shared" si="36"/>
        <v>9</v>
      </c>
      <c r="B119" s="33">
        <v>47088</v>
      </c>
      <c r="C119" s="36">
        <f t="shared" si="34"/>
        <v>139105.43000000002</v>
      </c>
      <c r="D119" s="36">
        <f t="shared" si="22"/>
        <v>824.4</v>
      </c>
      <c r="E119" s="36">
        <f t="shared" si="23"/>
        <v>345.65</v>
      </c>
      <c r="F119" s="36">
        <f t="shared" si="24"/>
        <v>478.75</v>
      </c>
      <c r="G119" s="36">
        <f t="shared" si="20"/>
        <v>0</v>
      </c>
      <c r="H119" s="36">
        <f t="shared" si="25"/>
        <v>31240.219999999998</v>
      </c>
      <c r="I119" s="36">
        <f t="shared" si="35"/>
        <v>57794.979999999981</v>
      </c>
      <c r="J119" s="36">
        <f t="shared" si="21"/>
        <v>138759.78000000003</v>
      </c>
      <c r="N119">
        <f t="shared" si="37"/>
        <v>9</v>
      </c>
      <c r="O119" s="33">
        <v>47088</v>
      </c>
      <c r="P119" s="36">
        <f t="shared" si="26"/>
        <v>79243.239999999991</v>
      </c>
      <c r="Q119" s="36">
        <f t="shared" si="27"/>
        <v>1200.33</v>
      </c>
      <c r="R119" s="36">
        <f t="shared" si="28"/>
        <v>981.08999999999992</v>
      </c>
      <c r="S119" s="36">
        <f t="shared" si="29"/>
        <v>219.24</v>
      </c>
      <c r="T119" s="36">
        <f t="shared" si="30"/>
        <v>0</v>
      </c>
      <c r="U119" s="36">
        <f t="shared" si="31"/>
        <v>91737.849999999991</v>
      </c>
      <c r="V119" s="36">
        <f t="shared" si="32"/>
        <v>37897.789999999994</v>
      </c>
      <c r="W119" s="36">
        <f t="shared" si="33"/>
        <v>78262.149999999994</v>
      </c>
    </row>
    <row r="120" spans="1:23" x14ac:dyDescent="0.25">
      <c r="A120">
        <f t="shared" si="36"/>
        <v>10</v>
      </c>
      <c r="B120" s="33">
        <v>47119</v>
      </c>
      <c r="C120" s="36">
        <f t="shared" si="34"/>
        <v>138759.78000000003</v>
      </c>
      <c r="D120" s="36">
        <f t="shared" si="22"/>
        <v>824.4</v>
      </c>
      <c r="E120" s="36">
        <f t="shared" si="23"/>
        <v>346.84</v>
      </c>
      <c r="F120" s="36">
        <f t="shared" si="24"/>
        <v>477.56</v>
      </c>
      <c r="G120" s="36">
        <f t="shared" si="20"/>
        <v>0</v>
      </c>
      <c r="H120" s="36">
        <f t="shared" si="25"/>
        <v>31587.059999999998</v>
      </c>
      <c r="I120" s="36">
        <f t="shared" si="35"/>
        <v>58272.539999999979</v>
      </c>
      <c r="J120" s="36">
        <f t="shared" si="21"/>
        <v>138412.94000000003</v>
      </c>
      <c r="N120">
        <f t="shared" si="37"/>
        <v>10</v>
      </c>
      <c r="O120" s="33">
        <v>47119</v>
      </c>
      <c r="P120" s="36">
        <f t="shared" si="26"/>
        <v>78262.149999999994</v>
      </c>
      <c r="Q120" s="36">
        <f t="shared" si="27"/>
        <v>1200.33</v>
      </c>
      <c r="R120" s="36">
        <f t="shared" si="28"/>
        <v>983.8</v>
      </c>
      <c r="S120" s="36">
        <f t="shared" si="29"/>
        <v>216.53</v>
      </c>
      <c r="T120" s="36">
        <f t="shared" si="30"/>
        <v>0</v>
      </c>
      <c r="U120" s="36">
        <f t="shared" si="31"/>
        <v>92721.65</v>
      </c>
      <c r="V120" s="36">
        <f t="shared" si="32"/>
        <v>38114.319999999992</v>
      </c>
      <c r="W120" s="36">
        <f t="shared" si="33"/>
        <v>77278.349999999991</v>
      </c>
    </row>
    <row r="121" spans="1:23" x14ac:dyDescent="0.25">
      <c r="A121">
        <f t="shared" si="36"/>
        <v>10</v>
      </c>
      <c r="B121" s="33">
        <v>47150</v>
      </c>
      <c r="C121" s="36">
        <f t="shared" si="34"/>
        <v>138412.94000000003</v>
      </c>
      <c r="D121" s="36">
        <f t="shared" si="22"/>
        <v>824.4</v>
      </c>
      <c r="E121" s="36">
        <f t="shared" si="23"/>
        <v>348.03</v>
      </c>
      <c r="F121" s="36">
        <f t="shared" si="24"/>
        <v>476.37</v>
      </c>
      <c r="G121" s="36">
        <f t="shared" si="20"/>
        <v>0</v>
      </c>
      <c r="H121" s="36">
        <f t="shared" si="25"/>
        <v>31935.089999999997</v>
      </c>
      <c r="I121" s="36">
        <f t="shared" si="35"/>
        <v>58748.909999999982</v>
      </c>
      <c r="J121" s="36">
        <f t="shared" si="21"/>
        <v>138064.91000000003</v>
      </c>
      <c r="N121">
        <f t="shared" si="37"/>
        <v>10</v>
      </c>
      <c r="O121" s="33">
        <v>47150</v>
      </c>
      <c r="P121" s="36">
        <f t="shared" si="26"/>
        <v>77278.349999999991</v>
      </c>
      <c r="Q121" s="36">
        <f t="shared" si="27"/>
        <v>1200.33</v>
      </c>
      <c r="R121" s="36">
        <f t="shared" si="28"/>
        <v>986.53</v>
      </c>
      <c r="S121" s="36">
        <f t="shared" si="29"/>
        <v>213.8</v>
      </c>
      <c r="T121" s="36">
        <f t="shared" si="30"/>
        <v>0</v>
      </c>
      <c r="U121" s="36">
        <f t="shared" si="31"/>
        <v>93708.18</v>
      </c>
      <c r="V121" s="36">
        <f t="shared" si="32"/>
        <v>38328.119999999995</v>
      </c>
      <c r="W121" s="36">
        <f t="shared" si="33"/>
        <v>76291.819999999992</v>
      </c>
    </row>
    <row r="122" spans="1:23" x14ac:dyDescent="0.25">
      <c r="A122">
        <f t="shared" si="36"/>
        <v>10</v>
      </c>
      <c r="B122" s="33">
        <v>47178</v>
      </c>
      <c r="C122" s="36">
        <f t="shared" si="34"/>
        <v>138064.91000000003</v>
      </c>
      <c r="D122" s="36">
        <f t="shared" si="22"/>
        <v>824.4</v>
      </c>
      <c r="E122" s="36">
        <f t="shared" si="23"/>
        <v>349.22999999999996</v>
      </c>
      <c r="F122" s="36">
        <f t="shared" si="24"/>
        <v>475.17</v>
      </c>
      <c r="G122" s="36">
        <f t="shared" si="20"/>
        <v>0</v>
      </c>
      <c r="H122" s="36">
        <f t="shared" si="25"/>
        <v>32284.319999999996</v>
      </c>
      <c r="I122" s="36">
        <f t="shared" si="35"/>
        <v>59224.07999999998</v>
      </c>
      <c r="J122" s="36">
        <f t="shared" si="21"/>
        <v>137715.68000000002</v>
      </c>
      <c r="N122">
        <f t="shared" si="37"/>
        <v>10</v>
      </c>
      <c r="O122" s="33">
        <v>47178</v>
      </c>
      <c r="P122" s="36">
        <f t="shared" si="26"/>
        <v>76291.819999999992</v>
      </c>
      <c r="Q122" s="36">
        <f t="shared" si="27"/>
        <v>1200.33</v>
      </c>
      <c r="R122" s="36">
        <f t="shared" si="28"/>
        <v>989.26</v>
      </c>
      <c r="S122" s="36">
        <f t="shared" si="29"/>
        <v>211.07</v>
      </c>
      <c r="T122" s="36">
        <f t="shared" si="30"/>
        <v>0</v>
      </c>
      <c r="U122" s="36">
        <f t="shared" si="31"/>
        <v>94697.439999999988</v>
      </c>
      <c r="V122" s="36">
        <f t="shared" si="32"/>
        <v>38539.189999999995</v>
      </c>
      <c r="W122" s="36">
        <f t="shared" si="33"/>
        <v>75302.559999999998</v>
      </c>
    </row>
    <row r="123" spans="1:23" x14ac:dyDescent="0.25">
      <c r="A123">
        <f t="shared" si="36"/>
        <v>10</v>
      </c>
      <c r="B123" s="33">
        <v>47209</v>
      </c>
      <c r="C123" s="36">
        <f t="shared" si="34"/>
        <v>137715.68000000002</v>
      </c>
      <c r="D123" s="36">
        <f t="shared" si="22"/>
        <v>824.4</v>
      </c>
      <c r="E123" s="36">
        <f t="shared" si="23"/>
        <v>350.42999999999995</v>
      </c>
      <c r="F123" s="36">
        <f t="shared" si="24"/>
        <v>473.97</v>
      </c>
      <c r="G123" s="36">
        <f t="shared" si="20"/>
        <v>0</v>
      </c>
      <c r="H123" s="36">
        <f t="shared" si="25"/>
        <v>32634.749999999996</v>
      </c>
      <c r="I123" s="36">
        <f t="shared" si="35"/>
        <v>59698.049999999981</v>
      </c>
      <c r="J123" s="36">
        <f t="shared" si="21"/>
        <v>137365.25000000003</v>
      </c>
      <c r="N123">
        <f t="shared" si="37"/>
        <v>10</v>
      </c>
      <c r="O123" s="33">
        <v>47209</v>
      </c>
      <c r="P123" s="36">
        <f t="shared" si="26"/>
        <v>75302.559999999998</v>
      </c>
      <c r="Q123" s="36">
        <f t="shared" si="27"/>
        <v>1200.33</v>
      </c>
      <c r="R123" s="36">
        <f t="shared" si="28"/>
        <v>991.9899999999999</v>
      </c>
      <c r="S123" s="36">
        <f t="shared" si="29"/>
        <v>208.34</v>
      </c>
      <c r="T123" s="36">
        <f t="shared" si="30"/>
        <v>0</v>
      </c>
      <c r="U123" s="36">
        <f t="shared" si="31"/>
        <v>95689.43</v>
      </c>
      <c r="V123" s="36">
        <f t="shared" si="32"/>
        <v>38747.529999999992</v>
      </c>
      <c r="W123" s="36">
        <f t="shared" si="33"/>
        <v>74310.569999999992</v>
      </c>
    </row>
    <row r="124" spans="1:23" x14ac:dyDescent="0.25">
      <c r="A124">
        <f t="shared" si="36"/>
        <v>10</v>
      </c>
      <c r="B124" s="33">
        <v>47239</v>
      </c>
      <c r="C124" s="36">
        <f t="shared" si="34"/>
        <v>137365.25000000003</v>
      </c>
      <c r="D124" s="36">
        <f t="shared" si="22"/>
        <v>824.4</v>
      </c>
      <c r="E124" s="36">
        <f t="shared" si="23"/>
        <v>351.63</v>
      </c>
      <c r="F124" s="36">
        <f t="shared" si="24"/>
        <v>472.77</v>
      </c>
      <c r="G124" s="36">
        <f t="shared" si="20"/>
        <v>0</v>
      </c>
      <c r="H124" s="36">
        <f t="shared" si="25"/>
        <v>32986.379999999997</v>
      </c>
      <c r="I124" s="36">
        <f t="shared" si="35"/>
        <v>60170.819999999978</v>
      </c>
      <c r="J124" s="36">
        <f t="shared" si="21"/>
        <v>137013.62000000002</v>
      </c>
      <c r="N124">
        <f t="shared" si="37"/>
        <v>10</v>
      </c>
      <c r="O124" s="33">
        <v>47239</v>
      </c>
      <c r="P124" s="36">
        <f t="shared" si="26"/>
        <v>74310.569999999992</v>
      </c>
      <c r="Q124" s="36">
        <f t="shared" si="27"/>
        <v>1200.33</v>
      </c>
      <c r="R124" s="36">
        <f t="shared" si="28"/>
        <v>994.7399999999999</v>
      </c>
      <c r="S124" s="36">
        <f t="shared" si="29"/>
        <v>205.59</v>
      </c>
      <c r="T124" s="36">
        <f t="shared" si="30"/>
        <v>0</v>
      </c>
      <c r="U124" s="36">
        <f t="shared" si="31"/>
        <v>96684.17</v>
      </c>
      <c r="V124" s="36">
        <f t="shared" si="32"/>
        <v>38953.119999999988</v>
      </c>
      <c r="W124" s="36">
        <f t="shared" si="33"/>
        <v>73315.829999999987</v>
      </c>
    </row>
    <row r="125" spans="1:23" x14ac:dyDescent="0.25">
      <c r="A125">
        <f t="shared" si="36"/>
        <v>10</v>
      </c>
      <c r="B125" s="33">
        <v>47270</v>
      </c>
      <c r="C125" s="36">
        <f t="shared" si="34"/>
        <v>137013.62000000002</v>
      </c>
      <c r="D125" s="36">
        <f t="shared" si="22"/>
        <v>824.4</v>
      </c>
      <c r="E125" s="36">
        <f t="shared" si="23"/>
        <v>352.84</v>
      </c>
      <c r="F125" s="36">
        <f t="shared" si="24"/>
        <v>471.56</v>
      </c>
      <c r="G125" s="36">
        <f t="shared" si="20"/>
        <v>0</v>
      </c>
      <c r="H125" s="36">
        <f t="shared" si="25"/>
        <v>33339.219999999994</v>
      </c>
      <c r="I125" s="36">
        <f t="shared" si="35"/>
        <v>60642.379999999976</v>
      </c>
      <c r="J125" s="36">
        <f t="shared" si="21"/>
        <v>136660.78000000003</v>
      </c>
      <c r="N125">
        <f t="shared" si="37"/>
        <v>10</v>
      </c>
      <c r="O125" s="33">
        <v>47270</v>
      </c>
      <c r="P125" s="36">
        <f t="shared" si="26"/>
        <v>73315.829999999987</v>
      </c>
      <c r="Q125" s="36">
        <f t="shared" si="27"/>
        <v>1200.33</v>
      </c>
      <c r="R125" s="36">
        <f t="shared" si="28"/>
        <v>997.4899999999999</v>
      </c>
      <c r="S125" s="36">
        <f t="shared" si="29"/>
        <v>202.84</v>
      </c>
      <c r="T125" s="36">
        <f t="shared" si="30"/>
        <v>0</v>
      </c>
      <c r="U125" s="36">
        <f t="shared" si="31"/>
        <v>97681.66</v>
      </c>
      <c r="V125" s="36">
        <f t="shared" si="32"/>
        <v>39155.959999999985</v>
      </c>
      <c r="W125" s="36">
        <f t="shared" si="33"/>
        <v>72318.339999999982</v>
      </c>
    </row>
    <row r="126" spans="1:23" x14ac:dyDescent="0.25">
      <c r="A126">
        <f t="shared" si="36"/>
        <v>10</v>
      </c>
      <c r="B126" s="33">
        <v>47300</v>
      </c>
      <c r="C126" s="36">
        <f t="shared" si="34"/>
        <v>136660.78000000003</v>
      </c>
      <c r="D126" s="36">
        <f t="shared" si="22"/>
        <v>824.4</v>
      </c>
      <c r="E126" s="36">
        <f t="shared" si="23"/>
        <v>354.06</v>
      </c>
      <c r="F126" s="36">
        <f t="shared" si="24"/>
        <v>470.34</v>
      </c>
      <c r="G126" s="36">
        <f t="shared" si="20"/>
        <v>0</v>
      </c>
      <c r="H126" s="36">
        <f t="shared" si="25"/>
        <v>33693.279999999992</v>
      </c>
      <c r="I126" s="36">
        <f t="shared" si="35"/>
        <v>61112.719999999972</v>
      </c>
      <c r="J126" s="36">
        <f t="shared" si="21"/>
        <v>136306.72000000003</v>
      </c>
      <c r="N126">
        <f t="shared" si="37"/>
        <v>10</v>
      </c>
      <c r="O126" s="33">
        <v>47300</v>
      </c>
      <c r="P126" s="36">
        <f t="shared" si="26"/>
        <v>72318.339999999982</v>
      </c>
      <c r="Q126" s="36">
        <f t="shared" si="27"/>
        <v>1200.33</v>
      </c>
      <c r="R126" s="36">
        <f t="shared" si="28"/>
        <v>1000.2499999999999</v>
      </c>
      <c r="S126" s="36">
        <f t="shared" si="29"/>
        <v>200.08</v>
      </c>
      <c r="T126" s="36">
        <f t="shared" si="30"/>
        <v>0</v>
      </c>
      <c r="U126" s="36">
        <f t="shared" si="31"/>
        <v>98681.91</v>
      </c>
      <c r="V126" s="36">
        <f t="shared" si="32"/>
        <v>39356.039999999986</v>
      </c>
      <c r="W126" s="36">
        <f t="shared" si="33"/>
        <v>71318.089999999982</v>
      </c>
    </row>
    <row r="127" spans="1:23" x14ac:dyDescent="0.25">
      <c r="A127">
        <f t="shared" si="36"/>
        <v>10</v>
      </c>
      <c r="B127" s="33">
        <v>47331</v>
      </c>
      <c r="C127" s="36">
        <f t="shared" si="34"/>
        <v>136306.72000000003</v>
      </c>
      <c r="D127" s="36">
        <f t="shared" si="22"/>
        <v>824.4</v>
      </c>
      <c r="E127" s="36">
        <f t="shared" si="23"/>
        <v>355.28</v>
      </c>
      <c r="F127" s="36">
        <f t="shared" si="24"/>
        <v>469.12</v>
      </c>
      <c r="G127" s="36">
        <f t="shared" si="20"/>
        <v>0</v>
      </c>
      <c r="H127" s="36">
        <f t="shared" si="25"/>
        <v>34048.55999999999</v>
      </c>
      <c r="I127" s="36">
        <f t="shared" si="35"/>
        <v>61581.839999999975</v>
      </c>
      <c r="J127" s="36">
        <f t="shared" si="21"/>
        <v>135951.44000000003</v>
      </c>
      <c r="N127">
        <f t="shared" si="37"/>
        <v>10</v>
      </c>
      <c r="O127" s="33">
        <v>47331</v>
      </c>
      <c r="P127" s="36">
        <f t="shared" si="26"/>
        <v>71318.089999999982</v>
      </c>
      <c r="Q127" s="36">
        <f t="shared" si="27"/>
        <v>1200.33</v>
      </c>
      <c r="R127" s="36">
        <f t="shared" si="28"/>
        <v>1003.02</v>
      </c>
      <c r="S127" s="36">
        <f t="shared" si="29"/>
        <v>197.31</v>
      </c>
      <c r="T127" s="36">
        <f t="shared" si="30"/>
        <v>0</v>
      </c>
      <c r="U127" s="36">
        <f t="shared" si="31"/>
        <v>99684.930000000008</v>
      </c>
      <c r="V127" s="36">
        <f t="shared" si="32"/>
        <v>39553.349999999984</v>
      </c>
      <c r="W127" s="36">
        <f t="shared" si="33"/>
        <v>70315.069999999978</v>
      </c>
    </row>
    <row r="128" spans="1:23" x14ac:dyDescent="0.25">
      <c r="A128">
        <f t="shared" si="36"/>
        <v>10</v>
      </c>
      <c r="B128" s="33">
        <v>47362</v>
      </c>
      <c r="C128" s="36">
        <f t="shared" si="34"/>
        <v>135951.44000000003</v>
      </c>
      <c r="D128" s="36">
        <f t="shared" si="22"/>
        <v>824.4</v>
      </c>
      <c r="E128" s="36">
        <f t="shared" si="23"/>
        <v>356.5</v>
      </c>
      <c r="F128" s="36">
        <f t="shared" si="24"/>
        <v>467.9</v>
      </c>
      <c r="G128" s="36">
        <f t="shared" si="20"/>
        <v>0</v>
      </c>
      <c r="H128" s="36">
        <f t="shared" si="25"/>
        <v>34405.05999999999</v>
      </c>
      <c r="I128" s="36">
        <f t="shared" si="35"/>
        <v>62049.739999999976</v>
      </c>
      <c r="J128" s="36">
        <f t="shared" si="21"/>
        <v>135594.94000000003</v>
      </c>
      <c r="N128">
        <f t="shared" si="37"/>
        <v>10</v>
      </c>
      <c r="O128" s="33">
        <v>47362</v>
      </c>
      <c r="P128" s="36">
        <f t="shared" si="26"/>
        <v>70315.069999999978</v>
      </c>
      <c r="Q128" s="36">
        <f t="shared" si="27"/>
        <v>1200.33</v>
      </c>
      <c r="R128" s="36">
        <f t="shared" si="28"/>
        <v>1005.79</v>
      </c>
      <c r="S128" s="36">
        <f t="shared" si="29"/>
        <v>194.54</v>
      </c>
      <c r="T128" s="36">
        <f t="shared" si="30"/>
        <v>0</v>
      </c>
      <c r="U128" s="36">
        <f t="shared" si="31"/>
        <v>100690.72</v>
      </c>
      <c r="V128" s="36">
        <f t="shared" si="32"/>
        <v>39747.889999999985</v>
      </c>
      <c r="W128" s="36">
        <f t="shared" si="33"/>
        <v>69309.279999999984</v>
      </c>
    </row>
    <row r="129" spans="1:23" x14ac:dyDescent="0.25">
      <c r="A129">
        <f t="shared" si="36"/>
        <v>10</v>
      </c>
      <c r="B129" s="33">
        <v>47392</v>
      </c>
      <c r="C129" s="36">
        <f t="shared" si="34"/>
        <v>135594.94000000003</v>
      </c>
      <c r="D129" s="36">
        <f t="shared" si="22"/>
        <v>824.4</v>
      </c>
      <c r="E129" s="36">
        <f t="shared" si="23"/>
        <v>357.72999999999996</v>
      </c>
      <c r="F129" s="36">
        <f t="shared" si="24"/>
        <v>466.67</v>
      </c>
      <c r="G129" s="36">
        <f t="shared" si="20"/>
        <v>0</v>
      </c>
      <c r="H129" s="36">
        <f t="shared" si="25"/>
        <v>34762.789999999994</v>
      </c>
      <c r="I129" s="36">
        <f t="shared" si="35"/>
        <v>62516.409999999974</v>
      </c>
      <c r="J129" s="36">
        <f t="shared" si="21"/>
        <v>135237.21000000002</v>
      </c>
      <c r="N129">
        <f t="shared" si="37"/>
        <v>10</v>
      </c>
      <c r="O129" s="33">
        <v>47392</v>
      </c>
      <c r="P129" s="36">
        <f t="shared" si="26"/>
        <v>69309.279999999984</v>
      </c>
      <c r="Q129" s="36">
        <f t="shared" si="27"/>
        <v>1200.33</v>
      </c>
      <c r="R129" s="36">
        <f t="shared" si="28"/>
        <v>1008.5699999999999</v>
      </c>
      <c r="S129" s="36">
        <f t="shared" si="29"/>
        <v>191.76</v>
      </c>
      <c r="T129" s="36">
        <f t="shared" si="30"/>
        <v>0</v>
      </c>
      <c r="U129" s="36">
        <f t="shared" si="31"/>
        <v>101699.29000000001</v>
      </c>
      <c r="V129" s="36">
        <f t="shared" si="32"/>
        <v>39939.649999999987</v>
      </c>
      <c r="W129" s="36">
        <f t="shared" si="33"/>
        <v>68300.709999999977</v>
      </c>
    </row>
    <row r="130" spans="1:23" x14ac:dyDescent="0.25">
      <c r="A130">
        <f t="shared" si="36"/>
        <v>10</v>
      </c>
      <c r="B130" s="33">
        <v>47423</v>
      </c>
      <c r="C130" s="36">
        <f t="shared" si="34"/>
        <v>135237.21000000002</v>
      </c>
      <c r="D130" s="36">
        <f t="shared" si="22"/>
        <v>824.4</v>
      </c>
      <c r="E130" s="36">
        <f t="shared" si="23"/>
        <v>358.96</v>
      </c>
      <c r="F130" s="36">
        <f t="shared" si="24"/>
        <v>465.44</v>
      </c>
      <c r="G130" s="36">
        <f t="shared" si="20"/>
        <v>0</v>
      </c>
      <c r="H130" s="36">
        <f t="shared" si="25"/>
        <v>35121.749999999993</v>
      </c>
      <c r="I130" s="36">
        <f t="shared" si="35"/>
        <v>62981.849999999977</v>
      </c>
      <c r="J130" s="36">
        <f t="shared" si="21"/>
        <v>134878.25000000003</v>
      </c>
      <c r="N130">
        <f t="shared" si="37"/>
        <v>10</v>
      </c>
      <c r="O130" s="33">
        <v>47423</v>
      </c>
      <c r="P130" s="36">
        <f t="shared" si="26"/>
        <v>68300.709999999977</v>
      </c>
      <c r="Q130" s="36">
        <f t="shared" si="27"/>
        <v>1200.33</v>
      </c>
      <c r="R130" s="36">
        <f t="shared" si="28"/>
        <v>1011.3599999999999</v>
      </c>
      <c r="S130" s="36">
        <f t="shared" si="29"/>
        <v>188.97</v>
      </c>
      <c r="T130" s="36">
        <f t="shared" si="30"/>
        <v>0</v>
      </c>
      <c r="U130" s="36">
        <f t="shared" si="31"/>
        <v>102710.65000000001</v>
      </c>
      <c r="V130" s="36">
        <f t="shared" si="32"/>
        <v>40128.619999999988</v>
      </c>
      <c r="W130" s="36">
        <f t="shared" si="33"/>
        <v>67289.349999999977</v>
      </c>
    </row>
    <row r="131" spans="1:23" x14ac:dyDescent="0.25">
      <c r="A131">
        <f t="shared" si="36"/>
        <v>10</v>
      </c>
      <c r="B131" s="33">
        <v>47453</v>
      </c>
      <c r="C131" s="36">
        <f t="shared" si="34"/>
        <v>134878.25000000003</v>
      </c>
      <c r="D131" s="36">
        <f t="shared" si="22"/>
        <v>824.4</v>
      </c>
      <c r="E131" s="36">
        <f t="shared" si="23"/>
        <v>360.19</v>
      </c>
      <c r="F131" s="36">
        <f t="shared" si="24"/>
        <v>464.21</v>
      </c>
      <c r="G131" s="36">
        <f t="shared" si="20"/>
        <v>0</v>
      </c>
      <c r="H131" s="36">
        <f t="shared" si="25"/>
        <v>35481.939999999995</v>
      </c>
      <c r="I131" s="36">
        <f t="shared" si="35"/>
        <v>63446.059999999976</v>
      </c>
      <c r="J131" s="36">
        <f t="shared" si="21"/>
        <v>134518.06000000003</v>
      </c>
      <c r="N131">
        <f t="shared" si="37"/>
        <v>10</v>
      </c>
      <c r="O131" s="33">
        <v>47453</v>
      </c>
      <c r="P131" s="36">
        <f t="shared" si="26"/>
        <v>67289.349999999977</v>
      </c>
      <c r="Q131" s="36">
        <f t="shared" si="27"/>
        <v>1200.33</v>
      </c>
      <c r="R131" s="36">
        <f t="shared" si="28"/>
        <v>1014.16</v>
      </c>
      <c r="S131" s="36">
        <f t="shared" si="29"/>
        <v>186.17</v>
      </c>
      <c r="T131" s="36">
        <f t="shared" si="30"/>
        <v>0</v>
      </c>
      <c r="U131" s="36">
        <f t="shared" si="31"/>
        <v>103724.81000000001</v>
      </c>
      <c r="V131" s="36">
        <f t="shared" si="32"/>
        <v>40314.789999999986</v>
      </c>
      <c r="W131" s="36">
        <f t="shared" si="33"/>
        <v>66275.189999999973</v>
      </c>
    </row>
    <row r="132" spans="1:23" x14ac:dyDescent="0.25">
      <c r="A132">
        <f t="shared" si="36"/>
        <v>11</v>
      </c>
      <c r="B132" s="33">
        <v>47484</v>
      </c>
      <c r="C132" s="36">
        <f t="shared" si="34"/>
        <v>134518.06000000003</v>
      </c>
      <c r="D132" s="36">
        <f t="shared" si="22"/>
        <v>824.4</v>
      </c>
      <c r="E132" s="36">
        <f t="shared" si="23"/>
        <v>361.42999999999995</v>
      </c>
      <c r="F132" s="36">
        <f t="shared" si="24"/>
        <v>462.97</v>
      </c>
      <c r="G132" s="36">
        <f t="shared" si="20"/>
        <v>0</v>
      </c>
      <c r="H132" s="36">
        <f t="shared" si="25"/>
        <v>35843.369999999995</v>
      </c>
      <c r="I132" s="36">
        <f t="shared" si="35"/>
        <v>63909.029999999977</v>
      </c>
      <c r="J132" s="36">
        <f t="shared" si="21"/>
        <v>134156.63000000003</v>
      </c>
      <c r="N132">
        <f t="shared" si="37"/>
        <v>11</v>
      </c>
      <c r="O132" s="33">
        <v>47484</v>
      </c>
      <c r="P132" s="36">
        <f t="shared" si="26"/>
        <v>66275.189999999973</v>
      </c>
      <c r="Q132" s="36">
        <f t="shared" si="27"/>
        <v>1200.33</v>
      </c>
      <c r="R132" s="36">
        <f t="shared" si="28"/>
        <v>1016.9699999999999</v>
      </c>
      <c r="S132" s="36">
        <f t="shared" si="29"/>
        <v>183.36</v>
      </c>
      <c r="T132" s="36">
        <f t="shared" si="30"/>
        <v>0</v>
      </c>
      <c r="U132" s="36">
        <f t="shared" si="31"/>
        <v>104741.78000000001</v>
      </c>
      <c r="V132" s="36">
        <f t="shared" si="32"/>
        <v>40498.149999999987</v>
      </c>
      <c r="W132" s="36">
        <f t="shared" si="33"/>
        <v>65258.219999999972</v>
      </c>
    </row>
    <row r="133" spans="1:23" x14ac:dyDescent="0.25">
      <c r="A133">
        <f t="shared" si="36"/>
        <v>11</v>
      </c>
      <c r="B133" s="33">
        <v>47515</v>
      </c>
      <c r="C133" s="36">
        <f t="shared" si="34"/>
        <v>134156.63000000003</v>
      </c>
      <c r="D133" s="36">
        <f t="shared" si="22"/>
        <v>824.4</v>
      </c>
      <c r="E133" s="36">
        <f t="shared" si="23"/>
        <v>362.67999999999995</v>
      </c>
      <c r="F133" s="36">
        <f t="shared" si="24"/>
        <v>461.72</v>
      </c>
      <c r="G133" s="36">
        <f t="shared" si="20"/>
        <v>0</v>
      </c>
      <c r="H133" s="36">
        <f t="shared" si="25"/>
        <v>36206.049999999996</v>
      </c>
      <c r="I133" s="36">
        <f t="shared" si="35"/>
        <v>64370.749999999978</v>
      </c>
      <c r="J133" s="36">
        <f t="shared" si="21"/>
        <v>133793.95000000004</v>
      </c>
      <c r="N133">
        <f t="shared" si="37"/>
        <v>11</v>
      </c>
      <c r="O133" s="33">
        <v>47515</v>
      </c>
      <c r="P133" s="36">
        <f t="shared" si="26"/>
        <v>65258.219999999972</v>
      </c>
      <c r="Q133" s="36">
        <f t="shared" si="27"/>
        <v>1200.33</v>
      </c>
      <c r="R133" s="36">
        <f t="shared" si="28"/>
        <v>1019.78</v>
      </c>
      <c r="S133" s="36">
        <f t="shared" si="29"/>
        <v>180.55</v>
      </c>
      <c r="T133" s="36">
        <f t="shared" si="30"/>
        <v>0</v>
      </c>
      <c r="U133" s="36">
        <f t="shared" si="31"/>
        <v>105761.56000000001</v>
      </c>
      <c r="V133" s="36">
        <f t="shared" si="32"/>
        <v>40678.69999999999</v>
      </c>
      <c r="W133" s="36">
        <f t="shared" si="33"/>
        <v>64238.439999999973</v>
      </c>
    </row>
    <row r="134" spans="1:23" x14ac:dyDescent="0.25">
      <c r="A134">
        <f t="shared" si="36"/>
        <v>11</v>
      </c>
      <c r="B134" s="33">
        <v>47543</v>
      </c>
      <c r="C134" s="36">
        <f t="shared" si="34"/>
        <v>133793.95000000004</v>
      </c>
      <c r="D134" s="36">
        <f t="shared" si="22"/>
        <v>824.4</v>
      </c>
      <c r="E134" s="36">
        <f t="shared" si="23"/>
        <v>363.92999999999995</v>
      </c>
      <c r="F134" s="36">
        <f t="shared" si="24"/>
        <v>460.47</v>
      </c>
      <c r="G134" s="36">
        <f t="shared" si="20"/>
        <v>0</v>
      </c>
      <c r="H134" s="36">
        <f t="shared" si="25"/>
        <v>36569.979999999996</v>
      </c>
      <c r="I134" s="36">
        <f t="shared" si="35"/>
        <v>64831.219999999979</v>
      </c>
      <c r="J134" s="36">
        <f t="shared" si="21"/>
        <v>133430.02000000005</v>
      </c>
      <c r="N134">
        <f t="shared" si="37"/>
        <v>11</v>
      </c>
      <c r="O134" s="33">
        <v>47543</v>
      </c>
      <c r="P134" s="36">
        <f t="shared" si="26"/>
        <v>64238.439999999973</v>
      </c>
      <c r="Q134" s="36">
        <f t="shared" si="27"/>
        <v>1200.33</v>
      </c>
      <c r="R134" s="36">
        <f t="shared" si="28"/>
        <v>1022.5999999999999</v>
      </c>
      <c r="S134" s="36">
        <f t="shared" si="29"/>
        <v>177.73</v>
      </c>
      <c r="T134" s="36">
        <f t="shared" si="30"/>
        <v>0</v>
      </c>
      <c r="U134" s="36">
        <f t="shared" si="31"/>
        <v>106784.16000000002</v>
      </c>
      <c r="V134" s="36">
        <f t="shared" si="32"/>
        <v>40856.429999999993</v>
      </c>
      <c r="W134" s="36">
        <f t="shared" si="33"/>
        <v>63215.839999999975</v>
      </c>
    </row>
    <row r="135" spans="1:23" x14ac:dyDescent="0.25">
      <c r="A135">
        <f t="shared" si="36"/>
        <v>11</v>
      </c>
      <c r="B135" s="33">
        <v>47574</v>
      </c>
      <c r="C135" s="36">
        <f t="shared" si="34"/>
        <v>133430.02000000005</v>
      </c>
      <c r="D135" s="36">
        <f t="shared" si="22"/>
        <v>824.4</v>
      </c>
      <c r="E135" s="36">
        <f t="shared" si="23"/>
        <v>365.17999999999995</v>
      </c>
      <c r="F135" s="36">
        <f t="shared" si="24"/>
        <v>459.22</v>
      </c>
      <c r="G135" s="36">
        <f t="shared" si="20"/>
        <v>0</v>
      </c>
      <c r="H135" s="36">
        <f t="shared" si="25"/>
        <v>36935.159999999996</v>
      </c>
      <c r="I135" s="36">
        <f t="shared" si="35"/>
        <v>65290.439999999981</v>
      </c>
      <c r="J135" s="36">
        <f t="shared" si="21"/>
        <v>133064.84000000005</v>
      </c>
      <c r="N135">
        <f t="shared" si="37"/>
        <v>11</v>
      </c>
      <c r="O135" s="33">
        <v>47574</v>
      </c>
      <c r="P135" s="36">
        <f t="shared" si="26"/>
        <v>63215.839999999975</v>
      </c>
      <c r="Q135" s="36">
        <f t="shared" si="27"/>
        <v>1200.33</v>
      </c>
      <c r="R135" s="36">
        <f t="shared" si="28"/>
        <v>1025.4299999999998</v>
      </c>
      <c r="S135" s="36">
        <f t="shared" si="29"/>
        <v>174.9</v>
      </c>
      <c r="T135" s="36">
        <f t="shared" si="30"/>
        <v>0</v>
      </c>
      <c r="U135" s="36">
        <f t="shared" si="31"/>
        <v>107809.59000000001</v>
      </c>
      <c r="V135" s="36">
        <f t="shared" si="32"/>
        <v>41031.329999999994</v>
      </c>
      <c r="W135" s="36">
        <f t="shared" si="33"/>
        <v>62190.409999999974</v>
      </c>
    </row>
    <row r="136" spans="1:23" x14ac:dyDescent="0.25">
      <c r="A136">
        <f t="shared" si="36"/>
        <v>11</v>
      </c>
      <c r="B136" s="33">
        <v>47604</v>
      </c>
      <c r="C136" s="36">
        <f t="shared" si="34"/>
        <v>133064.84000000005</v>
      </c>
      <c r="D136" s="36">
        <f t="shared" si="22"/>
        <v>824.4</v>
      </c>
      <c r="E136" s="36">
        <f t="shared" si="23"/>
        <v>366.44</v>
      </c>
      <c r="F136" s="36">
        <f t="shared" si="24"/>
        <v>457.96</v>
      </c>
      <c r="G136" s="36">
        <f t="shared" si="20"/>
        <v>0</v>
      </c>
      <c r="H136" s="36">
        <f t="shared" si="25"/>
        <v>37301.599999999999</v>
      </c>
      <c r="I136" s="36">
        <f t="shared" si="35"/>
        <v>65748.39999999998</v>
      </c>
      <c r="J136" s="36">
        <f t="shared" si="21"/>
        <v>132698.40000000005</v>
      </c>
      <c r="N136">
        <f t="shared" si="37"/>
        <v>11</v>
      </c>
      <c r="O136" s="33">
        <v>47604</v>
      </c>
      <c r="P136" s="36">
        <f t="shared" si="26"/>
        <v>62190.409999999974</v>
      </c>
      <c r="Q136" s="36">
        <f t="shared" si="27"/>
        <v>1200.33</v>
      </c>
      <c r="R136" s="36">
        <f t="shared" si="28"/>
        <v>1028.27</v>
      </c>
      <c r="S136" s="36">
        <f t="shared" si="29"/>
        <v>172.06</v>
      </c>
      <c r="T136" s="36">
        <f t="shared" si="30"/>
        <v>0</v>
      </c>
      <c r="U136" s="36">
        <f t="shared" si="31"/>
        <v>108837.86000000002</v>
      </c>
      <c r="V136" s="36">
        <f t="shared" si="32"/>
        <v>41203.389999999992</v>
      </c>
      <c r="W136" s="36">
        <f t="shared" si="33"/>
        <v>61162.139999999978</v>
      </c>
    </row>
    <row r="137" spans="1:23" x14ac:dyDescent="0.25">
      <c r="A137">
        <f t="shared" si="36"/>
        <v>11</v>
      </c>
      <c r="B137" s="33">
        <v>47635</v>
      </c>
      <c r="C137" s="36">
        <f t="shared" si="34"/>
        <v>132698.40000000005</v>
      </c>
      <c r="D137" s="36">
        <f t="shared" si="22"/>
        <v>824.4</v>
      </c>
      <c r="E137" s="36">
        <f t="shared" si="23"/>
        <v>367.7</v>
      </c>
      <c r="F137" s="36">
        <f t="shared" si="24"/>
        <v>456.7</v>
      </c>
      <c r="G137" s="36">
        <f t="shared" si="20"/>
        <v>0</v>
      </c>
      <c r="H137" s="36">
        <f t="shared" si="25"/>
        <v>37669.299999999996</v>
      </c>
      <c r="I137" s="36">
        <f t="shared" si="35"/>
        <v>66205.099999999977</v>
      </c>
      <c r="J137" s="36">
        <f t="shared" si="21"/>
        <v>132330.70000000004</v>
      </c>
      <c r="N137">
        <f t="shared" si="37"/>
        <v>11</v>
      </c>
      <c r="O137" s="33">
        <v>47635</v>
      </c>
      <c r="P137" s="36">
        <f t="shared" si="26"/>
        <v>61162.139999999978</v>
      </c>
      <c r="Q137" s="36">
        <f t="shared" si="27"/>
        <v>1200.33</v>
      </c>
      <c r="R137" s="36">
        <f t="shared" si="28"/>
        <v>1031.1099999999999</v>
      </c>
      <c r="S137" s="36">
        <f t="shared" si="29"/>
        <v>169.22</v>
      </c>
      <c r="T137" s="36">
        <f t="shared" si="30"/>
        <v>0</v>
      </c>
      <c r="U137" s="36">
        <f t="shared" si="31"/>
        <v>109868.97000000002</v>
      </c>
      <c r="V137" s="36">
        <f t="shared" si="32"/>
        <v>41372.609999999993</v>
      </c>
      <c r="W137" s="36">
        <f t="shared" si="33"/>
        <v>60131.029999999977</v>
      </c>
    </row>
    <row r="138" spans="1:23" x14ac:dyDescent="0.25">
      <c r="A138">
        <f t="shared" si="36"/>
        <v>11</v>
      </c>
      <c r="B138" s="33">
        <v>47665</v>
      </c>
      <c r="C138" s="36">
        <f t="shared" si="34"/>
        <v>132330.70000000004</v>
      </c>
      <c r="D138" s="36">
        <f t="shared" si="22"/>
        <v>824.4</v>
      </c>
      <c r="E138" s="36">
        <f t="shared" si="23"/>
        <v>368.96</v>
      </c>
      <c r="F138" s="36">
        <f t="shared" si="24"/>
        <v>455.44</v>
      </c>
      <c r="G138" s="36">
        <f t="shared" si="20"/>
        <v>0</v>
      </c>
      <c r="H138" s="36">
        <f t="shared" si="25"/>
        <v>38038.259999999995</v>
      </c>
      <c r="I138" s="36">
        <f t="shared" si="35"/>
        <v>66660.539999999979</v>
      </c>
      <c r="J138" s="36">
        <f t="shared" si="21"/>
        <v>131961.74000000005</v>
      </c>
      <c r="N138">
        <f t="shared" si="37"/>
        <v>11</v>
      </c>
      <c r="O138" s="33">
        <v>47665</v>
      </c>
      <c r="P138" s="36">
        <f t="shared" si="26"/>
        <v>60131.029999999977</v>
      </c>
      <c r="Q138" s="36">
        <f t="shared" si="27"/>
        <v>1200.33</v>
      </c>
      <c r="R138" s="36">
        <f t="shared" si="28"/>
        <v>1033.9699999999998</v>
      </c>
      <c r="S138" s="36">
        <f t="shared" si="29"/>
        <v>166.36</v>
      </c>
      <c r="T138" s="36">
        <f t="shared" si="30"/>
        <v>0</v>
      </c>
      <c r="U138" s="36">
        <f t="shared" si="31"/>
        <v>110902.94000000002</v>
      </c>
      <c r="V138" s="36">
        <f t="shared" si="32"/>
        <v>41538.969999999994</v>
      </c>
      <c r="W138" s="36">
        <f t="shared" si="33"/>
        <v>59097.059999999976</v>
      </c>
    </row>
    <row r="139" spans="1:23" x14ac:dyDescent="0.25">
      <c r="A139">
        <f t="shared" si="36"/>
        <v>11</v>
      </c>
      <c r="B139" s="33">
        <v>47696</v>
      </c>
      <c r="C139" s="36">
        <f t="shared" si="34"/>
        <v>131961.74000000005</v>
      </c>
      <c r="D139" s="36">
        <f t="shared" si="22"/>
        <v>824.4</v>
      </c>
      <c r="E139" s="36">
        <f t="shared" si="23"/>
        <v>370.22999999999996</v>
      </c>
      <c r="F139" s="36">
        <f t="shared" si="24"/>
        <v>454.17</v>
      </c>
      <c r="G139" s="36">
        <f t="shared" si="20"/>
        <v>0</v>
      </c>
      <c r="H139" s="36">
        <f t="shared" si="25"/>
        <v>38408.49</v>
      </c>
      <c r="I139" s="36">
        <f t="shared" si="35"/>
        <v>67114.709999999977</v>
      </c>
      <c r="J139" s="36">
        <f t="shared" si="21"/>
        <v>131591.51000000004</v>
      </c>
      <c r="N139">
        <f t="shared" si="37"/>
        <v>11</v>
      </c>
      <c r="O139" s="33">
        <v>47696</v>
      </c>
      <c r="P139" s="36">
        <f t="shared" si="26"/>
        <v>59097.059999999976</v>
      </c>
      <c r="Q139" s="36">
        <f t="shared" si="27"/>
        <v>1200.33</v>
      </c>
      <c r="R139" s="36">
        <f t="shared" si="28"/>
        <v>1036.83</v>
      </c>
      <c r="S139" s="36">
        <f t="shared" si="29"/>
        <v>163.5</v>
      </c>
      <c r="T139" s="36">
        <f t="shared" si="30"/>
        <v>0</v>
      </c>
      <c r="U139" s="36">
        <f t="shared" si="31"/>
        <v>111939.77000000002</v>
      </c>
      <c r="V139" s="36">
        <f t="shared" si="32"/>
        <v>41702.469999999994</v>
      </c>
      <c r="W139" s="36">
        <f t="shared" si="33"/>
        <v>58060.229999999974</v>
      </c>
    </row>
    <row r="140" spans="1:23" x14ac:dyDescent="0.25">
      <c r="A140">
        <f t="shared" si="36"/>
        <v>11</v>
      </c>
      <c r="B140" s="33">
        <v>47727</v>
      </c>
      <c r="C140" s="36">
        <f t="shared" si="34"/>
        <v>131591.51000000004</v>
      </c>
      <c r="D140" s="36">
        <f t="shared" si="22"/>
        <v>824.4</v>
      </c>
      <c r="E140" s="36">
        <f t="shared" si="23"/>
        <v>371.51</v>
      </c>
      <c r="F140" s="36">
        <f t="shared" si="24"/>
        <v>452.89</v>
      </c>
      <c r="G140" s="36">
        <f t="shared" si="20"/>
        <v>0</v>
      </c>
      <c r="H140" s="36">
        <f t="shared" si="25"/>
        <v>38780</v>
      </c>
      <c r="I140" s="36">
        <f t="shared" si="35"/>
        <v>67567.599999999977</v>
      </c>
      <c r="J140" s="36">
        <f t="shared" si="21"/>
        <v>131220.00000000003</v>
      </c>
      <c r="N140">
        <f t="shared" si="37"/>
        <v>11</v>
      </c>
      <c r="O140" s="33">
        <v>47727</v>
      </c>
      <c r="P140" s="36">
        <f t="shared" si="26"/>
        <v>58060.229999999974</v>
      </c>
      <c r="Q140" s="36">
        <f t="shared" si="27"/>
        <v>1200.33</v>
      </c>
      <c r="R140" s="36">
        <f t="shared" si="28"/>
        <v>1039.6999999999998</v>
      </c>
      <c r="S140" s="36">
        <f t="shared" si="29"/>
        <v>160.63</v>
      </c>
      <c r="T140" s="36">
        <f t="shared" si="30"/>
        <v>0</v>
      </c>
      <c r="U140" s="36">
        <f t="shared" si="31"/>
        <v>112979.47000000002</v>
      </c>
      <c r="V140" s="36">
        <f t="shared" si="32"/>
        <v>41863.099999999991</v>
      </c>
      <c r="W140" s="36">
        <f t="shared" si="33"/>
        <v>57020.529999999977</v>
      </c>
    </row>
    <row r="141" spans="1:23" x14ac:dyDescent="0.25">
      <c r="A141">
        <f t="shared" si="36"/>
        <v>11</v>
      </c>
      <c r="B141" s="33">
        <v>47757</v>
      </c>
      <c r="C141" s="36">
        <f t="shared" si="34"/>
        <v>131220.00000000003</v>
      </c>
      <c r="D141" s="36">
        <f t="shared" si="22"/>
        <v>824.4</v>
      </c>
      <c r="E141" s="36">
        <f t="shared" si="23"/>
        <v>372.78</v>
      </c>
      <c r="F141" s="36">
        <f t="shared" si="24"/>
        <v>451.62</v>
      </c>
      <c r="G141" s="36">
        <f t="shared" ref="G141:G204" si="38">$B$8</f>
        <v>0</v>
      </c>
      <c r="H141" s="36">
        <f t="shared" si="25"/>
        <v>39152.78</v>
      </c>
      <c r="I141" s="36">
        <f t="shared" si="35"/>
        <v>68019.219999999972</v>
      </c>
      <c r="J141" s="36">
        <f t="shared" ref="J141:J204" si="39">C141-E141-G141</f>
        <v>130847.22000000003</v>
      </c>
      <c r="N141">
        <f t="shared" si="37"/>
        <v>11</v>
      </c>
      <c r="O141" s="33">
        <v>47757</v>
      </c>
      <c r="P141" s="36">
        <f t="shared" si="26"/>
        <v>57020.529999999977</v>
      </c>
      <c r="Q141" s="36">
        <f t="shared" si="27"/>
        <v>1200.33</v>
      </c>
      <c r="R141" s="36">
        <f t="shared" si="28"/>
        <v>1042.57</v>
      </c>
      <c r="S141" s="36">
        <f t="shared" si="29"/>
        <v>157.76</v>
      </c>
      <c r="T141" s="36">
        <f t="shared" si="30"/>
        <v>0</v>
      </c>
      <c r="U141" s="36">
        <f t="shared" si="31"/>
        <v>114022.04000000002</v>
      </c>
      <c r="V141" s="36">
        <f t="shared" si="32"/>
        <v>42020.859999999993</v>
      </c>
      <c r="W141" s="36">
        <f t="shared" si="33"/>
        <v>55977.959999999977</v>
      </c>
    </row>
    <row r="142" spans="1:23" x14ac:dyDescent="0.25">
      <c r="A142">
        <f t="shared" si="36"/>
        <v>11</v>
      </c>
      <c r="B142" s="33">
        <v>47788</v>
      </c>
      <c r="C142" s="36">
        <f t="shared" si="34"/>
        <v>130847.22000000003</v>
      </c>
      <c r="D142" s="36">
        <f t="shared" ref="D142:D205" si="40">$B$7</f>
        <v>824.4</v>
      </c>
      <c r="E142" s="36">
        <f t="shared" ref="E142:E205" si="41">D142-F142</f>
        <v>374.07</v>
      </c>
      <c r="F142" s="36">
        <f t="shared" ref="F142:F205" si="42">ROUND($C142*$B$4/12,2)</f>
        <v>450.33</v>
      </c>
      <c r="G142" s="36">
        <f t="shared" si="38"/>
        <v>0</v>
      </c>
      <c r="H142" s="36">
        <f t="shared" ref="H142:H205" si="43">E142+G142+H141</f>
        <v>39526.85</v>
      </c>
      <c r="I142" s="36">
        <f t="shared" si="35"/>
        <v>68469.549999999974</v>
      </c>
      <c r="J142" s="36">
        <f t="shared" si="39"/>
        <v>130473.15000000002</v>
      </c>
      <c r="N142">
        <f t="shared" si="37"/>
        <v>11</v>
      </c>
      <c r="O142" s="33">
        <v>47788</v>
      </c>
      <c r="P142" s="36">
        <f t="shared" ref="P142:P205" si="44">$W141</f>
        <v>55977.959999999977</v>
      </c>
      <c r="Q142" s="36">
        <f t="shared" ref="Q142:Q205" si="45">$O$7</f>
        <v>1200.33</v>
      </c>
      <c r="R142" s="36">
        <f t="shared" ref="R142:R205" si="46">Q142-S142</f>
        <v>1045.46</v>
      </c>
      <c r="S142" s="36">
        <f t="shared" ref="S142:S205" si="47">ROUND($P142*$O$4/12,2)</f>
        <v>154.87</v>
      </c>
      <c r="T142" s="36">
        <f t="shared" ref="T142:T205" si="48">$O$8</f>
        <v>0</v>
      </c>
      <c r="U142" s="36">
        <f t="shared" ref="U142:U205" si="49">R142+T142+U141</f>
        <v>115067.50000000003</v>
      </c>
      <c r="V142" s="36">
        <f t="shared" ref="V142:V205" si="50">S142+V141</f>
        <v>42175.729999999996</v>
      </c>
      <c r="W142" s="36">
        <f t="shared" ref="W142:W205" si="51">P142-R142-T142</f>
        <v>54932.499999999978</v>
      </c>
    </row>
    <row r="143" spans="1:23" x14ac:dyDescent="0.25">
      <c r="A143">
        <f t="shared" si="36"/>
        <v>11</v>
      </c>
      <c r="B143" s="33">
        <v>47818</v>
      </c>
      <c r="C143" s="36">
        <f t="shared" si="34"/>
        <v>130473.15000000002</v>
      </c>
      <c r="D143" s="36">
        <f t="shared" si="40"/>
        <v>824.4</v>
      </c>
      <c r="E143" s="36">
        <f t="shared" si="41"/>
        <v>375.34999999999997</v>
      </c>
      <c r="F143" s="36">
        <f t="shared" si="42"/>
        <v>449.05</v>
      </c>
      <c r="G143" s="36">
        <f t="shared" si="38"/>
        <v>0</v>
      </c>
      <c r="H143" s="36">
        <f t="shared" si="43"/>
        <v>39902.199999999997</v>
      </c>
      <c r="I143" s="36">
        <f t="shared" si="35"/>
        <v>68918.599999999977</v>
      </c>
      <c r="J143" s="36">
        <f t="shared" si="39"/>
        <v>130097.80000000002</v>
      </c>
      <c r="N143">
        <f t="shared" si="37"/>
        <v>11</v>
      </c>
      <c r="O143" s="33">
        <v>47818</v>
      </c>
      <c r="P143" s="36">
        <f t="shared" si="44"/>
        <v>54932.499999999978</v>
      </c>
      <c r="Q143" s="36">
        <f t="shared" si="45"/>
        <v>1200.33</v>
      </c>
      <c r="R143" s="36">
        <f t="shared" si="46"/>
        <v>1048.3499999999999</v>
      </c>
      <c r="S143" s="36">
        <f t="shared" si="47"/>
        <v>151.97999999999999</v>
      </c>
      <c r="T143" s="36">
        <f t="shared" si="48"/>
        <v>0</v>
      </c>
      <c r="U143" s="36">
        <f t="shared" si="49"/>
        <v>116115.85000000003</v>
      </c>
      <c r="V143" s="36">
        <f t="shared" si="50"/>
        <v>42327.71</v>
      </c>
      <c r="W143" s="36">
        <f t="shared" si="51"/>
        <v>53884.14999999998</v>
      </c>
    </row>
    <row r="144" spans="1:23" x14ac:dyDescent="0.25">
      <c r="A144">
        <f t="shared" si="36"/>
        <v>12</v>
      </c>
      <c r="B144" s="33">
        <v>47849</v>
      </c>
      <c r="C144" s="36">
        <f t="shared" si="34"/>
        <v>130097.80000000002</v>
      </c>
      <c r="D144" s="36">
        <f t="shared" si="40"/>
        <v>824.4</v>
      </c>
      <c r="E144" s="36">
        <f t="shared" si="41"/>
        <v>376.65</v>
      </c>
      <c r="F144" s="36">
        <f t="shared" si="42"/>
        <v>447.75</v>
      </c>
      <c r="G144" s="36">
        <f t="shared" si="38"/>
        <v>0</v>
      </c>
      <c r="H144" s="36">
        <f t="shared" si="43"/>
        <v>40278.85</v>
      </c>
      <c r="I144" s="36">
        <f t="shared" si="35"/>
        <v>69366.349999999977</v>
      </c>
      <c r="J144" s="36">
        <f t="shared" si="39"/>
        <v>129721.15000000002</v>
      </c>
      <c r="N144">
        <f t="shared" si="37"/>
        <v>12</v>
      </c>
      <c r="O144" s="33">
        <v>47849</v>
      </c>
      <c r="P144" s="36">
        <f t="shared" si="44"/>
        <v>53884.14999999998</v>
      </c>
      <c r="Q144" s="36">
        <f t="shared" si="45"/>
        <v>1200.33</v>
      </c>
      <c r="R144" s="36">
        <f t="shared" si="46"/>
        <v>1051.25</v>
      </c>
      <c r="S144" s="36">
        <f t="shared" si="47"/>
        <v>149.08000000000001</v>
      </c>
      <c r="T144" s="36">
        <f t="shared" si="48"/>
        <v>0</v>
      </c>
      <c r="U144" s="36">
        <f t="shared" si="49"/>
        <v>117167.10000000003</v>
      </c>
      <c r="V144" s="36">
        <f t="shared" si="50"/>
        <v>42476.79</v>
      </c>
      <c r="W144" s="36">
        <f t="shared" si="51"/>
        <v>52832.89999999998</v>
      </c>
    </row>
    <row r="145" spans="1:23" x14ac:dyDescent="0.25">
      <c r="A145">
        <f t="shared" si="36"/>
        <v>12</v>
      </c>
      <c r="B145" s="33">
        <v>47880</v>
      </c>
      <c r="C145" s="36">
        <f t="shared" si="34"/>
        <v>129721.15000000002</v>
      </c>
      <c r="D145" s="36">
        <f t="shared" si="40"/>
        <v>824.4</v>
      </c>
      <c r="E145" s="36">
        <f t="shared" si="41"/>
        <v>377.94</v>
      </c>
      <c r="F145" s="36">
        <f t="shared" si="42"/>
        <v>446.46</v>
      </c>
      <c r="G145" s="36">
        <f t="shared" si="38"/>
        <v>0</v>
      </c>
      <c r="H145" s="36">
        <f t="shared" si="43"/>
        <v>40656.79</v>
      </c>
      <c r="I145" s="36">
        <f t="shared" si="35"/>
        <v>69812.809999999983</v>
      </c>
      <c r="J145" s="36">
        <f t="shared" si="39"/>
        <v>129343.21000000002</v>
      </c>
      <c r="N145">
        <f t="shared" si="37"/>
        <v>12</v>
      </c>
      <c r="O145" s="33">
        <v>47880</v>
      </c>
      <c r="P145" s="36">
        <f t="shared" si="44"/>
        <v>52832.89999999998</v>
      </c>
      <c r="Q145" s="36">
        <f t="shared" si="45"/>
        <v>1200.33</v>
      </c>
      <c r="R145" s="36">
        <f t="shared" si="46"/>
        <v>1054.1599999999999</v>
      </c>
      <c r="S145" s="36">
        <f t="shared" si="47"/>
        <v>146.16999999999999</v>
      </c>
      <c r="T145" s="36">
        <f t="shared" si="48"/>
        <v>0</v>
      </c>
      <c r="U145" s="36">
        <f t="shared" si="49"/>
        <v>118221.26000000004</v>
      </c>
      <c r="V145" s="36">
        <f t="shared" si="50"/>
        <v>42622.96</v>
      </c>
      <c r="W145" s="36">
        <f t="shared" si="51"/>
        <v>51778.739999999976</v>
      </c>
    </row>
    <row r="146" spans="1:23" x14ac:dyDescent="0.25">
      <c r="A146">
        <f t="shared" si="36"/>
        <v>12</v>
      </c>
      <c r="B146" s="33">
        <v>47908</v>
      </c>
      <c r="C146" s="36">
        <f t="shared" si="34"/>
        <v>129343.21000000002</v>
      </c>
      <c r="D146" s="36">
        <f t="shared" si="40"/>
        <v>824.4</v>
      </c>
      <c r="E146" s="36">
        <f t="shared" si="41"/>
        <v>379.23999999999995</v>
      </c>
      <c r="F146" s="36">
        <f t="shared" si="42"/>
        <v>445.16</v>
      </c>
      <c r="G146" s="36">
        <f t="shared" si="38"/>
        <v>0</v>
      </c>
      <c r="H146" s="36">
        <f t="shared" si="43"/>
        <v>41036.03</v>
      </c>
      <c r="I146" s="36">
        <f t="shared" si="35"/>
        <v>70257.969999999987</v>
      </c>
      <c r="J146" s="36">
        <f t="shared" si="39"/>
        <v>128963.97000000002</v>
      </c>
      <c r="N146">
        <f t="shared" si="37"/>
        <v>12</v>
      </c>
      <c r="O146" s="33">
        <v>47908</v>
      </c>
      <c r="P146" s="36">
        <f t="shared" si="44"/>
        <v>51778.739999999976</v>
      </c>
      <c r="Q146" s="36">
        <f t="shared" si="45"/>
        <v>1200.33</v>
      </c>
      <c r="R146" s="36">
        <f t="shared" si="46"/>
        <v>1057.08</v>
      </c>
      <c r="S146" s="36">
        <f t="shared" si="47"/>
        <v>143.25</v>
      </c>
      <c r="T146" s="36">
        <f t="shared" si="48"/>
        <v>0</v>
      </c>
      <c r="U146" s="36">
        <f t="shared" si="49"/>
        <v>119278.34000000004</v>
      </c>
      <c r="V146" s="36">
        <f t="shared" si="50"/>
        <v>42766.21</v>
      </c>
      <c r="W146" s="36">
        <f t="shared" si="51"/>
        <v>50721.659999999974</v>
      </c>
    </row>
    <row r="147" spans="1:23" x14ac:dyDescent="0.25">
      <c r="A147">
        <f t="shared" si="36"/>
        <v>12</v>
      </c>
      <c r="B147" s="33">
        <v>47939</v>
      </c>
      <c r="C147" s="36">
        <f t="shared" si="34"/>
        <v>128963.97000000002</v>
      </c>
      <c r="D147" s="36">
        <f t="shared" si="40"/>
        <v>824.4</v>
      </c>
      <c r="E147" s="36">
        <f t="shared" si="41"/>
        <v>380.54999999999995</v>
      </c>
      <c r="F147" s="36">
        <f t="shared" si="42"/>
        <v>443.85</v>
      </c>
      <c r="G147" s="36">
        <f t="shared" si="38"/>
        <v>0</v>
      </c>
      <c r="H147" s="36">
        <f t="shared" si="43"/>
        <v>41416.58</v>
      </c>
      <c r="I147" s="36">
        <f t="shared" si="35"/>
        <v>70701.819999999992</v>
      </c>
      <c r="J147" s="36">
        <f t="shared" si="39"/>
        <v>128583.42000000001</v>
      </c>
      <c r="N147">
        <f t="shared" si="37"/>
        <v>12</v>
      </c>
      <c r="O147" s="33">
        <v>47939</v>
      </c>
      <c r="P147" s="36">
        <f t="shared" si="44"/>
        <v>50721.659999999974</v>
      </c>
      <c r="Q147" s="36">
        <f t="shared" si="45"/>
        <v>1200.33</v>
      </c>
      <c r="R147" s="36">
        <f t="shared" si="46"/>
        <v>1060</v>
      </c>
      <c r="S147" s="36">
        <f t="shared" si="47"/>
        <v>140.33000000000001</v>
      </c>
      <c r="T147" s="36">
        <f t="shared" si="48"/>
        <v>0</v>
      </c>
      <c r="U147" s="36">
        <f t="shared" si="49"/>
        <v>120338.34000000004</v>
      </c>
      <c r="V147" s="36">
        <f t="shared" si="50"/>
        <v>42906.54</v>
      </c>
      <c r="W147" s="36">
        <f t="shared" si="51"/>
        <v>49661.659999999974</v>
      </c>
    </row>
    <row r="148" spans="1:23" x14ac:dyDescent="0.25">
      <c r="A148">
        <f t="shared" si="36"/>
        <v>12</v>
      </c>
      <c r="B148" s="33">
        <v>47969</v>
      </c>
      <c r="C148" s="36">
        <f t="shared" si="34"/>
        <v>128583.42000000001</v>
      </c>
      <c r="D148" s="36">
        <f t="shared" si="40"/>
        <v>824.4</v>
      </c>
      <c r="E148" s="36">
        <f t="shared" si="41"/>
        <v>381.85999999999996</v>
      </c>
      <c r="F148" s="36">
        <f t="shared" si="42"/>
        <v>442.54</v>
      </c>
      <c r="G148" s="36">
        <f t="shared" si="38"/>
        <v>0</v>
      </c>
      <c r="H148" s="36">
        <f t="shared" si="43"/>
        <v>41798.44</v>
      </c>
      <c r="I148" s="36">
        <f t="shared" si="35"/>
        <v>71144.359999999986</v>
      </c>
      <c r="J148" s="36">
        <f t="shared" si="39"/>
        <v>128201.56000000001</v>
      </c>
      <c r="N148">
        <f t="shared" si="37"/>
        <v>12</v>
      </c>
      <c r="O148" s="33">
        <v>47969</v>
      </c>
      <c r="P148" s="36">
        <f t="shared" si="44"/>
        <v>49661.659999999974</v>
      </c>
      <c r="Q148" s="36">
        <f t="shared" si="45"/>
        <v>1200.33</v>
      </c>
      <c r="R148" s="36">
        <f t="shared" si="46"/>
        <v>1062.9299999999998</v>
      </c>
      <c r="S148" s="36">
        <f t="shared" si="47"/>
        <v>137.4</v>
      </c>
      <c r="T148" s="36">
        <f t="shared" si="48"/>
        <v>0</v>
      </c>
      <c r="U148" s="36">
        <f t="shared" si="49"/>
        <v>121401.27000000003</v>
      </c>
      <c r="V148" s="36">
        <f t="shared" si="50"/>
        <v>43043.94</v>
      </c>
      <c r="W148" s="36">
        <f t="shared" si="51"/>
        <v>48598.729999999974</v>
      </c>
    </row>
    <row r="149" spans="1:23" x14ac:dyDescent="0.25">
      <c r="A149">
        <f t="shared" si="36"/>
        <v>12</v>
      </c>
      <c r="B149" s="33">
        <v>48000</v>
      </c>
      <c r="C149" s="36">
        <f t="shared" si="34"/>
        <v>128201.56000000001</v>
      </c>
      <c r="D149" s="36">
        <f t="shared" si="40"/>
        <v>824.4</v>
      </c>
      <c r="E149" s="36">
        <f t="shared" si="41"/>
        <v>383.16999999999996</v>
      </c>
      <c r="F149" s="36">
        <f t="shared" si="42"/>
        <v>441.23</v>
      </c>
      <c r="G149" s="36">
        <f t="shared" si="38"/>
        <v>0</v>
      </c>
      <c r="H149" s="36">
        <f t="shared" si="43"/>
        <v>42181.61</v>
      </c>
      <c r="I149" s="36">
        <f t="shared" si="35"/>
        <v>71585.589999999982</v>
      </c>
      <c r="J149" s="36">
        <f t="shared" si="39"/>
        <v>127818.39000000001</v>
      </c>
      <c r="N149">
        <f t="shared" si="37"/>
        <v>12</v>
      </c>
      <c r="O149" s="33">
        <v>48000</v>
      </c>
      <c r="P149" s="36">
        <f t="shared" si="44"/>
        <v>48598.729999999974</v>
      </c>
      <c r="Q149" s="36">
        <f t="shared" si="45"/>
        <v>1200.33</v>
      </c>
      <c r="R149" s="36">
        <f t="shared" si="46"/>
        <v>1065.8699999999999</v>
      </c>
      <c r="S149" s="36">
        <f t="shared" si="47"/>
        <v>134.46</v>
      </c>
      <c r="T149" s="36">
        <f t="shared" si="48"/>
        <v>0</v>
      </c>
      <c r="U149" s="36">
        <f t="shared" si="49"/>
        <v>122467.14000000003</v>
      </c>
      <c r="V149" s="36">
        <f t="shared" si="50"/>
        <v>43178.400000000001</v>
      </c>
      <c r="W149" s="36">
        <f t="shared" si="51"/>
        <v>47532.859999999971</v>
      </c>
    </row>
    <row r="150" spans="1:23" x14ac:dyDescent="0.25">
      <c r="A150">
        <f t="shared" si="36"/>
        <v>12</v>
      </c>
      <c r="B150" s="33">
        <v>48030</v>
      </c>
      <c r="C150" s="36">
        <f t="shared" si="34"/>
        <v>127818.39000000001</v>
      </c>
      <c r="D150" s="36">
        <f t="shared" si="40"/>
        <v>824.4</v>
      </c>
      <c r="E150" s="36">
        <f t="shared" si="41"/>
        <v>384.48999999999995</v>
      </c>
      <c r="F150" s="36">
        <f t="shared" si="42"/>
        <v>439.91</v>
      </c>
      <c r="G150" s="36">
        <f t="shared" si="38"/>
        <v>0</v>
      </c>
      <c r="H150" s="36">
        <f t="shared" si="43"/>
        <v>42566.1</v>
      </c>
      <c r="I150" s="36">
        <f t="shared" si="35"/>
        <v>72025.499999999985</v>
      </c>
      <c r="J150" s="36">
        <f t="shared" si="39"/>
        <v>127433.90000000001</v>
      </c>
      <c r="N150">
        <f t="shared" si="37"/>
        <v>12</v>
      </c>
      <c r="O150" s="33">
        <v>48030</v>
      </c>
      <c r="P150" s="36">
        <f t="shared" si="44"/>
        <v>47532.859999999971</v>
      </c>
      <c r="Q150" s="36">
        <f t="shared" si="45"/>
        <v>1200.33</v>
      </c>
      <c r="R150" s="36">
        <f t="shared" si="46"/>
        <v>1068.82</v>
      </c>
      <c r="S150" s="36">
        <f t="shared" si="47"/>
        <v>131.51</v>
      </c>
      <c r="T150" s="36">
        <f t="shared" si="48"/>
        <v>0</v>
      </c>
      <c r="U150" s="36">
        <f t="shared" si="49"/>
        <v>123535.96000000004</v>
      </c>
      <c r="V150" s="36">
        <f t="shared" si="50"/>
        <v>43309.91</v>
      </c>
      <c r="W150" s="36">
        <f t="shared" si="51"/>
        <v>46464.039999999972</v>
      </c>
    </row>
    <row r="151" spans="1:23" x14ac:dyDescent="0.25">
      <c r="A151">
        <f t="shared" si="36"/>
        <v>12</v>
      </c>
      <c r="B151" s="33">
        <v>48061</v>
      </c>
      <c r="C151" s="36">
        <f t="shared" si="34"/>
        <v>127433.90000000001</v>
      </c>
      <c r="D151" s="36">
        <f t="shared" si="40"/>
        <v>824.4</v>
      </c>
      <c r="E151" s="36">
        <f t="shared" si="41"/>
        <v>385.81</v>
      </c>
      <c r="F151" s="36">
        <f t="shared" si="42"/>
        <v>438.59</v>
      </c>
      <c r="G151" s="36">
        <f t="shared" si="38"/>
        <v>0</v>
      </c>
      <c r="H151" s="36">
        <f t="shared" si="43"/>
        <v>42951.909999999996</v>
      </c>
      <c r="I151" s="36">
        <f t="shared" si="35"/>
        <v>72464.089999999982</v>
      </c>
      <c r="J151" s="36">
        <f t="shared" si="39"/>
        <v>127048.09000000001</v>
      </c>
      <c r="N151">
        <f t="shared" si="37"/>
        <v>12</v>
      </c>
      <c r="O151" s="33">
        <v>48061</v>
      </c>
      <c r="P151" s="36">
        <f t="shared" si="44"/>
        <v>46464.039999999972</v>
      </c>
      <c r="Q151" s="36">
        <f t="shared" si="45"/>
        <v>1200.33</v>
      </c>
      <c r="R151" s="36">
        <f t="shared" si="46"/>
        <v>1071.78</v>
      </c>
      <c r="S151" s="36">
        <f t="shared" si="47"/>
        <v>128.55000000000001</v>
      </c>
      <c r="T151" s="36">
        <f t="shared" si="48"/>
        <v>0</v>
      </c>
      <c r="U151" s="36">
        <f t="shared" si="49"/>
        <v>124607.74000000003</v>
      </c>
      <c r="V151" s="36">
        <f t="shared" si="50"/>
        <v>43438.460000000006</v>
      </c>
      <c r="W151" s="36">
        <f t="shared" si="51"/>
        <v>45392.259999999973</v>
      </c>
    </row>
    <row r="152" spans="1:23" x14ac:dyDescent="0.25">
      <c r="A152">
        <f t="shared" si="36"/>
        <v>12</v>
      </c>
      <c r="B152" s="33">
        <v>48092</v>
      </c>
      <c r="C152" s="36">
        <f t="shared" ref="C152:C215" si="52">$J151</f>
        <v>127048.09000000001</v>
      </c>
      <c r="D152" s="36">
        <f t="shared" si="40"/>
        <v>824.4</v>
      </c>
      <c r="E152" s="36">
        <f t="shared" si="41"/>
        <v>387.14</v>
      </c>
      <c r="F152" s="36">
        <f t="shared" si="42"/>
        <v>437.26</v>
      </c>
      <c r="G152" s="36">
        <f t="shared" si="38"/>
        <v>0</v>
      </c>
      <c r="H152" s="36">
        <f t="shared" si="43"/>
        <v>43339.049999999996</v>
      </c>
      <c r="I152" s="36">
        <f t="shared" ref="I152:I215" si="53">F152+I151</f>
        <v>72901.349999999977</v>
      </c>
      <c r="J152" s="36">
        <f t="shared" si="39"/>
        <v>126660.95000000001</v>
      </c>
      <c r="N152">
        <f t="shared" si="37"/>
        <v>12</v>
      </c>
      <c r="O152" s="33">
        <v>48092</v>
      </c>
      <c r="P152" s="36">
        <f t="shared" si="44"/>
        <v>45392.259999999973</v>
      </c>
      <c r="Q152" s="36">
        <f t="shared" si="45"/>
        <v>1200.33</v>
      </c>
      <c r="R152" s="36">
        <f t="shared" si="46"/>
        <v>1074.74</v>
      </c>
      <c r="S152" s="36">
        <f t="shared" si="47"/>
        <v>125.59</v>
      </c>
      <c r="T152" s="36">
        <f t="shared" si="48"/>
        <v>0</v>
      </c>
      <c r="U152" s="36">
        <f t="shared" si="49"/>
        <v>125682.48000000004</v>
      </c>
      <c r="V152" s="36">
        <f t="shared" si="50"/>
        <v>43564.05</v>
      </c>
      <c r="W152" s="36">
        <f t="shared" si="51"/>
        <v>44317.519999999975</v>
      </c>
    </row>
    <row r="153" spans="1:23" x14ac:dyDescent="0.25">
      <c r="A153">
        <f t="shared" ref="A153:A216" si="54">A141+1</f>
        <v>12</v>
      </c>
      <c r="B153" s="33">
        <v>48122</v>
      </c>
      <c r="C153" s="36">
        <f t="shared" si="52"/>
        <v>126660.95000000001</v>
      </c>
      <c r="D153" s="36">
        <f t="shared" si="40"/>
        <v>824.4</v>
      </c>
      <c r="E153" s="36">
        <f t="shared" si="41"/>
        <v>388.47999999999996</v>
      </c>
      <c r="F153" s="36">
        <f t="shared" si="42"/>
        <v>435.92</v>
      </c>
      <c r="G153" s="36">
        <f t="shared" si="38"/>
        <v>0</v>
      </c>
      <c r="H153" s="36">
        <f t="shared" si="43"/>
        <v>43727.53</v>
      </c>
      <c r="I153" s="36">
        <f t="shared" si="53"/>
        <v>73337.269999999975</v>
      </c>
      <c r="J153" s="36">
        <f t="shared" si="39"/>
        <v>126272.47000000002</v>
      </c>
      <c r="N153">
        <f t="shared" ref="N153:N216" si="55">N141+1</f>
        <v>12</v>
      </c>
      <c r="O153" s="33">
        <v>48122</v>
      </c>
      <c r="P153" s="36">
        <f t="shared" si="44"/>
        <v>44317.519999999975</v>
      </c>
      <c r="Q153" s="36">
        <f t="shared" si="45"/>
        <v>1200.33</v>
      </c>
      <c r="R153" s="36">
        <f t="shared" si="46"/>
        <v>1077.72</v>
      </c>
      <c r="S153" s="36">
        <f t="shared" si="47"/>
        <v>122.61</v>
      </c>
      <c r="T153" s="36">
        <f t="shared" si="48"/>
        <v>0</v>
      </c>
      <c r="U153" s="36">
        <f t="shared" si="49"/>
        <v>126760.20000000004</v>
      </c>
      <c r="V153" s="36">
        <f t="shared" si="50"/>
        <v>43686.66</v>
      </c>
      <c r="W153" s="36">
        <f t="shared" si="51"/>
        <v>43239.799999999974</v>
      </c>
    </row>
    <row r="154" spans="1:23" x14ac:dyDescent="0.25">
      <c r="A154">
        <f t="shared" si="54"/>
        <v>12</v>
      </c>
      <c r="B154" s="33">
        <v>48153</v>
      </c>
      <c r="C154" s="36">
        <f t="shared" si="52"/>
        <v>126272.47000000002</v>
      </c>
      <c r="D154" s="36">
        <f t="shared" si="40"/>
        <v>824.4</v>
      </c>
      <c r="E154" s="36">
        <f t="shared" si="41"/>
        <v>389.81</v>
      </c>
      <c r="F154" s="36">
        <f t="shared" si="42"/>
        <v>434.59</v>
      </c>
      <c r="G154" s="36">
        <f t="shared" si="38"/>
        <v>0</v>
      </c>
      <c r="H154" s="36">
        <f t="shared" si="43"/>
        <v>44117.34</v>
      </c>
      <c r="I154" s="36">
        <f t="shared" si="53"/>
        <v>73771.859999999971</v>
      </c>
      <c r="J154" s="36">
        <f t="shared" si="39"/>
        <v>125882.66000000002</v>
      </c>
      <c r="N154">
        <f t="shared" si="55"/>
        <v>12</v>
      </c>
      <c r="O154" s="33">
        <v>48153</v>
      </c>
      <c r="P154" s="36">
        <f t="shared" si="44"/>
        <v>43239.799999999974</v>
      </c>
      <c r="Q154" s="36">
        <f t="shared" si="45"/>
        <v>1200.33</v>
      </c>
      <c r="R154" s="36">
        <f t="shared" si="46"/>
        <v>1080.6999999999998</v>
      </c>
      <c r="S154" s="36">
        <f t="shared" si="47"/>
        <v>119.63</v>
      </c>
      <c r="T154" s="36">
        <f t="shared" si="48"/>
        <v>0</v>
      </c>
      <c r="U154" s="36">
        <f t="shared" si="49"/>
        <v>127840.90000000004</v>
      </c>
      <c r="V154" s="36">
        <f t="shared" si="50"/>
        <v>43806.29</v>
      </c>
      <c r="W154" s="36">
        <f t="shared" si="51"/>
        <v>42159.099999999977</v>
      </c>
    </row>
    <row r="155" spans="1:23" x14ac:dyDescent="0.25">
      <c r="A155">
        <f t="shared" si="54"/>
        <v>12</v>
      </c>
      <c r="B155" s="33">
        <v>48183</v>
      </c>
      <c r="C155" s="36">
        <f t="shared" si="52"/>
        <v>125882.66000000002</v>
      </c>
      <c r="D155" s="36">
        <f t="shared" si="40"/>
        <v>824.4</v>
      </c>
      <c r="E155" s="36">
        <f t="shared" si="41"/>
        <v>391.15</v>
      </c>
      <c r="F155" s="36">
        <f t="shared" si="42"/>
        <v>433.25</v>
      </c>
      <c r="G155" s="36">
        <f t="shared" si="38"/>
        <v>0</v>
      </c>
      <c r="H155" s="36">
        <f t="shared" si="43"/>
        <v>44508.49</v>
      </c>
      <c r="I155" s="36">
        <f t="shared" si="53"/>
        <v>74205.109999999971</v>
      </c>
      <c r="J155" s="36">
        <f t="shared" si="39"/>
        <v>125491.51000000002</v>
      </c>
      <c r="N155">
        <f t="shared" si="55"/>
        <v>12</v>
      </c>
      <c r="O155" s="33">
        <v>48183</v>
      </c>
      <c r="P155" s="36">
        <f t="shared" si="44"/>
        <v>42159.099999999977</v>
      </c>
      <c r="Q155" s="36">
        <f t="shared" si="45"/>
        <v>1200.33</v>
      </c>
      <c r="R155" s="36">
        <f t="shared" si="46"/>
        <v>1083.6899999999998</v>
      </c>
      <c r="S155" s="36">
        <f t="shared" si="47"/>
        <v>116.64</v>
      </c>
      <c r="T155" s="36">
        <f t="shared" si="48"/>
        <v>0</v>
      </c>
      <c r="U155" s="36">
        <f t="shared" si="49"/>
        <v>128924.59000000004</v>
      </c>
      <c r="V155" s="36">
        <f t="shared" si="50"/>
        <v>43922.93</v>
      </c>
      <c r="W155" s="36">
        <f t="shared" si="51"/>
        <v>41075.409999999974</v>
      </c>
    </row>
    <row r="156" spans="1:23" x14ac:dyDescent="0.25">
      <c r="A156">
        <f t="shared" si="54"/>
        <v>13</v>
      </c>
      <c r="B156" s="33">
        <v>48214</v>
      </c>
      <c r="C156" s="36">
        <f t="shared" si="52"/>
        <v>125491.51000000002</v>
      </c>
      <c r="D156" s="36">
        <f t="shared" si="40"/>
        <v>824.4</v>
      </c>
      <c r="E156" s="36">
        <f t="shared" si="41"/>
        <v>392.5</v>
      </c>
      <c r="F156" s="36">
        <f t="shared" si="42"/>
        <v>431.9</v>
      </c>
      <c r="G156" s="36">
        <f t="shared" si="38"/>
        <v>0</v>
      </c>
      <c r="H156" s="36">
        <f t="shared" si="43"/>
        <v>44900.99</v>
      </c>
      <c r="I156" s="36">
        <f t="shared" si="53"/>
        <v>74637.009999999966</v>
      </c>
      <c r="J156" s="36">
        <f t="shared" si="39"/>
        <v>125099.01000000002</v>
      </c>
      <c r="N156">
        <f t="shared" si="55"/>
        <v>13</v>
      </c>
      <c r="O156" s="33">
        <v>48214</v>
      </c>
      <c r="P156" s="36">
        <f t="shared" si="44"/>
        <v>41075.409999999974</v>
      </c>
      <c r="Q156" s="36">
        <f t="shared" si="45"/>
        <v>1200.33</v>
      </c>
      <c r="R156" s="36">
        <f t="shared" si="46"/>
        <v>1086.6899999999998</v>
      </c>
      <c r="S156" s="36">
        <f t="shared" si="47"/>
        <v>113.64</v>
      </c>
      <c r="T156" s="36">
        <f t="shared" si="48"/>
        <v>0</v>
      </c>
      <c r="U156" s="36">
        <f t="shared" si="49"/>
        <v>130011.28000000004</v>
      </c>
      <c r="V156" s="36">
        <f t="shared" si="50"/>
        <v>44036.57</v>
      </c>
      <c r="W156" s="36">
        <f t="shared" si="51"/>
        <v>39988.719999999972</v>
      </c>
    </row>
    <row r="157" spans="1:23" x14ac:dyDescent="0.25">
      <c r="A157">
        <f t="shared" si="54"/>
        <v>13</v>
      </c>
      <c r="B157" s="33">
        <v>48245</v>
      </c>
      <c r="C157" s="36">
        <f t="shared" si="52"/>
        <v>125099.01000000002</v>
      </c>
      <c r="D157" s="36">
        <f t="shared" si="40"/>
        <v>824.4</v>
      </c>
      <c r="E157" s="36">
        <f t="shared" si="41"/>
        <v>393.84999999999997</v>
      </c>
      <c r="F157" s="36">
        <f t="shared" si="42"/>
        <v>430.55</v>
      </c>
      <c r="G157" s="36">
        <f t="shared" si="38"/>
        <v>0</v>
      </c>
      <c r="H157" s="36">
        <f t="shared" si="43"/>
        <v>45294.84</v>
      </c>
      <c r="I157" s="36">
        <f t="shared" si="53"/>
        <v>75067.559999999969</v>
      </c>
      <c r="J157" s="36">
        <f t="shared" si="39"/>
        <v>124705.16000000002</v>
      </c>
      <c r="N157">
        <f t="shared" si="55"/>
        <v>13</v>
      </c>
      <c r="O157" s="33">
        <v>48245</v>
      </c>
      <c r="P157" s="36">
        <f t="shared" si="44"/>
        <v>39988.719999999972</v>
      </c>
      <c r="Q157" s="36">
        <f t="shared" si="45"/>
        <v>1200.33</v>
      </c>
      <c r="R157" s="36">
        <f t="shared" si="46"/>
        <v>1089.6899999999998</v>
      </c>
      <c r="S157" s="36">
        <f t="shared" si="47"/>
        <v>110.64</v>
      </c>
      <c r="T157" s="36">
        <f t="shared" si="48"/>
        <v>0</v>
      </c>
      <c r="U157" s="36">
        <f t="shared" si="49"/>
        <v>131100.97000000003</v>
      </c>
      <c r="V157" s="36">
        <f t="shared" si="50"/>
        <v>44147.21</v>
      </c>
      <c r="W157" s="36">
        <f t="shared" si="51"/>
        <v>38899.02999999997</v>
      </c>
    </row>
    <row r="158" spans="1:23" x14ac:dyDescent="0.25">
      <c r="A158">
        <f t="shared" si="54"/>
        <v>13</v>
      </c>
      <c r="B158" s="33">
        <v>48274</v>
      </c>
      <c r="C158" s="36">
        <f t="shared" si="52"/>
        <v>124705.16000000002</v>
      </c>
      <c r="D158" s="36">
        <f t="shared" si="40"/>
        <v>824.4</v>
      </c>
      <c r="E158" s="36">
        <f t="shared" si="41"/>
        <v>395.21</v>
      </c>
      <c r="F158" s="36">
        <f t="shared" si="42"/>
        <v>429.19</v>
      </c>
      <c r="G158" s="36">
        <f t="shared" si="38"/>
        <v>0</v>
      </c>
      <c r="H158" s="36">
        <f t="shared" si="43"/>
        <v>45690.049999999996</v>
      </c>
      <c r="I158" s="36">
        <f t="shared" si="53"/>
        <v>75496.749999999971</v>
      </c>
      <c r="J158" s="36">
        <f t="shared" si="39"/>
        <v>124309.95000000001</v>
      </c>
      <c r="N158">
        <f t="shared" si="55"/>
        <v>13</v>
      </c>
      <c r="O158" s="33">
        <v>48274</v>
      </c>
      <c r="P158" s="36">
        <f t="shared" si="44"/>
        <v>38899.02999999997</v>
      </c>
      <c r="Q158" s="36">
        <f t="shared" si="45"/>
        <v>1200.33</v>
      </c>
      <c r="R158" s="36">
        <f t="shared" si="46"/>
        <v>1092.71</v>
      </c>
      <c r="S158" s="36">
        <f t="shared" si="47"/>
        <v>107.62</v>
      </c>
      <c r="T158" s="36">
        <f t="shared" si="48"/>
        <v>0</v>
      </c>
      <c r="U158" s="36">
        <f t="shared" si="49"/>
        <v>132193.68000000002</v>
      </c>
      <c r="V158" s="36">
        <f t="shared" si="50"/>
        <v>44254.83</v>
      </c>
      <c r="W158" s="36">
        <f t="shared" si="51"/>
        <v>37806.319999999971</v>
      </c>
    </row>
    <row r="159" spans="1:23" x14ac:dyDescent="0.25">
      <c r="A159">
        <f t="shared" si="54"/>
        <v>13</v>
      </c>
      <c r="B159" s="33">
        <v>48305</v>
      </c>
      <c r="C159" s="36">
        <f t="shared" si="52"/>
        <v>124309.95000000001</v>
      </c>
      <c r="D159" s="36">
        <f t="shared" si="40"/>
        <v>824.4</v>
      </c>
      <c r="E159" s="36">
        <f t="shared" si="41"/>
        <v>396.57</v>
      </c>
      <c r="F159" s="36">
        <f t="shared" si="42"/>
        <v>427.83</v>
      </c>
      <c r="G159" s="36">
        <f t="shared" si="38"/>
        <v>0</v>
      </c>
      <c r="H159" s="36">
        <f t="shared" si="43"/>
        <v>46086.619999999995</v>
      </c>
      <c r="I159" s="36">
        <f t="shared" si="53"/>
        <v>75924.579999999973</v>
      </c>
      <c r="J159" s="36">
        <f t="shared" si="39"/>
        <v>123913.38</v>
      </c>
      <c r="N159">
        <f t="shared" si="55"/>
        <v>13</v>
      </c>
      <c r="O159" s="33">
        <v>48305</v>
      </c>
      <c r="P159" s="36">
        <f t="shared" si="44"/>
        <v>37806.319999999971</v>
      </c>
      <c r="Q159" s="36">
        <f t="shared" si="45"/>
        <v>1200.33</v>
      </c>
      <c r="R159" s="36">
        <f t="shared" si="46"/>
        <v>1095.73</v>
      </c>
      <c r="S159" s="36">
        <f t="shared" si="47"/>
        <v>104.6</v>
      </c>
      <c r="T159" s="36">
        <f t="shared" si="48"/>
        <v>0</v>
      </c>
      <c r="U159" s="36">
        <f t="shared" si="49"/>
        <v>133289.41000000003</v>
      </c>
      <c r="V159" s="36">
        <f t="shared" si="50"/>
        <v>44359.43</v>
      </c>
      <c r="W159" s="36">
        <f t="shared" si="51"/>
        <v>36710.589999999967</v>
      </c>
    </row>
    <row r="160" spans="1:23" x14ac:dyDescent="0.25">
      <c r="A160">
        <f t="shared" si="54"/>
        <v>13</v>
      </c>
      <c r="B160" s="33">
        <v>48335</v>
      </c>
      <c r="C160" s="36">
        <f t="shared" si="52"/>
        <v>123913.38</v>
      </c>
      <c r="D160" s="36">
        <f t="shared" si="40"/>
        <v>824.4</v>
      </c>
      <c r="E160" s="36">
        <f t="shared" si="41"/>
        <v>397.92999999999995</v>
      </c>
      <c r="F160" s="36">
        <f t="shared" si="42"/>
        <v>426.47</v>
      </c>
      <c r="G160" s="36">
        <f t="shared" si="38"/>
        <v>0</v>
      </c>
      <c r="H160" s="36">
        <f t="shared" si="43"/>
        <v>46484.549999999996</v>
      </c>
      <c r="I160" s="36">
        <f t="shared" si="53"/>
        <v>76351.049999999974</v>
      </c>
      <c r="J160" s="36">
        <f t="shared" si="39"/>
        <v>123515.45000000001</v>
      </c>
      <c r="N160">
        <f t="shared" si="55"/>
        <v>13</v>
      </c>
      <c r="O160" s="33">
        <v>48335</v>
      </c>
      <c r="P160" s="36">
        <f t="shared" si="44"/>
        <v>36710.589999999967</v>
      </c>
      <c r="Q160" s="36">
        <f t="shared" si="45"/>
        <v>1200.33</v>
      </c>
      <c r="R160" s="36">
        <f t="shared" si="46"/>
        <v>1098.76</v>
      </c>
      <c r="S160" s="36">
        <f t="shared" si="47"/>
        <v>101.57</v>
      </c>
      <c r="T160" s="36">
        <f t="shared" si="48"/>
        <v>0</v>
      </c>
      <c r="U160" s="36">
        <f t="shared" si="49"/>
        <v>134388.17000000004</v>
      </c>
      <c r="V160" s="36">
        <f t="shared" si="50"/>
        <v>44461</v>
      </c>
      <c r="W160" s="36">
        <f t="shared" si="51"/>
        <v>35611.829999999965</v>
      </c>
    </row>
    <row r="161" spans="1:23" x14ac:dyDescent="0.25">
      <c r="A161">
        <f t="shared" si="54"/>
        <v>13</v>
      </c>
      <c r="B161" s="33">
        <v>48366</v>
      </c>
      <c r="C161" s="36">
        <f t="shared" si="52"/>
        <v>123515.45000000001</v>
      </c>
      <c r="D161" s="36">
        <f t="shared" si="40"/>
        <v>824.4</v>
      </c>
      <c r="E161" s="36">
        <f t="shared" si="41"/>
        <v>399.29999999999995</v>
      </c>
      <c r="F161" s="36">
        <f t="shared" si="42"/>
        <v>425.1</v>
      </c>
      <c r="G161" s="36">
        <f t="shared" si="38"/>
        <v>0</v>
      </c>
      <c r="H161" s="36">
        <f t="shared" si="43"/>
        <v>46883.85</v>
      </c>
      <c r="I161" s="36">
        <f t="shared" si="53"/>
        <v>76776.14999999998</v>
      </c>
      <c r="J161" s="36">
        <f t="shared" si="39"/>
        <v>123116.15000000001</v>
      </c>
      <c r="N161">
        <f t="shared" si="55"/>
        <v>13</v>
      </c>
      <c r="O161" s="33">
        <v>48366</v>
      </c>
      <c r="P161" s="36">
        <f t="shared" si="44"/>
        <v>35611.829999999965</v>
      </c>
      <c r="Q161" s="36">
        <f t="shared" si="45"/>
        <v>1200.33</v>
      </c>
      <c r="R161" s="36">
        <f t="shared" si="46"/>
        <v>1101.8</v>
      </c>
      <c r="S161" s="36">
        <f t="shared" si="47"/>
        <v>98.53</v>
      </c>
      <c r="T161" s="36">
        <f t="shared" si="48"/>
        <v>0</v>
      </c>
      <c r="U161" s="36">
        <f t="shared" si="49"/>
        <v>135489.97000000003</v>
      </c>
      <c r="V161" s="36">
        <f t="shared" si="50"/>
        <v>44559.53</v>
      </c>
      <c r="W161" s="36">
        <f t="shared" si="51"/>
        <v>34510.029999999962</v>
      </c>
    </row>
    <row r="162" spans="1:23" x14ac:dyDescent="0.25">
      <c r="A162">
        <f t="shared" si="54"/>
        <v>13</v>
      </c>
      <c r="B162" s="33">
        <v>48396</v>
      </c>
      <c r="C162" s="36">
        <f t="shared" si="52"/>
        <v>123116.15000000001</v>
      </c>
      <c r="D162" s="36">
        <f t="shared" si="40"/>
        <v>824.4</v>
      </c>
      <c r="E162" s="36">
        <f t="shared" si="41"/>
        <v>400.67999999999995</v>
      </c>
      <c r="F162" s="36">
        <f t="shared" si="42"/>
        <v>423.72</v>
      </c>
      <c r="G162" s="36">
        <f t="shared" si="38"/>
        <v>0</v>
      </c>
      <c r="H162" s="36">
        <f t="shared" si="43"/>
        <v>47284.53</v>
      </c>
      <c r="I162" s="36">
        <f t="shared" si="53"/>
        <v>77199.869999999981</v>
      </c>
      <c r="J162" s="36">
        <f t="shared" si="39"/>
        <v>122715.47000000002</v>
      </c>
      <c r="N162">
        <f t="shared" si="55"/>
        <v>13</v>
      </c>
      <c r="O162" s="33">
        <v>48396</v>
      </c>
      <c r="P162" s="36">
        <f t="shared" si="44"/>
        <v>34510.029999999962</v>
      </c>
      <c r="Q162" s="36">
        <f t="shared" si="45"/>
        <v>1200.33</v>
      </c>
      <c r="R162" s="36">
        <f t="shared" si="46"/>
        <v>1104.8499999999999</v>
      </c>
      <c r="S162" s="36">
        <f t="shared" si="47"/>
        <v>95.48</v>
      </c>
      <c r="T162" s="36">
        <f t="shared" si="48"/>
        <v>0</v>
      </c>
      <c r="U162" s="36">
        <f t="shared" si="49"/>
        <v>136594.82000000004</v>
      </c>
      <c r="V162" s="36">
        <f t="shared" si="50"/>
        <v>44655.01</v>
      </c>
      <c r="W162" s="36">
        <f t="shared" si="51"/>
        <v>33405.179999999964</v>
      </c>
    </row>
    <row r="163" spans="1:23" x14ac:dyDescent="0.25">
      <c r="A163">
        <f t="shared" si="54"/>
        <v>13</v>
      </c>
      <c r="B163" s="33">
        <v>48427</v>
      </c>
      <c r="C163" s="36">
        <f t="shared" si="52"/>
        <v>122715.47000000002</v>
      </c>
      <c r="D163" s="36">
        <f t="shared" si="40"/>
        <v>824.4</v>
      </c>
      <c r="E163" s="36">
        <f t="shared" si="41"/>
        <v>402.04999999999995</v>
      </c>
      <c r="F163" s="36">
        <f t="shared" si="42"/>
        <v>422.35</v>
      </c>
      <c r="G163" s="36">
        <f t="shared" si="38"/>
        <v>0</v>
      </c>
      <c r="H163" s="36">
        <f t="shared" si="43"/>
        <v>47686.58</v>
      </c>
      <c r="I163" s="36">
        <f t="shared" si="53"/>
        <v>77622.219999999987</v>
      </c>
      <c r="J163" s="36">
        <f t="shared" si="39"/>
        <v>122313.42000000001</v>
      </c>
      <c r="N163">
        <f t="shared" si="55"/>
        <v>13</v>
      </c>
      <c r="O163" s="33">
        <v>48427</v>
      </c>
      <c r="P163" s="36">
        <f t="shared" si="44"/>
        <v>33405.179999999964</v>
      </c>
      <c r="Q163" s="36">
        <f t="shared" si="45"/>
        <v>1200.33</v>
      </c>
      <c r="R163" s="36">
        <f t="shared" si="46"/>
        <v>1107.9099999999999</v>
      </c>
      <c r="S163" s="36">
        <f t="shared" si="47"/>
        <v>92.42</v>
      </c>
      <c r="T163" s="36">
        <f t="shared" si="48"/>
        <v>0</v>
      </c>
      <c r="U163" s="36">
        <f t="shared" si="49"/>
        <v>137702.73000000004</v>
      </c>
      <c r="V163" s="36">
        <f t="shared" si="50"/>
        <v>44747.43</v>
      </c>
      <c r="W163" s="36">
        <f t="shared" si="51"/>
        <v>32297.269999999964</v>
      </c>
    </row>
    <row r="164" spans="1:23" x14ac:dyDescent="0.25">
      <c r="A164">
        <f t="shared" si="54"/>
        <v>13</v>
      </c>
      <c r="B164" s="33">
        <v>48458</v>
      </c>
      <c r="C164" s="36">
        <f t="shared" si="52"/>
        <v>122313.42000000001</v>
      </c>
      <c r="D164" s="36">
        <f t="shared" si="40"/>
        <v>824.4</v>
      </c>
      <c r="E164" s="36">
        <f t="shared" si="41"/>
        <v>403.44</v>
      </c>
      <c r="F164" s="36">
        <f t="shared" si="42"/>
        <v>420.96</v>
      </c>
      <c r="G164" s="36">
        <f t="shared" si="38"/>
        <v>0</v>
      </c>
      <c r="H164" s="36">
        <f t="shared" si="43"/>
        <v>48090.020000000004</v>
      </c>
      <c r="I164" s="36">
        <f t="shared" si="53"/>
        <v>78043.179999999993</v>
      </c>
      <c r="J164" s="36">
        <f t="shared" si="39"/>
        <v>121909.98000000001</v>
      </c>
      <c r="N164">
        <f t="shared" si="55"/>
        <v>13</v>
      </c>
      <c r="O164" s="33">
        <v>48458</v>
      </c>
      <c r="P164" s="36">
        <f t="shared" si="44"/>
        <v>32297.269999999964</v>
      </c>
      <c r="Q164" s="36">
        <f t="shared" si="45"/>
        <v>1200.33</v>
      </c>
      <c r="R164" s="36">
        <f t="shared" si="46"/>
        <v>1110.97</v>
      </c>
      <c r="S164" s="36">
        <f t="shared" si="47"/>
        <v>89.36</v>
      </c>
      <c r="T164" s="36">
        <f t="shared" si="48"/>
        <v>0</v>
      </c>
      <c r="U164" s="36">
        <f t="shared" si="49"/>
        <v>138813.70000000004</v>
      </c>
      <c r="V164" s="36">
        <f t="shared" si="50"/>
        <v>44836.79</v>
      </c>
      <c r="W164" s="36">
        <f t="shared" si="51"/>
        <v>31186.299999999963</v>
      </c>
    </row>
    <row r="165" spans="1:23" x14ac:dyDescent="0.25">
      <c r="A165">
        <f t="shared" si="54"/>
        <v>13</v>
      </c>
      <c r="B165" s="33">
        <v>48488</v>
      </c>
      <c r="C165" s="36">
        <f t="shared" si="52"/>
        <v>121909.98000000001</v>
      </c>
      <c r="D165" s="36">
        <f t="shared" si="40"/>
        <v>824.4</v>
      </c>
      <c r="E165" s="36">
        <f t="shared" si="41"/>
        <v>404.83</v>
      </c>
      <c r="F165" s="36">
        <f t="shared" si="42"/>
        <v>419.57</v>
      </c>
      <c r="G165" s="36">
        <f t="shared" si="38"/>
        <v>0</v>
      </c>
      <c r="H165" s="36">
        <f t="shared" si="43"/>
        <v>48494.850000000006</v>
      </c>
      <c r="I165" s="36">
        <f t="shared" si="53"/>
        <v>78462.75</v>
      </c>
      <c r="J165" s="36">
        <f t="shared" si="39"/>
        <v>121505.15000000001</v>
      </c>
      <c r="N165">
        <f t="shared" si="55"/>
        <v>13</v>
      </c>
      <c r="O165" s="33">
        <v>48488</v>
      </c>
      <c r="P165" s="36">
        <f t="shared" si="44"/>
        <v>31186.299999999963</v>
      </c>
      <c r="Q165" s="36">
        <f t="shared" si="45"/>
        <v>1200.33</v>
      </c>
      <c r="R165" s="36">
        <f t="shared" si="46"/>
        <v>1114.05</v>
      </c>
      <c r="S165" s="36">
        <f t="shared" si="47"/>
        <v>86.28</v>
      </c>
      <c r="T165" s="36">
        <f t="shared" si="48"/>
        <v>0</v>
      </c>
      <c r="U165" s="36">
        <f t="shared" si="49"/>
        <v>139927.75000000003</v>
      </c>
      <c r="V165" s="36">
        <f t="shared" si="50"/>
        <v>44923.07</v>
      </c>
      <c r="W165" s="36">
        <f t="shared" si="51"/>
        <v>30072.249999999964</v>
      </c>
    </row>
    <row r="166" spans="1:23" x14ac:dyDescent="0.25">
      <c r="A166">
        <f t="shared" si="54"/>
        <v>13</v>
      </c>
      <c r="B166" s="33">
        <v>48519</v>
      </c>
      <c r="C166" s="36">
        <f t="shared" si="52"/>
        <v>121505.15000000001</v>
      </c>
      <c r="D166" s="36">
        <f t="shared" si="40"/>
        <v>824.4</v>
      </c>
      <c r="E166" s="36">
        <f t="shared" si="41"/>
        <v>406.21999999999997</v>
      </c>
      <c r="F166" s="36">
        <f t="shared" si="42"/>
        <v>418.18</v>
      </c>
      <c r="G166" s="36">
        <f t="shared" si="38"/>
        <v>0</v>
      </c>
      <c r="H166" s="36">
        <f t="shared" si="43"/>
        <v>48901.070000000007</v>
      </c>
      <c r="I166" s="36">
        <f t="shared" si="53"/>
        <v>78880.929999999993</v>
      </c>
      <c r="J166" s="36">
        <f t="shared" si="39"/>
        <v>121098.93000000001</v>
      </c>
      <c r="N166">
        <f t="shared" si="55"/>
        <v>13</v>
      </c>
      <c r="O166" s="33">
        <v>48519</v>
      </c>
      <c r="P166" s="36">
        <f t="shared" si="44"/>
        <v>30072.249999999964</v>
      </c>
      <c r="Q166" s="36">
        <f t="shared" si="45"/>
        <v>1200.33</v>
      </c>
      <c r="R166" s="36">
        <f t="shared" si="46"/>
        <v>1117.1299999999999</v>
      </c>
      <c r="S166" s="36">
        <f t="shared" si="47"/>
        <v>83.2</v>
      </c>
      <c r="T166" s="36">
        <f t="shared" si="48"/>
        <v>0</v>
      </c>
      <c r="U166" s="36">
        <f t="shared" si="49"/>
        <v>141044.88000000003</v>
      </c>
      <c r="V166" s="36">
        <f t="shared" si="50"/>
        <v>45006.27</v>
      </c>
      <c r="W166" s="36">
        <f t="shared" si="51"/>
        <v>28955.119999999963</v>
      </c>
    </row>
    <row r="167" spans="1:23" x14ac:dyDescent="0.25">
      <c r="A167">
        <f t="shared" si="54"/>
        <v>13</v>
      </c>
      <c r="B167" s="33">
        <v>48549</v>
      </c>
      <c r="C167" s="36">
        <f t="shared" si="52"/>
        <v>121098.93000000001</v>
      </c>
      <c r="D167" s="36">
        <f t="shared" si="40"/>
        <v>824.4</v>
      </c>
      <c r="E167" s="36">
        <f t="shared" si="41"/>
        <v>407.62</v>
      </c>
      <c r="F167" s="36">
        <f t="shared" si="42"/>
        <v>416.78</v>
      </c>
      <c r="G167" s="36">
        <f t="shared" si="38"/>
        <v>0</v>
      </c>
      <c r="H167" s="36">
        <f t="shared" si="43"/>
        <v>49308.69000000001</v>
      </c>
      <c r="I167" s="36">
        <f t="shared" si="53"/>
        <v>79297.709999999992</v>
      </c>
      <c r="J167" s="36">
        <f t="shared" si="39"/>
        <v>120691.31000000001</v>
      </c>
      <c r="N167">
        <f t="shared" si="55"/>
        <v>13</v>
      </c>
      <c r="O167" s="33">
        <v>48549</v>
      </c>
      <c r="P167" s="36">
        <f t="shared" si="44"/>
        <v>28955.119999999963</v>
      </c>
      <c r="Q167" s="36">
        <f t="shared" si="45"/>
        <v>1200.33</v>
      </c>
      <c r="R167" s="36">
        <f t="shared" si="46"/>
        <v>1120.22</v>
      </c>
      <c r="S167" s="36">
        <f t="shared" si="47"/>
        <v>80.11</v>
      </c>
      <c r="T167" s="36">
        <f t="shared" si="48"/>
        <v>0</v>
      </c>
      <c r="U167" s="36">
        <f t="shared" si="49"/>
        <v>142165.10000000003</v>
      </c>
      <c r="V167" s="36">
        <f t="shared" si="50"/>
        <v>45086.38</v>
      </c>
      <c r="W167" s="36">
        <f t="shared" si="51"/>
        <v>27834.899999999961</v>
      </c>
    </row>
    <row r="168" spans="1:23" x14ac:dyDescent="0.25">
      <c r="A168">
        <f t="shared" si="54"/>
        <v>14</v>
      </c>
      <c r="B168" s="33">
        <v>48580</v>
      </c>
      <c r="C168" s="36">
        <f t="shared" si="52"/>
        <v>120691.31000000001</v>
      </c>
      <c r="D168" s="36">
        <f t="shared" si="40"/>
        <v>824.4</v>
      </c>
      <c r="E168" s="36">
        <f t="shared" si="41"/>
        <v>409.02</v>
      </c>
      <c r="F168" s="36">
        <f t="shared" si="42"/>
        <v>415.38</v>
      </c>
      <c r="G168" s="36">
        <f t="shared" si="38"/>
        <v>0</v>
      </c>
      <c r="H168" s="36">
        <f t="shared" si="43"/>
        <v>49717.710000000006</v>
      </c>
      <c r="I168" s="36">
        <f t="shared" si="53"/>
        <v>79713.09</v>
      </c>
      <c r="J168" s="36">
        <f t="shared" si="39"/>
        <v>120282.29000000001</v>
      </c>
      <c r="N168">
        <f t="shared" si="55"/>
        <v>14</v>
      </c>
      <c r="O168" s="33">
        <v>48580</v>
      </c>
      <c r="P168" s="36">
        <f t="shared" si="44"/>
        <v>27834.899999999961</v>
      </c>
      <c r="Q168" s="36">
        <f t="shared" si="45"/>
        <v>1200.33</v>
      </c>
      <c r="R168" s="36">
        <f t="shared" si="46"/>
        <v>1123.32</v>
      </c>
      <c r="S168" s="36">
        <f t="shared" si="47"/>
        <v>77.010000000000005</v>
      </c>
      <c r="T168" s="36">
        <f t="shared" si="48"/>
        <v>0</v>
      </c>
      <c r="U168" s="36">
        <f t="shared" si="49"/>
        <v>143288.42000000004</v>
      </c>
      <c r="V168" s="36">
        <f t="shared" si="50"/>
        <v>45163.39</v>
      </c>
      <c r="W168" s="36">
        <f t="shared" si="51"/>
        <v>26711.579999999962</v>
      </c>
    </row>
    <row r="169" spans="1:23" x14ac:dyDescent="0.25">
      <c r="A169">
        <f t="shared" si="54"/>
        <v>14</v>
      </c>
      <c r="B169" s="33">
        <v>48611</v>
      </c>
      <c r="C169" s="36">
        <f t="shared" si="52"/>
        <v>120282.29000000001</v>
      </c>
      <c r="D169" s="36">
        <f t="shared" si="40"/>
        <v>824.4</v>
      </c>
      <c r="E169" s="36">
        <f t="shared" si="41"/>
        <v>410.42999999999995</v>
      </c>
      <c r="F169" s="36">
        <f t="shared" si="42"/>
        <v>413.97</v>
      </c>
      <c r="G169" s="36">
        <f t="shared" si="38"/>
        <v>0</v>
      </c>
      <c r="H169" s="36">
        <f t="shared" si="43"/>
        <v>50128.140000000007</v>
      </c>
      <c r="I169" s="36">
        <f t="shared" si="53"/>
        <v>80127.06</v>
      </c>
      <c r="J169" s="36">
        <f t="shared" si="39"/>
        <v>119871.86000000002</v>
      </c>
      <c r="N169">
        <f t="shared" si="55"/>
        <v>14</v>
      </c>
      <c r="O169" s="33">
        <v>48611</v>
      </c>
      <c r="P169" s="36">
        <f t="shared" si="44"/>
        <v>26711.579999999962</v>
      </c>
      <c r="Q169" s="36">
        <f t="shared" si="45"/>
        <v>1200.33</v>
      </c>
      <c r="R169" s="36">
        <f t="shared" si="46"/>
        <v>1126.4299999999998</v>
      </c>
      <c r="S169" s="36">
        <f t="shared" si="47"/>
        <v>73.900000000000006</v>
      </c>
      <c r="T169" s="36">
        <f t="shared" si="48"/>
        <v>0</v>
      </c>
      <c r="U169" s="36">
        <f t="shared" si="49"/>
        <v>144414.85000000003</v>
      </c>
      <c r="V169" s="36">
        <f t="shared" si="50"/>
        <v>45237.29</v>
      </c>
      <c r="W169" s="36">
        <f t="shared" si="51"/>
        <v>25585.149999999961</v>
      </c>
    </row>
    <row r="170" spans="1:23" x14ac:dyDescent="0.25">
      <c r="A170">
        <f t="shared" si="54"/>
        <v>14</v>
      </c>
      <c r="B170" s="33">
        <v>48639</v>
      </c>
      <c r="C170" s="36">
        <f t="shared" si="52"/>
        <v>119871.86000000002</v>
      </c>
      <c r="D170" s="36">
        <f t="shared" si="40"/>
        <v>824.4</v>
      </c>
      <c r="E170" s="36">
        <f t="shared" si="41"/>
        <v>411.84</v>
      </c>
      <c r="F170" s="36">
        <f t="shared" si="42"/>
        <v>412.56</v>
      </c>
      <c r="G170" s="36">
        <f t="shared" si="38"/>
        <v>0</v>
      </c>
      <c r="H170" s="36">
        <f t="shared" si="43"/>
        <v>50539.98</v>
      </c>
      <c r="I170" s="36">
        <f t="shared" si="53"/>
        <v>80539.62</v>
      </c>
      <c r="J170" s="36">
        <f t="shared" si="39"/>
        <v>119460.02000000002</v>
      </c>
      <c r="N170">
        <f t="shared" si="55"/>
        <v>14</v>
      </c>
      <c r="O170" s="33">
        <v>48639</v>
      </c>
      <c r="P170" s="36">
        <f t="shared" si="44"/>
        <v>25585.149999999961</v>
      </c>
      <c r="Q170" s="36">
        <f t="shared" si="45"/>
        <v>1200.33</v>
      </c>
      <c r="R170" s="36">
        <f t="shared" si="46"/>
        <v>1129.54</v>
      </c>
      <c r="S170" s="36">
        <f t="shared" si="47"/>
        <v>70.790000000000006</v>
      </c>
      <c r="T170" s="36">
        <f t="shared" si="48"/>
        <v>0</v>
      </c>
      <c r="U170" s="36">
        <f t="shared" si="49"/>
        <v>145544.39000000004</v>
      </c>
      <c r="V170" s="36">
        <f t="shared" si="50"/>
        <v>45308.08</v>
      </c>
      <c r="W170" s="36">
        <f t="shared" si="51"/>
        <v>24455.609999999961</v>
      </c>
    </row>
    <row r="171" spans="1:23" x14ac:dyDescent="0.25">
      <c r="A171">
        <f t="shared" si="54"/>
        <v>14</v>
      </c>
      <c r="B171" s="33">
        <v>48670</v>
      </c>
      <c r="C171" s="36">
        <f t="shared" si="52"/>
        <v>119460.02000000002</v>
      </c>
      <c r="D171" s="36">
        <f t="shared" si="40"/>
        <v>824.4</v>
      </c>
      <c r="E171" s="36">
        <f t="shared" si="41"/>
        <v>413.26</v>
      </c>
      <c r="F171" s="36">
        <f t="shared" si="42"/>
        <v>411.14</v>
      </c>
      <c r="G171" s="36">
        <f t="shared" si="38"/>
        <v>0</v>
      </c>
      <c r="H171" s="36">
        <f t="shared" si="43"/>
        <v>50953.240000000005</v>
      </c>
      <c r="I171" s="36">
        <f t="shared" si="53"/>
        <v>80950.759999999995</v>
      </c>
      <c r="J171" s="36">
        <f t="shared" si="39"/>
        <v>119046.76000000002</v>
      </c>
      <c r="N171">
        <f t="shared" si="55"/>
        <v>14</v>
      </c>
      <c r="O171" s="33">
        <v>48670</v>
      </c>
      <c r="P171" s="36">
        <f t="shared" si="44"/>
        <v>24455.609999999961</v>
      </c>
      <c r="Q171" s="36">
        <f t="shared" si="45"/>
        <v>1200.33</v>
      </c>
      <c r="R171" s="36">
        <f t="shared" si="46"/>
        <v>1132.6699999999998</v>
      </c>
      <c r="S171" s="36">
        <f t="shared" si="47"/>
        <v>67.66</v>
      </c>
      <c r="T171" s="36">
        <f t="shared" si="48"/>
        <v>0</v>
      </c>
      <c r="U171" s="36">
        <f t="shared" si="49"/>
        <v>146677.06000000006</v>
      </c>
      <c r="V171" s="36">
        <f t="shared" si="50"/>
        <v>45375.740000000005</v>
      </c>
      <c r="W171" s="36">
        <f t="shared" si="51"/>
        <v>23322.939999999962</v>
      </c>
    </row>
    <row r="172" spans="1:23" x14ac:dyDescent="0.25">
      <c r="A172">
        <f t="shared" si="54"/>
        <v>14</v>
      </c>
      <c r="B172" s="33">
        <v>48700</v>
      </c>
      <c r="C172" s="36">
        <f t="shared" si="52"/>
        <v>119046.76000000002</v>
      </c>
      <c r="D172" s="36">
        <f t="shared" si="40"/>
        <v>824.4</v>
      </c>
      <c r="E172" s="36">
        <f t="shared" si="41"/>
        <v>414.67999999999995</v>
      </c>
      <c r="F172" s="36">
        <f t="shared" si="42"/>
        <v>409.72</v>
      </c>
      <c r="G172" s="36">
        <f t="shared" si="38"/>
        <v>0</v>
      </c>
      <c r="H172" s="36">
        <f t="shared" si="43"/>
        <v>51367.920000000006</v>
      </c>
      <c r="I172" s="36">
        <f t="shared" si="53"/>
        <v>81360.479999999996</v>
      </c>
      <c r="J172" s="36">
        <f t="shared" si="39"/>
        <v>118632.08000000003</v>
      </c>
      <c r="N172">
        <f t="shared" si="55"/>
        <v>14</v>
      </c>
      <c r="O172" s="33">
        <v>48700</v>
      </c>
      <c r="P172" s="36">
        <f t="shared" si="44"/>
        <v>23322.939999999962</v>
      </c>
      <c r="Q172" s="36">
        <f t="shared" si="45"/>
        <v>1200.33</v>
      </c>
      <c r="R172" s="36">
        <f t="shared" si="46"/>
        <v>1135.8</v>
      </c>
      <c r="S172" s="36">
        <f t="shared" si="47"/>
        <v>64.53</v>
      </c>
      <c r="T172" s="36">
        <f t="shared" si="48"/>
        <v>0</v>
      </c>
      <c r="U172" s="36">
        <f t="shared" si="49"/>
        <v>147812.86000000004</v>
      </c>
      <c r="V172" s="36">
        <f t="shared" si="50"/>
        <v>45440.270000000004</v>
      </c>
      <c r="W172" s="36">
        <f t="shared" si="51"/>
        <v>22187.139999999963</v>
      </c>
    </row>
    <row r="173" spans="1:23" x14ac:dyDescent="0.25">
      <c r="A173">
        <f t="shared" si="54"/>
        <v>14</v>
      </c>
      <c r="B173" s="33">
        <v>48731</v>
      </c>
      <c r="C173" s="36">
        <f t="shared" si="52"/>
        <v>118632.08000000003</v>
      </c>
      <c r="D173" s="36">
        <f t="shared" si="40"/>
        <v>824.4</v>
      </c>
      <c r="E173" s="36">
        <f t="shared" si="41"/>
        <v>416.10999999999996</v>
      </c>
      <c r="F173" s="36">
        <f t="shared" si="42"/>
        <v>408.29</v>
      </c>
      <c r="G173" s="36">
        <f t="shared" si="38"/>
        <v>0</v>
      </c>
      <c r="H173" s="36">
        <f t="shared" si="43"/>
        <v>51784.030000000006</v>
      </c>
      <c r="I173" s="36">
        <f t="shared" si="53"/>
        <v>81768.76999999999</v>
      </c>
      <c r="J173" s="36">
        <f t="shared" si="39"/>
        <v>118215.97000000003</v>
      </c>
      <c r="N173">
        <f t="shared" si="55"/>
        <v>14</v>
      </c>
      <c r="O173" s="33">
        <v>48731</v>
      </c>
      <c r="P173" s="36">
        <f t="shared" si="44"/>
        <v>22187.139999999963</v>
      </c>
      <c r="Q173" s="36">
        <f t="shared" si="45"/>
        <v>1200.33</v>
      </c>
      <c r="R173" s="36">
        <f t="shared" si="46"/>
        <v>1138.9499999999998</v>
      </c>
      <c r="S173" s="36">
        <f t="shared" si="47"/>
        <v>61.38</v>
      </c>
      <c r="T173" s="36">
        <f t="shared" si="48"/>
        <v>0</v>
      </c>
      <c r="U173" s="36">
        <f t="shared" si="49"/>
        <v>148951.81000000006</v>
      </c>
      <c r="V173" s="36">
        <f t="shared" si="50"/>
        <v>45501.65</v>
      </c>
      <c r="W173" s="36">
        <f t="shared" si="51"/>
        <v>21048.189999999962</v>
      </c>
    </row>
    <row r="174" spans="1:23" x14ac:dyDescent="0.25">
      <c r="A174">
        <f t="shared" si="54"/>
        <v>14</v>
      </c>
      <c r="B174" s="33">
        <v>48761</v>
      </c>
      <c r="C174" s="36">
        <f t="shared" si="52"/>
        <v>118215.97000000003</v>
      </c>
      <c r="D174" s="36">
        <f t="shared" si="40"/>
        <v>824.4</v>
      </c>
      <c r="E174" s="36">
        <f t="shared" si="41"/>
        <v>417.53999999999996</v>
      </c>
      <c r="F174" s="36">
        <f t="shared" si="42"/>
        <v>406.86</v>
      </c>
      <c r="G174" s="36">
        <f t="shared" si="38"/>
        <v>0</v>
      </c>
      <c r="H174" s="36">
        <f t="shared" si="43"/>
        <v>52201.570000000007</v>
      </c>
      <c r="I174" s="36">
        <f t="shared" si="53"/>
        <v>82175.62999999999</v>
      </c>
      <c r="J174" s="36">
        <f t="shared" si="39"/>
        <v>117798.43000000004</v>
      </c>
      <c r="N174">
        <f t="shared" si="55"/>
        <v>14</v>
      </c>
      <c r="O174" s="33">
        <v>48761</v>
      </c>
      <c r="P174" s="36">
        <f t="shared" si="44"/>
        <v>21048.189999999962</v>
      </c>
      <c r="Q174" s="36">
        <f t="shared" si="45"/>
        <v>1200.33</v>
      </c>
      <c r="R174" s="36">
        <f t="shared" si="46"/>
        <v>1142.0999999999999</v>
      </c>
      <c r="S174" s="36">
        <f t="shared" si="47"/>
        <v>58.23</v>
      </c>
      <c r="T174" s="36">
        <f t="shared" si="48"/>
        <v>0</v>
      </c>
      <c r="U174" s="36">
        <f t="shared" si="49"/>
        <v>150093.91000000006</v>
      </c>
      <c r="V174" s="36">
        <f t="shared" si="50"/>
        <v>45559.880000000005</v>
      </c>
      <c r="W174" s="36">
        <f t="shared" si="51"/>
        <v>19906.089999999964</v>
      </c>
    </row>
    <row r="175" spans="1:23" x14ac:dyDescent="0.25">
      <c r="A175">
        <f t="shared" si="54"/>
        <v>14</v>
      </c>
      <c r="B175" s="33">
        <v>48792</v>
      </c>
      <c r="C175" s="36">
        <f t="shared" si="52"/>
        <v>117798.43000000004</v>
      </c>
      <c r="D175" s="36">
        <f t="shared" si="40"/>
        <v>824.4</v>
      </c>
      <c r="E175" s="36">
        <f t="shared" si="41"/>
        <v>418.97999999999996</v>
      </c>
      <c r="F175" s="36">
        <f t="shared" si="42"/>
        <v>405.42</v>
      </c>
      <c r="G175" s="36">
        <f t="shared" si="38"/>
        <v>0</v>
      </c>
      <c r="H175" s="36">
        <f t="shared" si="43"/>
        <v>52620.55000000001</v>
      </c>
      <c r="I175" s="36">
        <f t="shared" si="53"/>
        <v>82581.049999999988</v>
      </c>
      <c r="J175" s="36">
        <f t="shared" si="39"/>
        <v>117379.45000000004</v>
      </c>
      <c r="N175">
        <f t="shared" si="55"/>
        <v>14</v>
      </c>
      <c r="O175" s="33">
        <v>48792</v>
      </c>
      <c r="P175" s="36">
        <f t="shared" si="44"/>
        <v>19906.089999999964</v>
      </c>
      <c r="Q175" s="36">
        <f t="shared" si="45"/>
        <v>1200.33</v>
      </c>
      <c r="R175" s="36">
        <f t="shared" si="46"/>
        <v>1145.26</v>
      </c>
      <c r="S175" s="36">
        <f t="shared" si="47"/>
        <v>55.07</v>
      </c>
      <c r="T175" s="36">
        <f t="shared" si="48"/>
        <v>0</v>
      </c>
      <c r="U175" s="36">
        <f t="shared" si="49"/>
        <v>151239.17000000007</v>
      </c>
      <c r="V175" s="36">
        <f t="shared" si="50"/>
        <v>45614.950000000004</v>
      </c>
      <c r="W175" s="36">
        <f t="shared" si="51"/>
        <v>18760.829999999965</v>
      </c>
    </row>
    <row r="176" spans="1:23" x14ac:dyDescent="0.25">
      <c r="A176">
        <f t="shared" si="54"/>
        <v>14</v>
      </c>
      <c r="B176" s="33">
        <v>48823</v>
      </c>
      <c r="C176" s="36">
        <f t="shared" si="52"/>
        <v>117379.45000000004</v>
      </c>
      <c r="D176" s="36">
        <f t="shared" si="40"/>
        <v>824.4</v>
      </c>
      <c r="E176" s="36">
        <f t="shared" si="41"/>
        <v>420.41999999999996</v>
      </c>
      <c r="F176" s="36">
        <f t="shared" si="42"/>
        <v>403.98</v>
      </c>
      <c r="G176" s="36">
        <f t="shared" si="38"/>
        <v>0</v>
      </c>
      <c r="H176" s="36">
        <f t="shared" si="43"/>
        <v>53040.970000000008</v>
      </c>
      <c r="I176" s="36">
        <f t="shared" si="53"/>
        <v>82985.029999999984</v>
      </c>
      <c r="J176" s="36">
        <f t="shared" si="39"/>
        <v>116959.03000000004</v>
      </c>
      <c r="N176">
        <f t="shared" si="55"/>
        <v>14</v>
      </c>
      <c r="O176" s="33">
        <v>48823</v>
      </c>
      <c r="P176" s="36">
        <f t="shared" si="44"/>
        <v>18760.829999999965</v>
      </c>
      <c r="Q176" s="36">
        <f t="shared" si="45"/>
        <v>1200.33</v>
      </c>
      <c r="R176" s="36">
        <f t="shared" si="46"/>
        <v>1148.4299999999998</v>
      </c>
      <c r="S176" s="36">
        <f t="shared" si="47"/>
        <v>51.9</v>
      </c>
      <c r="T176" s="36">
        <f t="shared" si="48"/>
        <v>0</v>
      </c>
      <c r="U176" s="36">
        <f t="shared" si="49"/>
        <v>152387.60000000006</v>
      </c>
      <c r="V176" s="36">
        <f t="shared" si="50"/>
        <v>45666.850000000006</v>
      </c>
      <c r="W176" s="36">
        <f t="shared" si="51"/>
        <v>17612.399999999965</v>
      </c>
    </row>
    <row r="177" spans="1:23" x14ac:dyDescent="0.25">
      <c r="A177">
        <f t="shared" si="54"/>
        <v>14</v>
      </c>
      <c r="B177" s="33">
        <v>48853</v>
      </c>
      <c r="C177" s="36">
        <f t="shared" si="52"/>
        <v>116959.03000000004</v>
      </c>
      <c r="D177" s="36">
        <f t="shared" si="40"/>
        <v>824.4</v>
      </c>
      <c r="E177" s="36">
        <f t="shared" si="41"/>
        <v>421.87</v>
      </c>
      <c r="F177" s="36">
        <f t="shared" si="42"/>
        <v>402.53</v>
      </c>
      <c r="G177" s="36">
        <f t="shared" si="38"/>
        <v>0</v>
      </c>
      <c r="H177" s="36">
        <f t="shared" si="43"/>
        <v>53462.840000000011</v>
      </c>
      <c r="I177" s="36">
        <f t="shared" si="53"/>
        <v>83387.559999999983</v>
      </c>
      <c r="J177" s="36">
        <f t="shared" si="39"/>
        <v>116537.16000000005</v>
      </c>
      <c r="N177">
        <f t="shared" si="55"/>
        <v>14</v>
      </c>
      <c r="O177" s="33">
        <v>48853</v>
      </c>
      <c r="P177" s="36">
        <f t="shared" si="44"/>
        <v>17612.399999999965</v>
      </c>
      <c r="Q177" s="36">
        <f t="shared" si="45"/>
        <v>1200.33</v>
      </c>
      <c r="R177" s="36">
        <f t="shared" si="46"/>
        <v>1151.5999999999999</v>
      </c>
      <c r="S177" s="36">
        <f t="shared" si="47"/>
        <v>48.73</v>
      </c>
      <c r="T177" s="36">
        <f t="shared" si="48"/>
        <v>0</v>
      </c>
      <c r="U177" s="36">
        <f t="shared" si="49"/>
        <v>153539.20000000007</v>
      </c>
      <c r="V177" s="36">
        <f t="shared" si="50"/>
        <v>45715.580000000009</v>
      </c>
      <c r="W177" s="36">
        <f t="shared" si="51"/>
        <v>16460.799999999967</v>
      </c>
    </row>
    <row r="178" spans="1:23" x14ac:dyDescent="0.25">
      <c r="A178">
        <f t="shared" si="54"/>
        <v>14</v>
      </c>
      <c r="B178" s="33">
        <v>48884</v>
      </c>
      <c r="C178" s="36">
        <f t="shared" si="52"/>
        <v>116537.16000000005</v>
      </c>
      <c r="D178" s="36">
        <f t="shared" si="40"/>
        <v>824.4</v>
      </c>
      <c r="E178" s="36">
        <f t="shared" si="41"/>
        <v>423.32</v>
      </c>
      <c r="F178" s="36">
        <f t="shared" si="42"/>
        <v>401.08</v>
      </c>
      <c r="G178" s="36">
        <f t="shared" si="38"/>
        <v>0</v>
      </c>
      <c r="H178" s="36">
        <f t="shared" si="43"/>
        <v>53886.160000000011</v>
      </c>
      <c r="I178" s="36">
        <f t="shared" si="53"/>
        <v>83788.639999999985</v>
      </c>
      <c r="J178" s="36">
        <f t="shared" si="39"/>
        <v>116113.84000000004</v>
      </c>
      <c r="N178">
        <f t="shared" si="55"/>
        <v>14</v>
      </c>
      <c r="O178" s="33">
        <v>48884</v>
      </c>
      <c r="P178" s="36">
        <f t="shared" si="44"/>
        <v>16460.799999999967</v>
      </c>
      <c r="Q178" s="36">
        <f t="shared" si="45"/>
        <v>1200.33</v>
      </c>
      <c r="R178" s="36">
        <f t="shared" si="46"/>
        <v>1154.79</v>
      </c>
      <c r="S178" s="36">
        <f t="shared" si="47"/>
        <v>45.54</v>
      </c>
      <c r="T178" s="36">
        <f t="shared" si="48"/>
        <v>0</v>
      </c>
      <c r="U178" s="36">
        <f t="shared" si="49"/>
        <v>154693.99000000008</v>
      </c>
      <c r="V178" s="36">
        <f t="shared" si="50"/>
        <v>45761.12000000001</v>
      </c>
      <c r="W178" s="36">
        <f t="shared" si="51"/>
        <v>15306.009999999966</v>
      </c>
    </row>
    <row r="179" spans="1:23" x14ac:dyDescent="0.25">
      <c r="A179">
        <f t="shared" si="54"/>
        <v>14</v>
      </c>
      <c r="B179" s="33">
        <v>48914</v>
      </c>
      <c r="C179" s="36">
        <f t="shared" si="52"/>
        <v>116113.84000000004</v>
      </c>
      <c r="D179" s="36">
        <f t="shared" si="40"/>
        <v>824.4</v>
      </c>
      <c r="E179" s="36">
        <f t="shared" si="41"/>
        <v>424.77</v>
      </c>
      <c r="F179" s="36">
        <f t="shared" si="42"/>
        <v>399.63</v>
      </c>
      <c r="G179" s="36">
        <f t="shared" si="38"/>
        <v>0</v>
      </c>
      <c r="H179" s="36">
        <f t="shared" si="43"/>
        <v>54310.930000000008</v>
      </c>
      <c r="I179" s="36">
        <f t="shared" si="53"/>
        <v>84188.26999999999</v>
      </c>
      <c r="J179" s="36">
        <f t="shared" si="39"/>
        <v>115689.07000000004</v>
      </c>
      <c r="N179">
        <f t="shared" si="55"/>
        <v>14</v>
      </c>
      <c r="O179" s="33">
        <v>48914</v>
      </c>
      <c r="P179" s="36">
        <f t="shared" si="44"/>
        <v>15306.009999999966</v>
      </c>
      <c r="Q179" s="36">
        <f t="shared" si="45"/>
        <v>1200.33</v>
      </c>
      <c r="R179" s="36">
        <f t="shared" si="46"/>
        <v>1157.98</v>
      </c>
      <c r="S179" s="36">
        <f t="shared" si="47"/>
        <v>42.35</v>
      </c>
      <c r="T179" s="36">
        <f t="shared" si="48"/>
        <v>0</v>
      </c>
      <c r="U179" s="36">
        <f t="shared" si="49"/>
        <v>155851.97000000009</v>
      </c>
      <c r="V179" s="36">
        <f t="shared" si="50"/>
        <v>45803.470000000008</v>
      </c>
      <c r="W179" s="36">
        <f t="shared" si="51"/>
        <v>14148.029999999966</v>
      </c>
    </row>
    <row r="180" spans="1:23" x14ac:dyDescent="0.25">
      <c r="A180">
        <f t="shared" si="54"/>
        <v>15</v>
      </c>
      <c r="B180" s="33">
        <v>48945</v>
      </c>
      <c r="C180" s="36">
        <f t="shared" si="52"/>
        <v>115689.07000000004</v>
      </c>
      <c r="D180" s="36">
        <f t="shared" si="40"/>
        <v>824.4</v>
      </c>
      <c r="E180" s="36">
        <f t="shared" si="41"/>
        <v>426.23999999999995</v>
      </c>
      <c r="F180" s="36">
        <f t="shared" si="42"/>
        <v>398.16</v>
      </c>
      <c r="G180" s="36">
        <f t="shared" si="38"/>
        <v>0</v>
      </c>
      <c r="H180" s="36">
        <f t="shared" si="43"/>
        <v>54737.170000000006</v>
      </c>
      <c r="I180" s="36">
        <f t="shared" si="53"/>
        <v>84586.43</v>
      </c>
      <c r="J180" s="36">
        <f t="shared" si="39"/>
        <v>115262.83000000003</v>
      </c>
      <c r="N180">
        <f t="shared" si="55"/>
        <v>15</v>
      </c>
      <c r="O180" s="33">
        <v>48945</v>
      </c>
      <c r="P180" s="36">
        <f t="shared" si="44"/>
        <v>14148.029999999966</v>
      </c>
      <c r="Q180" s="36">
        <f t="shared" si="45"/>
        <v>1200.33</v>
      </c>
      <c r="R180" s="36">
        <f t="shared" si="46"/>
        <v>1161.1899999999998</v>
      </c>
      <c r="S180" s="36">
        <f t="shared" si="47"/>
        <v>39.14</v>
      </c>
      <c r="T180" s="36">
        <f t="shared" si="48"/>
        <v>0</v>
      </c>
      <c r="U180" s="36">
        <f t="shared" si="49"/>
        <v>157013.16000000009</v>
      </c>
      <c r="V180" s="36">
        <f t="shared" si="50"/>
        <v>45842.610000000008</v>
      </c>
      <c r="W180" s="36">
        <f t="shared" si="51"/>
        <v>12986.839999999966</v>
      </c>
    </row>
    <row r="181" spans="1:23" x14ac:dyDescent="0.25">
      <c r="A181">
        <f t="shared" si="54"/>
        <v>15</v>
      </c>
      <c r="B181" s="33">
        <v>48976</v>
      </c>
      <c r="C181" s="36">
        <f t="shared" si="52"/>
        <v>115262.83000000003</v>
      </c>
      <c r="D181" s="36">
        <f t="shared" si="40"/>
        <v>824.4</v>
      </c>
      <c r="E181" s="36">
        <f t="shared" si="41"/>
        <v>427.7</v>
      </c>
      <c r="F181" s="36">
        <f t="shared" si="42"/>
        <v>396.7</v>
      </c>
      <c r="G181" s="36">
        <f t="shared" si="38"/>
        <v>0</v>
      </c>
      <c r="H181" s="36">
        <f t="shared" si="43"/>
        <v>55164.87</v>
      </c>
      <c r="I181" s="36">
        <f t="shared" si="53"/>
        <v>84983.12999999999</v>
      </c>
      <c r="J181" s="36">
        <f t="shared" si="39"/>
        <v>114835.13000000003</v>
      </c>
      <c r="N181">
        <f t="shared" si="55"/>
        <v>15</v>
      </c>
      <c r="O181" s="33">
        <v>48976</v>
      </c>
      <c r="P181" s="36">
        <f t="shared" si="44"/>
        <v>12986.839999999966</v>
      </c>
      <c r="Q181" s="36">
        <f t="shared" si="45"/>
        <v>1200.33</v>
      </c>
      <c r="R181" s="36">
        <f t="shared" si="46"/>
        <v>1164.3999999999999</v>
      </c>
      <c r="S181" s="36">
        <f t="shared" si="47"/>
        <v>35.93</v>
      </c>
      <c r="T181" s="36">
        <f t="shared" si="48"/>
        <v>0</v>
      </c>
      <c r="U181" s="36">
        <f t="shared" si="49"/>
        <v>158177.56000000008</v>
      </c>
      <c r="V181" s="36">
        <f t="shared" si="50"/>
        <v>45878.540000000008</v>
      </c>
      <c r="W181" s="36">
        <f t="shared" si="51"/>
        <v>11822.439999999966</v>
      </c>
    </row>
    <row r="182" spans="1:23" x14ac:dyDescent="0.25">
      <c r="A182">
        <f t="shared" si="54"/>
        <v>15</v>
      </c>
      <c r="B182" s="33">
        <v>49004</v>
      </c>
      <c r="C182" s="36">
        <f t="shared" si="52"/>
        <v>114835.13000000003</v>
      </c>
      <c r="D182" s="36">
        <f t="shared" si="40"/>
        <v>824.4</v>
      </c>
      <c r="E182" s="36">
        <f t="shared" si="41"/>
        <v>429.17999999999995</v>
      </c>
      <c r="F182" s="36">
        <f t="shared" si="42"/>
        <v>395.22</v>
      </c>
      <c r="G182" s="36">
        <f t="shared" si="38"/>
        <v>0</v>
      </c>
      <c r="H182" s="36">
        <f t="shared" si="43"/>
        <v>55594.05</v>
      </c>
      <c r="I182" s="36">
        <f t="shared" si="53"/>
        <v>85378.349999999991</v>
      </c>
      <c r="J182" s="36">
        <f t="shared" si="39"/>
        <v>114405.95000000004</v>
      </c>
      <c r="N182">
        <f t="shared" si="55"/>
        <v>15</v>
      </c>
      <c r="O182" s="33">
        <v>49004</v>
      </c>
      <c r="P182" s="36">
        <f t="shared" si="44"/>
        <v>11822.439999999966</v>
      </c>
      <c r="Q182" s="36">
        <f t="shared" si="45"/>
        <v>1200.33</v>
      </c>
      <c r="R182" s="36">
        <f t="shared" si="46"/>
        <v>1167.6199999999999</v>
      </c>
      <c r="S182" s="36">
        <f t="shared" si="47"/>
        <v>32.71</v>
      </c>
      <c r="T182" s="36">
        <f t="shared" si="48"/>
        <v>0</v>
      </c>
      <c r="U182" s="36">
        <f t="shared" si="49"/>
        <v>159345.18000000008</v>
      </c>
      <c r="V182" s="36">
        <f t="shared" si="50"/>
        <v>45911.250000000007</v>
      </c>
      <c r="W182" s="36">
        <f t="shared" si="51"/>
        <v>10654.819999999967</v>
      </c>
    </row>
    <row r="183" spans="1:23" x14ac:dyDescent="0.25">
      <c r="A183">
        <f t="shared" si="54"/>
        <v>15</v>
      </c>
      <c r="B183" s="33">
        <v>49035</v>
      </c>
      <c r="C183" s="36">
        <f t="shared" si="52"/>
        <v>114405.95000000004</v>
      </c>
      <c r="D183" s="36">
        <f t="shared" si="40"/>
        <v>824.4</v>
      </c>
      <c r="E183" s="36">
        <f t="shared" si="41"/>
        <v>430.65</v>
      </c>
      <c r="F183" s="36">
        <f t="shared" si="42"/>
        <v>393.75</v>
      </c>
      <c r="G183" s="36">
        <f t="shared" si="38"/>
        <v>0</v>
      </c>
      <c r="H183" s="36">
        <f t="shared" si="43"/>
        <v>56024.700000000004</v>
      </c>
      <c r="I183" s="36">
        <f t="shared" si="53"/>
        <v>85772.099999999991</v>
      </c>
      <c r="J183" s="36">
        <f t="shared" si="39"/>
        <v>113975.30000000005</v>
      </c>
      <c r="N183">
        <f t="shared" si="55"/>
        <v>15</v>
      </c>
      <c r="O183" s="33">
        <v>49035</v>
      </c>
      <c r="P183" s="36">
        <f t="shared" si="44"/>
        <v>10654.819999999967</v>
      </c>
      <c r="Q183" s="36">
        <f t="shared" si="45"/>
        <v>1200.33</v>
      </c>
      <c r="R183" s="36">
        <f t="shared" si="46"/>
        <v>1170.8499999999999</v>
      </c>
      <c r="S183" s="36">
        <f t="shared" si="47"/>
        <v>29.48</v>
      </c>
      <c r="T183" s="36">
        <f t="shared" si="48"/>
        <v>0</v>
      </c>
      <c r="U183" s="36">
        <f t="shared" si="49"/>
        <v>160516.03000000009</v>
      </c>
      <c r="V183" s="36">
        <f t="shared" si="50"/>
        <v>45940.73000000001</v>
      </c>
      <c r="W183" s="36">
        <f t="shared" si="51"/>
        <v>9483.9699999999666</v>
      </c>
    </row>
    <row r="184" spans="1:23" x14ac:dyDescent="0.25">
      <c r="A184">
        <f t="shared" si="54"/>
        <v>15</v>
      </c>
      <c r="B184" s="33">
        <v>49065</v>
      </c>
      <c r="C184" s="36">
        <f t="shared" si="52"/>
        <v>113975.30000000005</v>
      </c>
      <c r="D184" s="36">
        <f t="shared" si="40"/>
        <v>824.4</v>
      </c>
      <c r="E184" s="36">
        <f t="shared" si="41"/>
        <v>432.14</v>
      </c>
      <c r="F184" s="36">
        <f t="shared" si="42"/>
        <v>392.26</v>
      </c>
      <c r="G184" s="36">
        <f t="shared" si="38"/>
        <v>0</v>
      </c>
      <c r="H184" s="36">
        <f t="shared" si="43"/>
        <v>56456.840000000004</v>
      </c>
      <c r="I184" s="36">
        <f t="shared" si="53"/>
        <v>86164.359999999986</v>
      </c>
      <c r="J184" s="36">
        <f t="shared" si="39"/>
        <v>113543.16000000005</v>
      </c>
      <c r="N184">
        <f t="shared" si="55"/>
        <v>15</v>
      </c>
      <c r="O184" s="33">
        <v>49065</v>
      </c>
      <c r="P184" s="36">
        <f t="shared" si="44"/>
        <v>9483.9699999999666</v>
      </c>
      <c r="Q184" s="36">
        <f t="shared" si="45"/>
        <v>1200.33</v>
      </c>
      <c r="R184" s="36">
        <f t="shared" si="46"/>
        <v>1174.0899999999999</v>
      </c>
      <c r="S184" s="36">
        <f t="shared" si="47"/>
        <v>26.24</v>
      </c>
      <c r="T184" s="36">
        <f t="shared" si="48"/>
        <v>0</v>
      </c>
      <c r="U184" s="36">
        <f t="shared" si="49"/>
        <v>161690.12000000008</v>
      </c>
      <c r="V184" s="36">
        <f t="shared" si="50"/>
        <v>45966.970000000008</v>
      </c>
      <c r="W184" s="36">
        <f t="shared" si="51"/>
        <v>8309.8799999999665</v>
      </c>
    </row>
    <row r="185" spans="1:23" x14ac:dyDescent="0.25">
      <c r="A185">
        <f t="shared" si="54"/>
        <v>15</v>
      </c>
      <c r="B185" s="33">
        <v>49096</v>
      </c>
      <c r="C185" s="36">
        <f t="shared" si="52"/>
        <v>113543.16000000005</v>
      </c>
      <c r="D185" s="36">
        <f t="shared" si="40"/>
        <v>824.4</v>
      </c>
      <c r="E185" s="36">
        <f t="shared" si="41"/>
        <v>433.62</v>
      </c>
      <c r="F185" s="36">
        <f t="shared" si="42"/>
        <v>390.78</v>
      </c>
      <c r="G185" s="36">
        <f t="shared" si="38"/>
        <v>0</v>
      </c>
      <c r="H185" s="36">
        <f t="shared" si="43"/>
        <v>56890.460000000006</v>
      </c>
      <c r="I185" s="36">
        <f t="shared" si="53"/>
        <v>86555.139999999985</v>
      </c>
      <c r="J185" s="36">
        <f t="shared" si="39"/>
        <v>113109.54000000005</v>
      </c>
      <c r="N185">
        <f t="shared" si="55"/>
        <v>15</v>
      </c>
      <c r="O185" s="33">
        <v>49096</v>
      </c>
      <c r="P185" s="36">
        <f t="shared" si="44"/>
        <v>8309.8799999999665</v>
      </c>
      <c r="Q185" s="36">
        <f t="shared" si="45"/>
        <v>1200.33</v>
      </c>
      <c r="R185" s="36">
        <f t="shared" si="46"/>
        <v>1177.3399999999999</v>
      </c>
      <c r="S185" s="36">
        <f t="shared" si="47"/>
        <v>22.99</v>
      </c>
      <c r="T185" s="36">
        <f t="shared" si="48"/>
        <v>0</v>
      </c>
      <c r="U185" s="36">
        <f t="shared" si="49"/>
        <v>162867.46000000008</v>
      </c>
      <c r="V185" s="36">
        <f t="shared" si="50"/>
        <v>45989.960000000006</v>
      </c>
      <c r="W185" s="36">
        <f t="shared" si="51"/>
        <v>7132.5399999999663</v>
      </c>
    </row>
    <row r="186" spans="1:23" x14ac:dyDescent="0.25">
      <c r="A186">
        <f t="shared" si="54"/>
        <v>15</v>
      </c>
      <c r="B186" s="33">
        <v>49126</v>
      </c>
      <c r="C186" s="36">
        <f t="shared" si="52"/>
        <v>113109.54000000005</v>
      </c>
      <c r="D186" s="36">
        <f t="shared" si="40"/>
        <v>824.4</v>
      </c>
      <c r="E186" s="36">
        <f t="shared" si="41"/>
        <v>435.10999999999996</v>
      </c>
      <c r="F186" s="36">
        <f t="shared" si="42"/>
        <v>389.29</v>
      </c>
      <c r="G186" s="36">
        <f t="shared" si="38"/>
        <v>0</v>
      </c>
      <c r="H186" s="36">
        <f t="shared" si="43"/>
        <v>57325.570000000007</v>
      </c>
      <c r="I186" s="36">
        <f t="shared" si="53"/>
        <v>86944.429999999978</v>
      </c>
      <c r="J186" s="36">
        <f t="shared" si="39"/>
        <v>112674.43000000005</v>
      </c>
      <c r="N186">
        <f t="shared" si="55"/>
        <v>15</v>
      </c>
      <c r="O186" s="33">
        <v>49126</v>
      </c>
      <c r="P186" s="36">
        <f t="shared" si="44"/>
        <v>7132.5399999999663</v>
      </c>
      <c r="Q186" s="36">
        <f t="shared" si="45"/>
        <v>1200.33</v>
      </c>
      <c r="R186" s="36">
        <f t="shared" si="46"/>
        <v>1180.5999999999999</v>
      </c>
      <c r="S186" s="36">
        <f t="shared" si="47"/>
        <v>19.73</v>
      </c>
      <c r="T186" s="36">
        <f t="shared" si="48"/>
        <v>0</v>
      </c>
      <c r="U186" s="36">
        <f t="shared" si="49"/>
        <v>164048.06000000008</v>
      </c>
      <c r="V186" s="36">
        <f t="shared" si="50"/>
        <v>46009.69000000001</v>
      </c>
      <c r="W186" s="36">
        <f t="shared" si="51"/>
        <v>5951.9399999999659</v>
      </c>
    </row>
    <row r="187" spans="1:23" x14ac:dyDescent="0.25">
      <c r="A187">
        <f t="shared" si="54"/>
        <v>15</v>
      </c>
      <c r="B187" s="33">
        <v>49157</v>
      </c>
      <c r="C187" s="36">
        <f t="shared" si="52"/>
        <v>112674.43000000005</v>
      </c>
      <c r="D187" s="36">
        <f t="shared" si="40"/>
        <v>824.4</v>
      </c>
      <c r="E187" s="36">
        <f t="shared" si="41"/>
        <v>436.60999999999996</v>
      </c>
      <c r="F187" s="36">
        <f t="shared" si="42"/>
        <v>387.79</v>
      </c>
      <c r="G187" s="36">
        <f t="shared" si="38"/>
        <v>0</v>
      </c>
      <c r="H187" s="36">
        <f t="shared" si="43"/>
        <v>57762.180000000008</v>
      </c>
      <c r="I187" s="36">
        <f t="shared" si="53"/>
        <v>87332.219999999972</v>
      </c>
      <c r="J187" s="36">
        <f t="shared" si="39"/>
        <v>112237.82000000005</v>
      </c>
      <c r="N187">
        <f t="shared" si="55"/>
        <v>15</v>
      </c>
      <c r="O187" s="33">
        <v>49157</v>
      </c>
      <c r="P187" s="36">
        <f t="shared" si="44"/>
        <v>5951.9399999999659</v>
      </c>
      <c r="Q187" s="36">
        <f t="shared" si="45"/>
        <v>1200.33</v>
      </c>
      <c r="R187" s="36">
        <f t="shared" si="46"/>
        <v>1183.8599999999999</v>
      </c>
      <c r="S187" s="36">
        <f t="shared" si="47"/>
        <v>16.47</v>
      </c>
      <c r="T187" s="36">
        <f t="shared" si="48"/>
        <v>0</v>
      </c>
      <c r="U187" s="36">
        <f t="shared" si="49"/>
        <v>165231.92000000007</v>
      </c>
      <c r="V187" s="36">
        <f t="shared" si="50"/>
        <v>46026.160000000011</v>
      </c>
      <c r="W187" s="36">
        <f t="shared" si="51"/>
        <v>4768.0799999999663</v>
      </c>
    </row>
    <row r="188" spans="1:23" x14ac:dyDescent="0.25">
      <c r="A188">
        <f t="shared" si="54"/>
        <v>15</v>
      </c>
      <c r="B188" s="33">
        <v>49188</v>
      </c>
      <c r="C188" s="36">
        <f t="shared" si="52"/>
        <v>112237.82000000005</v>
      </c>
      <c r="D188" s="36">
        <f t="shared" si="40"/>
        <v>824.4</v>
      </c>
      <c r="E188" s="36">
        <f t="shared" si="41"/>
        <v>438.10999999999996</v>
      </c>
      <c r="F188" s="36">
        <f t="shared" si="42"/>
        <v>386.29</v>
      </c>
      <c r="G188" s="36">
        <f t="shared" si="38"/>
        <v>0</v>
      </c>
      <c r="H188" s="36">
        <f t="shared" si="43"/>
        <v>58200.290000000008</v>
      </c>
      <c r="I188" s="36">
        <f t="shared" si="53"/>
        <v>87718.509999999966</v>
      </c>
      <c r="J188" s="36">
        <f t="shared" si="39"/>
        <v>111799.71000000005</v>
      </c>
      <c r="N188">
        <f t="shared" si="55"/>
        <v>15</v>
      </c>
      <c r="O188" s="33">
        <v>49188</v>
      </c>
      <c r="P188" s="36">
        <f t="shared" si="44"/>
        <v>4768.0799999999663</v>
      </c>
      <c r="Q188" s="36">
        <f t="shared" si="45"/>
        <v>1200.33</v>
      </c>
      <c r="R188" s="36">
        <f t="shared" si="46"/>
        <v>1187.1399999999999</v>
      </c>
      <c r="S188" s="36">
        <f t="shared" si="47"/>
        <v>13.19</v>
      </c>
      <c r="T188" s="36">
        <f t="shared" si="48"/>
        <v>0</v>
      </c>
      <c r="U188" s="36">
        <f t="shared" si="49"/>
        <v>166419.06000000008</v>
      </c>
      <c r="V188" s="36">
        <f t="shared" si="50"/>
        <v>46039.350000000013</v>
      </c>
      <c r="W188" s="36">
        <f t="shared" si="51"/>
        <v>3580.9399999999664</v>
      </c>
    </row>
    <row r="189" spans="1:23" x14ac:dyDescent="0.25">
      <c r="A189">
        <f t="shared" si="54"/>
        <v>15</v>
      </c>
      <c r="B189" s="33">
        <v>49218</v>
      </c>
      <c r="C189" s="36">
        <f t="shared" si="52"/>
        <v>111799.71000000005</v>
      </c>
      <c r="D189" s="36">
        <f t="shared" si="40"/>
        <v>824.4</v>
      </c>
      <c r="E189" s="36">
        <f t="shared" si="41"/>
        <v>439.62</v>
      </c>
      <c r="F189" s="36">
        <f t="shared" si="42"/>
        <v>384.78</v>
      </c>
      <c r="G189" s="36">
        <f t="shared" si="38"/>
        <v>0</v>
      </c>
      <c r="H189" s="36">
        <f t="shared" si="43"/>
        <v>58639.910000000011</v>
      </c>
      <c r="I189" s="36">
        <f t="shared" si="53"/>
        <v>88103.289999999964</v>
      </c>
      <c r="J189" s="36">
        <f t="shared" si="39"/>
        <v>111360.09000000005</v>
      </c>
      <c r="N189">
        <f t="shared" si="55"/>
        <v>15</v>
      </c>
      <c r="O189" s="33">
        <v>49218</v>
      </c>
      <c r="P189" s="36">
        <f t="shared" si="44"/>
        <v>3580.9399999999664</v>
      </c>
      <c r="Q189" s="36">
        <f t="shared" si="45"/>
        <v>1200.33</v>
      </c>
      <c r="R189" s="36">
        <f t="shared" si="46"/>
        <v>1190.4199999999998</v>
      </c>
      <c r="S189" s="36">
        <f t="shared" si="47"/>
        <v>9.91</v>
      </c>
      <c r="T189" s="36">
        <f t="shared" si="48"/>
        <v>0</v>
      </c>
      <c r="U189" s="36">
        <f t="shared" si="49"/>
        <v>167609.4800000001</v>
      </c>
      <c r="V189" s="36">
        <f t="shared" si="50"/>
        <v>46049.260000000017</v>
      </c>
      <c r="W189" s="36">
        <f t="shared" si="51"/>
        <v>2390.5199999999668</v>
      </c>
    </row>
    <row r="190" spans="1:23" x14ac:dyDescent="0.25">
      <c r="A190">
        <f t="shared" si="54"/>
        <v>15</v>
      </c>
      <c r="B190" s="33">
        <v>49249</v>
      </c>
      <c r="C190" s="36">
        <f t="shared" si="52"/>
        <v>111360.09000000005</v>
      </c>
      <c r="D190" s="36">
        <f t="shared" si="40"/>
        <v>824.4</v>
      </c>
      <c r="E190" s="36">
        <f t="shared" si="41"/>
        <v>441.14</v>
      </c>
      <c r="F190" s="36">
        <f t="shared" si="42"/>
        <v>383.26</v>
      </c>
      <c r="G190" s="36">
        <f t="shared" si="38"/>
        <v>0</v>
      </c>
      <c r="H190" s="36">
        <f t="shared" si="43"/>
        <v>59081.05000000001</v>
      </c>
      <c r="I190" s="36">
        <f t="shared" si="53"/>
        <v>88486.549999999959</v>
      </c>
      <c r="J190" s="36">
        <f t="shared" si="39"/>
        <v>110918.95000000006</v>
      </c>
      <c r="N190">
        <f t="shared" si="55"/>
        <v>15</v>
      </c>
      <c r="O190" s="33">
        <v>49249</v>
      </c>
      <c r="P190" s="36">
        <f t="shared" si="44"/>
        <v>2390.5199999999668</v>
      </c>
      <c r="Q190" s="36">
        <f t="shared" si="45"/>
        <v>1200.33</v>
      </c>
      <c r="R190" s="36">
        <f t="shared" si="46"/>
        <v>1193.72</v>
      </c>
      <c r="S190" s="36">
        <f t="shared" si="47"/>
        <v>6.61</v>
      </c>
      <c r="T190" s="36">
        <f t="shared" si="48"/>
        <v>0</v>
      </c>
      <c r="U190" s="36">
        <f t="shared" si="49"/>
        <v>168803.2000000001</v>
      </c>
      <c r="V190" s="36">
        <f t="shared" si="50"/>
        <v>46055.870000000017</v>
      </c>
      <c r="W190" s="36">
        <f t="shared" si="51"/>
        <v>1196.7999999999668</v>
      </c>
    </row>
    <row r="191" spans="1:23" x14ac:dyDescent="0.25">
      <c r="A191">
        <f t="shared" si="54"/>
        <v>15</v>
      </c>
      <c r="B191" s="33">
        <v>49279</v>
      </c>
      <c r="C191" s="36">
        <f t="shared" si="52"/>
        <v>110918.95000000006</v>
      </c>
      <c r="D191" s="36">
        <f t="shared" si="40"/>
        <v>824.4</v>
      </c>
      <c r="E191" s="36">
        <f t="shared" si="41"/>
        <v>442.65</v>
      </c>
      <c r="F191" s="36">
        <f t="shared" si="42"/>
        <v>381.75</v>
      </c>
      <c r="G191" s="36">
        <f t="shared" si="38"/>
        <v>0</v>
      </c>
      <c r="H191" s="36">
        <f t="shared" si="43"/>
        <v>59523.700000000012</v>
      </c>
      <c r="I191" s="36">
        <f t="shared" si="53"/>
        <v>88868.299999999959</v>
      </c>
      <c r="J191" s="36">
        <f t="shared" si="39"/>
        <v>110476.30000000006</v>
      </c>
      <c r="N191">
        <f t="shared" si="55"/>
        <v>15</v>
      </c>
      <c r="O191" s="33">
        <v>49279</v>
      </c>
      <c r="P191" s="36">
        <f t="shared" si="44"/>
        <v>1196.7999999999668</v>
      </c>
      <c r="Q191" s="36">
        <f t="shared" si="45"/>
        <v>1200.33</v>
      </c>
      <c r="R191" s="36">
        <f t="shared" si="46"/>
        <v>1197.02</v>
      </c>
      <c r="S191" s="36">
        <f t="shared" si="47"/>
        <v>3.31</v>
      </c>
      <c r="T191" s="36">
        <f t="shared" si="48"/>
        <v>0</v>
      </c>
      <c r="U191" s="36">
        <f t="shared" si="49"/>
        <v>170000.22000000009</v>
      </c>
      <c r="V191" s="36">
        <f t="shared" si="50"/>
        <v>46059.180000000015</v>
      </c>
      <c r="W191" s="36">
        <f t="shared" si="51"/>
        <v>-0.22000000003322384</v>
      </c>
    </row>
    <row r="192" spans="1:23" x14ac:dyDescent="0.25">
      <c r="A192">
        <f t="shared" si="54"/>
        <v>16</v>
      </c>
      <c r="B192" s="33">
        <v>49310</v>
      </c>
      <c r="C192" s="36">
        <f t="shared" si="52"/>
        <v>110476.30000000006</v>
      </c>
      <c r="D192" s="36">
        <f t="shared" si="40"/>
        <v>824.4</v>
      </c>
      <c r="E192" s="36">
        <f t="shared" si="41"/>
        <v>444.17999999999995</v>
      </c>
      <c r="F192" s="36">
        <f t="shared" si="42"/>
        <v>380.22</v>
      </c>
      <c r="G192" s="36">
        <f t="shared" si="38"/>
        <v>0</v>
      </c>
      <c r="H192" s="36">
        <f t="shared" si="43"/>
        <v>59967.880000000012</v>
      </c>
      <c r="I192" s="36">
        <f t="shared" si="53"/>
        <v>89248.51999999996</v>
      </c>
      <c r="J192" s="36">
        <f t="shared" si="39"/>
        <v>110032.12000000007</v>
      </c>
      <c r="N192">
        <f t="shared" si="55"/>
        <v>16</v>
      </c>
      <c r="O192" s="33">
        <v>49310</v>
      </c>
      <c r="P192" s="36">
        <f t="shared" si="44"/>
        <v>-0.22000000003322384</v>
      </c>
      <c r="Q192" s="36">
        <f t="shared" si="45"/>
        <v>1200.33</v>
      </c>
      <c r="R192" s="36">
        <f t="shared" si="46"/>
        <v>1200.33</v>
      </c>
      <c r="S192" s="36">
        <f t="shared" si="47"/>
        <v>0</v>
      </c>
      <c r="T192" s="36">
        <f t="shared" si="48"/>
        <v>0</v>
      </c>
      <c r="U192" s="36">
        <f t="shared" si="49"/>
        <v>171200.55000000008</v>
      </c>
      <c r="V192" s="36">
        <f t="shared" si="50"/>
        <v>46059.180000000015</v>
      </c>
      <c r="W192" s="36">
        <f t="shared" si="51"/>
        <v>-1200.5500000000332</v>
      </c>
    </row>
    <row r="193" spans="1:23" x14ac:dyDescent="0.25">
      <c r="A193">
        <f t="shared" si="54"/>
        <v>16</v>
      </c>
      <c r="B193" s="33">
        <v>49341</v>
      </c>
      <c r="C193" s="36">
        <f t="shared" si="52"/>
        <v>110032.12000000007</v>
      </c>
      <c r="D193" s="36">
        <f t="shared" si="40"/>
        <v>824.4</v>
      </c>
      <c r="E193" s="36">
        <f t="shared" si="41"/>
        <v>445.71</v>
      </c>
      <c r="F193" s="36">
        <f t="shared" si="42"/>
        <v>378.69</v>
      </c>
      <c r="G193" s="36">
        <f t="shared" si="38"/>
        <v>0</v>
      </c>
      <c r="H193" s="36">
        <f t="shared" si="43"/>
        <v>60413.590000000011</v>
      </c>
      <c r="I193" s="36">
        <f t="shared" si="53"/>
        <v>89627.209999999963</v>
      </c>
      <c r="J193" s="36">
        <f t="shared" si="39"/>
        <v>109586.41000000006</v>
      </c>
      <c r="N193">
        <f t="shared" si="55"/>
        <v>16</v>
      </c>
      <c r="O193" s="33">
        <v>49341</v>
      </c>
      <c r="P193" s="36">
        <f t="shared" si="44"/>
        <v>-1200.5500000000332</v>
      </c>
      <c r="Q193" s="36">
        <f t="shared" si="45"/>
        <v>1200.33</v>
      </c>
      <c r="R193" s="36">
        <f t="shared" si="46"/>
        <v>1203.6499999999999</v>
      </c>
      <c r="S193" s="36">
        <f t="shared" si="47"/>
        <v>-3.32</v>
      </c>
      <c r="T193" s="36">
        <f t="shared" si="48"/>
        <v>0</v>
      </c>
      <c r="U193" s="36">
        <f t="shared" si="49"/>
        <v>172404.20000000007</v>
      </c>
      <c r="V193" s="36">
        <f t="shared" si="50"/>
        <v>46055.860000000015</v>
      </c>
      <c r="W193" s="36">
        <f t="shared" si="51"/>
        <v>-2404.200000000033</v>
      </c>
    </row>
    <row r="194" spans="1:23" x14ac:dyDescent="0.25">
      <c r="A194">
        <f t="shared" si="54"/>
        <v>16</v>
      </c>
      <c r="B194" s="33">
        <v>49369</v>
      </c>
      <c r="C194" s="36">
        <f t="shared" si="52"/>
        <v>109586.41000000006</v>
      </c>
      <c r="D194" s="36">
        <f t="shared" si="40"/>
        <v>824.4</v>
      </c>
      <c r="E194" s="36">
        <f t="shared" si="41"/>
        <v>447.23999999999995</v>
      </c>
      <c r="F194" s="36">
        <f t="shared" si="42"/>
        <v>377.16</v>
      </c>
      <c r="G194" s="36">
        <f t="shared" si="38"/>
        <v>0</v>
      </c>
      <c r="H194" s="36">
        <f t="shared" si="43"/>
        <v>60860.830000000009</v>
      </c>
      <c r="I194" s="36">
        <f t="shared" si="53"/>
        <v>90004.369999999966</v>
      </c>
      <c r="J194" s="36">
        <f t="shared" si="39"/>
        <v>109139.17000000006</v>
      </c>
      <c r="N194">
        <f t="shared" si="55"/>
        <v>16</v>
      </c>
      <c r="O194" s="33">
        <v>49369</v>
      </c>
      <c r="P194" s="36">
        <f t="shared" si="44"/>
        <v>-2404.200000000033</v>
      </c>
      <c r="Q194" s="36">
        <f t="shared" si="45"/>
        <v>1200.33</v>
      </c>
      <c r="R194" s="36">
        <f t="shared" si="46"/>
        <v>1206.98</v>
      </c>
      <c r="S194" s="36">
        <f t="shared" si="47"/>
        <v>-6.65</v>
      </c>
      <c r="T194" s="36">
        <f t="shared" si="48"/>
        <v>0</v>
      </c>
      <c r="U194" s="36">
        <f t="shared" si="49"/>
        <v>173611.18000000008</v>
      </c>
      <c r="V194" s="36">
        <f t="shared" si="50"/>
        <v>46049.210000000014</v>
      </c>
      <c r="W194" s="36">
        <f t="shared" si="51"/>
        <v>-3611.180000000033</v>
      </c>
    </row>
    <row r="195" spans="1:23" x14ac:dyDescent="0.25">
      <c r="A195">
        <f t="shared" si="54"/>
        <v>16</v>
      </c>
      <c r="B195" s="33">
        <v>49400</v>
      </c>
      <c r="C195" s="36">
        <f t="shared" si="52"/>
        <v>109139.17000000006</v>
      </c>
      <c r="D195" s="36">
        <f t="shared" si="40"/>
        <v>824.4</v>
      </c>
      <c r="E195" s="36">
        <f t="shared" si="41"/>
        <v>448.78</v>
      </c>
      <c r="F195" s="36">
        <f t="shared" si="42"/>
        <v>375.62</v>
      </c>
      <c r="G195" s="36">
        <f t="shared" si="38"/>
        <v>0</v>
      </c>
      <c r="H195" s="36">
        <f t="shared" si="43"/>
        <v>61309.610000000008</v>
      </c>
      <c r="I195" s="36">
        <f t="shared" si="53"/>
        <v>90379.989999999962</v>
      </c>
      <c r="J195" s="36">
        <f t="shared" si="39"/>
        <v>108690.39000000006</v>
      </c>
      <c r="N195">
        <f t="shared" si="55"/>
        <v>16</v>
      </c>
      <c r="O195" s="33">
        <v>49400</v>
      </c>
      <c r="P195" s="36">
        <f t="shared" si="44"/>
        <v>-3611.180000000033</v>
      </c>
      <c r="Q195" s="36">
        <f t="shared" si="45"/>
        <v>1200.33</v>
      </c>
      <c r="R195" s="36">
        <f t="shared" si="46"/>
        <v>1210.32</v>
      </c>
      <c r="S195" s="36">
        <f t="shared" si="47"/>
        <v>-9.99</v>
      </c>
      <c r="T195" s="36">
        <f t="shared" si="48"/>
        <v>0</v>
      </c>
      <c r="U195" s="36">
        <f t="shared" si="49"/>
        <v>174821.50000000009</v>
      </c>
      <c r="V195" s="36">
        <f t="shared" si="50"/>
        <v>46039.220000000016</v>
      </c>
      <c r="W195" s="36">
        <f t="shared" si="51"/>
        <v>-4821.5000000000327</v>
      </c>
    </row>
    <row r="196" spans="1:23" x14ac:dyDescent="0.25">
      <c r="A196">
        <f t="shared" si="54"/>
        <v>16</v>
      </c>
      <c r="B196" s="33">
        <v>49430</v>
      </c>
      <c r="C196" s="36">
        <f t="shared" si="52"/>
        <v>108690.39000000006</v>
      </c>
      <c r="D196" s="36">
        <f t="shared" si="40"/>
        <v>824.4</v>
      </c>
      <c r="E196" s="36">
        <f t="shared" si="41"/>
        <v>450.32</v>
      </c>
      <c r="F196" s="36">
        <f t="shared" si="42"/>
        <v>374.08</v>
      </c>
      <c r="G196" s="36">
        <f t="shared" si="38"/>
        <v>0</v>
      </c>
      <c r="H196" s="36">
        <f t="shared" si="43"/>
        <v>61759.930000000008</v>
      </c>
      <c r="I196" s="36">
        <f t="shared" si="53"/>
        <v>90754.069999999963</v>
      </c>
      <c r="J196" s="36">
        <f t="shared" si="39"/>
        <v>108240.07000000005</v>
      </c>
      <c r="N196">
        <f t="shared" si="55"/>
        <v>16</v>
      </c>
      <c r="O196" s="33">
        <v>49430</v>
      </c>
      <c r="P196" s="36">
        <f t="shared" si="44"/>
        <v>-4821.5000000000327</v>
      </c>
      <c r="Q196" s="36">
        <f t="shared" si="45"/>
        <v>1200.33</v>
      </c>
      <c r="R196" s="36">
        <f t="shared" si="46"/>
        <v>1213.6699999999998</v>
      </c>
      <c r="S196" s="36">
        <f t="shared" si="47"/>
        <v>-13.34</v>
      </c>
      <c r="T196" s="36">
        <f t="shared" si="48"/>
        <v>0</v>
      </c>
      <c r="U196" s="36">
        <f t="shared" si="49"/>
        <v>176035.1700000001</v>
      </c>
      <c r="V196" s="36">
        <f t="shared" si="50"/>
        <v>46025.880000000019</v>
      </c>
      <c r="W196" s="36">
        <f t="shared" si="51"/>
        <v>-6035.1700000000328</v>
      </c>
    </row>
    <row r="197" spans="1:23" x14ac:dyDescent="0.25">
      <c r="A197">
        <f t="shared" si="54"/>
        <v>16</v>
      </c>
      <c r="B197" s="33">
        <v>49461</v>
      </c>
      <c r="C197" s="36">
        <f t="shared" si="52"/>
        <v>108240.07000000005</v>
      </c>
      <c r="D197" s="36">
        <f t="shared" si="40"/>
        <v>824.4</v>
      </c>
      <c r="E197" s="36">
        <f t="shared" si="41"/>
        <v>451.87</v>
      </c>
      <c r="F197" s="36">
        <f t="shared" si="42"/>
        <v>372.53</v>
      </c>
      <c r="G197" s="36">
        <f t="shared" si="38"/>
        <v>0</v>
      </c>
      <c r="H197" s="36">
        <f t="shared" si="43"/>
        <v>62211.80000000001</v>
      </c>
      <c r="I197" s="36">
        <f t="shared" si="53"/>
        <v>91126.599999999962</v>
      </c>
      <c r="J197" s="36">
        <f t="shared" si="39"/>
        <v>107788.20000000006</v>
      </c>
      <c r="N197">
        <f t="shared" si="55"/>
        <v>16</v>
      </c>
      <c r="O197" s="33">
        <v>49461</v>
      </c>
      <c r="P197" s="36">
        <f t="shared" si="44"/>
        <v>-6035.1700000000328</v>
      </c>
      <c r="Q197" s="36">
        <f t="shared" si="45"/>
        <v>1200.33</v>
      </c>
      <c r="R197" s="36">
        <f t="shared" si="46"/>
        <v>1217.03</v>
      </c>
      <c r="S197" s="36">
        <f t="shared" si="47"/>
        <v>-16.7</v>
      </c>
      <c r="T197" s="36">
        <f t="shared" si="48"/>
        <v>0</v>
      </c>
      <c r="U197" s="36">
        <f t="shared" si="49"/>
        <v>177252.2000000001</v>
      </c>
      <c r="V197" s="36">
        <f t="shared" si="50"/>
        <v>46009.180000000022</v>
      </c>
      <c r="W197" s="36">
        <f t="shared" si="51"/>
        <v>-7252.2000000000326</v>
      </c>
    </row>
    <row r="198" spans="1:23" x14ac:dyDescent="0.25">
      <c r="A198">
        <f t="shared" si="54"/>
        <v>16</v>
      </c>
      <c r="B198" s="33">
        <v>49491</v>
      </c>
      <c r="C198" s="36">
        <f t="shared" si="52"/>
        <v>107788.20000000006</v>
      </c>
      <c r="D198" s="36">
        <f t="shared" si="40"/>
        <v>824.4</v>
      </c>
      <c r="E198" s="36">
        <f t="shared" si="41"/>
        <v>453.42999999999995</v>
      </c>
      <c r="F198" s="36">
        <f t="shared" si="42"/>
        <v>370.97</v>
      </c>
      <c r="G198" s="36">
        <f t="shared" si="38"/>
        <v>0</v>
      </c>
      <c r="H198" s="36">
        <f t="shared" si="43"/>
        <v>62665.23000000001</v>
      </c>
      <c r="I198" s="36">
        <f t="shared" si="53"/>
        <v>91497.569999999963</v>
      </c>
      <c r="J198" s="36">
        <f t="shared" si="39"/>
        <v>107334.77000000006</v>
      </c>
      <c r="N198">
        <f t="shared" si="55"/>
        <v>16</v>
      </c>
      <c r="O198" s="33">
        <v>49491</v>
      </c>
      <c r="P198" s="36">
        <f t="shared" si="44"/>
        <v>-7252.2000000000326</v>
      </c>
      <c r="Q198" s="36">
        <f t="shared" si="45"/>
        <v>1200.33</v>
      </c>
      <c r="R198" s="36">
        <f t="shared" si="46"/>
        <v>1220.3899999999999</v>
      </c>
      <c r="S198" s="36">
        <f t="shared" si="47"/>
        <v>-20.059999999999999</v>
      </c>
      <c r="T198" s="36">
        <f t="shared" si="48"/>
        <v>0</v>
      </c>
      <c r="U198" s="36">
        <f t="shared" si="49"/>
        <v>178472.59000000011</v>
      </c>
      <c r="V198" s="36">
        <f t="shared" si="50"/>
        <v>45989.120000000024</v>
      </c>
      <c r="W198" s="36">
        <f t="shared" si="51"/>
        <v>-8472.5900000000329</v>
      </c>
    </row>
    <row r="199" spans="1:23" x14ac:dyDescent="0.25">
      <c r="A199">
        <f t="shared" si="54"/>
        <v>16</v>
      </c>
      <c r="B199" s="33">
        <v>49522</v>
      </c>
      <c r="C199" s="36">
        <f t="shared" si="52"/>
        <v>107334.77000000006</v>
      </c>
      <c r="D199" s="36">
        <f t="shared" si="40"/>
        <v>824.4</v>
      </c>
      <c r="E199" s="36">
        <f t="shared" si="41"/>
        <v>454.98999999999995</v>
      </c>
      <c r="F199" s="36">
        <f t="shared" si="42"/>
        <v>369.41</v>
      </c>
      <c r="G199" s="36">
        <f t="shared" si="38"/>
        <v>0</v>
      </c>
      <c r="H199" s="36">
        <f t="shared" si="43"/>
        <v>63120.220000000008</v>
      </c>
      <c r="I199" s="36">
        <f t="shared" si="53"/>
        <v>91866.979999999967</v>
      </c>
      <c r="J199" s="36">
        <f t="shared" si="39"/>
        <v>106879.78000000006</v>
      </c>
      <c r="N199">
        <f t="shared" si="55"/>
        <v>16</v>
      </c>
      <c r="O199" s="33">
        <v>49522</v>
      </c>
      <c r="P199" s="36">
        <f t="shared" si="44"/>
        <v>-8472.5900000000329</v>
      </c>
      <c r="Q199" s="36">
        <f t="shared" si="45"/>
        <v>1200.33</v>
      </c>
      <c r="R199" s="36">
        <f t="shared" si="46"/>
        <v>1223.77</v>
      </c>
      <c r="S199" s="36">
        <f t="shared" si="47"/>
        <v>-23.44</v>
      </c>
      <c r="T199" s="36">
        <f t="shared" si="48"/>
        <v>0</v>
      </c>
      <c r="U199" s="36">
        <f t="shared" si="49"/>
        <v>179696.3600000001</v>
      </c>
      <c r="V199" s="36">
        <f t="shared" si="50"/>
        <v>45965.680000000022</v>
      </c>
      <c r="W199" s="36">
        <f t="shared" si="51"/>
        <v>-9696.3600000000333</v>
      </c>
    </row>
    <row r="200" spans="1:23" x14ac:dyDescent="0.25">
      <c r="A200">
        <f t="shared" si="54"/>
        <v>16</v>
      </c>
      <c r="B200" s="33">
        <v>49553</v>
      </c>
      <c r="C200" s="36">
        <f t="shared" si="52"/>
        <v>106879.78000000006</v>
      </c>
      <c r="D200" s="36">
        <f t="shared" si="40"/>
        <v>824.4</v>
      </c>
      <c r="E200" s="36">
        <f t="shared" si="41"/>
        <v>456.56</v>
      </c>
      <c r="F200" s="36">
        <f t="shared" si="42"/>
        <v>367.84</v>
      </c>
      <c r="G200" s="36">
        <f t="shared" si="38"/>
        <v>0</v>
      </c>
      <c r="H200" s="36">
        <f t="shared" si="43"/>
        <v>63576.780000000006</v>
      </c>
      <c r="I200" s="36">
        <f t="shared" si="53"/>
        <v>92234.819999999963</v>
      </c>
      <c r="J200" s="36">
        <f t="shared" si="39"/>
        <v>106423.22000000006</v>
      </c>
      <c r="N200">
        <f t="shared" si="55"/>
        <v>16</v>
      </c>
      <c r="O200" s="33">
        <v>49553</v>
      </c>
      <c r="P200" s="36">
        <f t="shared" si="44"/>
        <v>-9696.3600000000333</v>
      </c>
      <c r="Q200" s="36">
        <f t="shared" si="45"/>
        <v>1200.33</v>
      </c>
      <c r="R200" s="36">
        <f t="shared" si="46"/>
        <v>1227.1599999999999</v>
      </c>
      <c r="S200" s="36">
        <f t="shared" si="47"/>
        <v>-26.83</v>
      </c>
      <c r="T200" s="36">
        <f t="shared" si="48"/>
        <v>0</v>
      </c>
      <c r="U200" s="36">
        <f t="shared" si="49"/>
        <v>180923.52000000011</v>
      </c>
      <c r="V200" s="36">
        <f t="shared" si="50"/>
        <v>45938.85000000002</v>
      </c>
      <c r="W200" s="36">
        <f t="shared" si="51"/>
        <v>-10923.520000000033</v>
      </c>
    </row>
    <row r="201" spans="1:23" x14ac:dyDescent="0.25">
      <c r="A201">
        <f t="shared" si="54"/>
        <v>16</v>
      </c>
      <c r="B201" s="33">
        <v>49583</v>
      </c>
      <c r="C201" s="36">
        <f t="shared" si="52"/>
        <v>106423.22000000006</v>
      </c>
      <c r="D201" s="36">
        <f t="shared" si="40"/>
        <v>824.4</v>
      </c>
      <c r="E201" s="36">
        <f t="shared" si="41"/>
        <v>458.13</v>
      </c>
      <c r="F201" s="36">
        <f t="shared" si="42"/>
        <v>366.27</v>
      </c>
      <c r="G201" s="36">
        <f t="shared" si="38"/>
        <v>0</v>
      </c>
      <c r="H201" s="36">
        <f t="shared" si="43"/>
        <v>64034.91</v>
      </c>
      <c r="I201" s="36">
        <f t="shared" si="53"/>
        <v>92601.089999999967</v>
      </c>
      <c r="J201" s="36">
        <f t="shared" si="39"/>
        <v>105965.09000000005</v>
      </c>
      <c r="N201">
        <f t="shared" si="55"/>
        <v>16</v>
      </c>
      <c r="O201" s="33">
        <v>49583</v>
      </c>
      <c r="P201" s="36">
        <f t="shared" si="44"/>
        <v>-10923.520000000033</v>
      </c>
      <c r="Q201" s="36">
        <f t="shared" si="45"/>
        <v>1200.33</v>
      </c>
      <c r="R201" s="36">
        <f t="shared" si="46"/>
        <v>1230.55</v>
      </c>
      <c r="S201" s="36">
        <f t="shared" si="47"/>
        <v>-30.22</v>
      </c>
      <c r="T201" s="36">
        <f t="shared" si="48"/>
        <v>0</v>
      </c>
      <c r="U201" s="36">
        <f t="shared" si="49"/>
        <v>182154.07000000009</v>
      </c>
      <c r="V201" s="36">
        <f t="shared" si="50"/>
        <v>45908.630000000019</v>
      </c>
      <c r="W201" s="36">
        <f t="shared" si="51"/>
        <v>-12154.070000000032</v>
      </c>
    </row>
    <row r="202" spans="1:23" x14ac:dyDescent="0.25">
      <c r="A202">
        <f t="shared" si="54"/>
        <v>16</v>
      </c>
      <c r="B202" s="33">
        <v>49614</v>
      </c>
      <c r="C202" s="36">
        <f t="shared" si="52"/>
        <v>105965.09000000005</v>
      </c>
      <c r="D202" s="36">
        <f t="shared" si="40"/>
        <v>824.4</v>
      </c>
      <c r="E202" s="36">
        <f t="shared" si="41"/>
        <v>459.7</v>
      </c>
      <c r="F202" s="36">
        <f t="shared" si="42"/>
        <v>364.7</v>
      </c>
      <c r="G202" s="36">
        <f t="shared" si="38"/>
        <v>0</v>
      </c>
      <c r="H202" s="36">
        <f t="shared" si="43"/>
        <v>64494.61</v>
      </c>
      <c r="I202" s="36">
        <f t="shared" si="53"/>
        <v>92965.789999999964</v>
      </c>
      <c r="J202" s="36">
        <f t="shared" si="39"/>
        <v>105505.39000000006</v>
      </c>
      <c r="N202">
        <f t="shared" si="55"/>
        <v>16</v>
      </c>
      <c r="O202" s="33">
        <v>49614</v>
      </c>
      <c r="P202" s="36">
        <f t="shared" si="44"/>
        <v>-12154.070000000032</v>
      </c>
      <c r="Q202" s="36">
        <f t="shared" si="45"/>
        <v>1200.33</v>
      </c>
      <c r="R202" s="36">
        <f t="shared" si="46"/>
        <v>1233.96</v>
      </c>
      <c r="S202" s="36">
        <f t="shared" si="47"/>
        <v>-33.630000000000003</v>
      </c>
      <c r="T202" s="36">
        <f t="shared" si="48"/>
        <v>0</v>
      </c>
      <c r="U202" s="36">
        <f t="shared" si="49"/>
        <v>183388.03000000009</v>
      </c>
      <c r="V202" s="36">
        <f t="shared" si="50"/>
        <v>45875.000000000022</v>
      </c>
      <c r="W202" s="36">
        <f t="shared" si="51"/>
        <v>-13388.030000000032</v>
      </c>
    </row>
    <row r="203" spans="1:23" x14ac:dyDescent="0.25">
      <c r="A203">
        <f t="shared" si="54"/>
        <v>16</v>
      </c>
      <c r="B203" s="33">
        <v>49644</v>
      </c>
      <c r="C203" s="36">
        <f t="shared" si="52"/>
        <v>105505.39000000006</v>
      </c>
      <c r="D203" s="36">
        <f t="shared" si="40"/>
        <v>824.4</v>
      </c>
      <c r="E203" s="36">
        <f t="shared" si="41"/>
        <v>461.28999999999996</v>
      </c>
      <c r="F203" s="36">
        <f t="shared" si="42"/>
        <v>363.11</v>
      </c>
      <c r="G203" s="36">
        <f t="shared" si="38"/>
        <v>0</v>
      </c>
      <c r="H203" s="36">
        <f t="shared" si="43"/>
        <v>64955.9</v>
      </c>
      <c r="I203" s="36">
        <f t="shared" si="53"/>
        <v>93328.899999999965</v>
      </c>
      <c r="J203" s="36">
        <f t="shared" si="39"/>
        <v>105044.10000000006</v>
      </c>
      <c r="N203">
        <f t="shared" si="55"/>
        <v>16</v>
      </c>
      <c r="O203" s="33">
        <v>49644</v>
      </c>
      <c r="P203" s="36">
        <f t="shared" si="44"/>
        <v>-13388.030000000032</v>
      </c>
      <c r="Q203" s="36">
        <f t="shared" si="45"/>
        <v>1200.33</v>
      </c>
      <c r="R203" s="36">
        <f t="shared" si="46"/>
        <v>1237.3699999999999</v>
      </c>
      <c r="S203" s="36">
        <f t="shared" si="47"/>
        <v>-37.04</v>
      </c>
      <c r="T203" s="36">
        <f t="shared" si="48"/>
        <v>0</v>
      </c>
      <c r="U203" s="36">
        <f t="shared" si="49"/>
        <v>184625.40000000008</v>
      </c>
      <c r="V203" s="36">
        <f t="shared" si="50"/>
        <v>45837.960000000021</v>
      </c>
      <c r="W203" s="36">
        <f t="shared" si="51"/>
        <v>-14625.400000000031</v>
      </c>
    </row>
    <row r="204" spans="1:23" x14ac:dyDescent="0.25">
      <c r="A204">
        <f t="shared" si="54"/>
        <v>17</v>
      </c>
      <c r="B204" s="33">
        <v>49675</v>
      </c>
      <c r="C204" s="36">
        <f t="shared" si="52"/>
        <v>105044.10000000006</v>
      </c>
      <c r="D204" s="36">
        <f t="shared" si="40"/>
        <v>824.4</v>
      </c>
      <c r="E204" s="36">
        <f t="shared" si="41"/>
        <v>462.87</v>
      </c>
      <c r="F204" s="36">
        <f t="shared" si="42"/>
        <v>361.53</v>
      </c>
      <c r="G204" s="36">
        <f t="shared" si="38"/>
        <v>0</v>
      </c>
      <c r="H204" s="36">
        <f t="shared" si="43"/>
        <v>65418.770000000004</v>
      </c>
      <c r="I204" s="36">
        <f t="shared" si="53"/>
        <v>93690.429999999964</v>
      </c>
      <c r="J204" s="36">
        <f t="shared" si="39"/>
        <v>104581.23000000007</v>
      </c>
      <c r="N204">
        <f t="shared" si="55"/>
        <v>17</v>
      </c>
      <c r="O204" s="33">
        <v>49675</v>
      </c>
      <c r="P204" s="36">
        <f t="shared" si="44"/>
        <v>-14625.400000000031</v>
      </c>
      <c r="Q204" s="36">
        <f t="shared" si="45"/>
        <v>1200.33</v>
      </c>
      <c r="R204" s="36">
        <f t="shared" si="46"/>
        <v>1240.79</v>
      </c>
      <c r="S204" s="36">
        <f t="shared" si="47"/>
        <v>-40.46</v>
      </c>
      <c r="T204" s="36">
        <f t="shared" si="48"/>
        <v>0</v>
      </c>
      <c r="U204" s="36">
        <f t="shared" si="49"/>
        <v>185866.19000000009</v>
      </c>
      <c r="V204" s="36">
        <f t="shared" si="50"/>
        <v>45797.500000000022</v>
      </c>
      <c r="W204" s="36">
        <f t="shared" si="51"/>
        <v>-15866.190000000031</v>
      </c>
    </row>
    <row r="205" spans="1:23" x14ac:dyDescent="0.25">
      <c r="A205">
        <f t="shared" si="54"/>
        <v>17</v>
      </c>
      <c r="B205" s="33">
        <v>49706</v>
      </c>
      <c r="C205" s="36">
        <f t="shared" si="52"/>
        <v>104581.23000000007</v>
      </c>
      <c r="D205" s="36">
        <f t="shared" si="40"/>
        <v>824.4</v>
      </c>
      <c r="E205" s="36">
        <f t="shared" si="41"/>
        <v>464.46999999999997</v>
      </c>
      <c r="F205" s="36">
        <f t="shared" si="42"/>
        <v>359.93</v>
      </c>
      <c r="G205" s="36">
        <f t="shared" ref="G205:G268" si="56">$B$8</f>
        <v>0</v>
      </c>
      <c r="H205" s="36">
        <f t="shared" si="43"/>
        <v>65883.240000000005</v>
      </c>
      <c r="I205" s="36">
        <f t="shared" si="53"/>
        <v>94050.359999999957</v>
      </c>
      <c r="J205" s="36">
        <f t="shared" ref="J205:J268" si="57">C205-E205-G205</f>
        <v>104116.76000000007</v>
      </c>
      <c r="N205">
        <f t="shared" si="55"/>
        <v>17</v>
      </c>
      <c r="O205" s="33">
        <v>49706</v>
      </c>
      <c r="P205" s="36">
        <f t="shared" si="44"/>
        <v>-15866.190000000031</v>
      </c>
      <c r="Q205" s="36">
        <f t="shared" si="45"/>
        <v>1200.33</v>
      </c>
      <c r="R205" s="36">
        <f t="shared" si="46"/>
        <v>1244.23</v>
      </c>
      <c r="S205" s="36">
        <f t="shared" si="47"/>
        <v>-43.9</v>
      </c>
      <c r="T205" s="36">
        <f t="shared" si="48"/>
        <v>0</v>
      </c>
      <c r="U205" s="36">
        <f t="shared" si="49"/>
        <v>187110.4200000001</v>
      </c>
      <c r="V205" s="36">
        <f t="shared" si="50"/>
        <v>45753.60000000002</v>
      </c>
      <c r="W205" s="36">
        <f t="shared" si="51"/>
        <v>-17110.420000000031</v>
      </c>
    </row>
    <row r="206" spans="1:23" x14ac:dyDescent="0.25">
      <c r="A206">
        <f t="shared" si="54"/>
        <v>17</v>
      </c>
      <c r="B206" s="33">
        <v>49735</v>
      </c>
      <c r="C206" s="36">
        <f t="shared" si="52"/>
        <v>104116.76000000007</v>
      </c>
      <c r="D206" s="36">
        <f t="shared" ref="D206:D269" si="58">$B$7</f>
        <v>824.4</v>
      </c>
      <c r="E206" s="36">
        <f t="shared" ref="E206:E269" si="59">D206-F206</f>
        <v>466.06</v>
      </c>
      <c r="F206" s="36">
        <f t="shared" ref="F206:F269" si="60">ROUND($C206*$B$4/12,2)</f>
        <v>358.34</v>
      </c>
      <c r="G206" s="36">
        <f t="shared" si="56"/>
        <v>0</v>
      </c>
      <c r="H206" s="36">
        <f t="shared" ref="H206:H269" si="61">E206+G206+H205</f>
        <v>66349.3</v>
      </c>
      <c r="I206" s="36">
        <f t="shared" si="53"/>
        <v>94408.699999999953</v>
      </c>
      <c r="J206" s="36">
        <f t="shared" si="57"/>
        <v>103650.70000000007</v>
      </c>
      <c r="N206">
        <f t="shared" si="55"/>
        <v>17</v>
      </c>
      <c r="O206" s="33">
        <v>49735</v>
      </c>
      <c r="P206" s="36">
        <f t="shared" ref="P206:P269" si="62">$W205</f>
        <v>-17110.420000000031</v>
      </c>
      <c r="Q206" s="36">
        <f t="shared" ref="Q206:Q269" si="63">$O$7</f>
        <v>1200.33</v>
      </c>
      <c r="R206" s="36">
        <f t="shared" ref="R206:R269" si="64">Q206-S206</f>
        <v>1247.6699999999998</v>
      </c>
      <c r="S206" s="36">
        <f t="shared" ref="S206:S269" si="65">ROUND($P206*$O$4/12,2)</f>
        <v>-47.34</v>
      </c>
      <c r="T206" s="36">
        <f t="shared" ref="T206:T269" si="66">$O$8</f>
        <v>0</v>
      </c>
      <c r="U206" s="36">
        <f t="shared" ref="U206:U269" si="67">R206+T206+U205</f>
        <v>188358.09000000011</v>
      </c>
      <c r="V206" s="36">
        <f t="shared" ref="V206:V269" si="68">S206+V205</f>
        <v>45706.260000000024</v>
      </c>
      <c r="W206" s="36">
        <f t="shared" ref="W206:W269" si="69">P206-R206-T206</f>
        <v>-18358.090000000029</v>
      </c>
    </row>
    <row r="207" spans="1:23" x14ac:dyDescent="0.25">
      <c r="A207">
        <f t="shared" si="54"/>
        <v>17</v>
      </c>
      <c r="B207" s="33">
        <v>49766</v>
      </c>
      <c r="C207" s="36">
        <f t="shared" si="52"/>
        <v>103650.70000000007</v>
      </c>
      <c r="D207" s="36">
        <f t="shared" si="58"/>
        <v>824.4</v>
      </c>
      <c r="E207" s="36">
        <f t="shared" si="59"/>
        <v>467.66999999999996</v>
      </c>
      <c r="F207" s="36">
        <f t="shared" si="60"/>
        <v>356.73</v>
      </c>
      <c r="G207" s="36">
        <f t="shared" si="56"/>
        <v>0</v>
      </c>
      <c r="H207" s="36">
        <f t="shared" si="61"/>
        <v>66816.97</v>
      </c>
      <c r="I207" s="36">
        <f t="shared" si="53"/>
        <v>94765.429999999949</v>
      </c>
      <c r="J207" s="36">
        <f t="shared" si="57"/>
        <v>103183.03000000007</v>
      </c>
      <c r="N207">
        <f t="shared" si="55"/>
        <v>17</v>
      </c>
      <c r="O207" s="33">
        <v>49766</v>
      </c>
      <c r="P207" s="36">
        <f t="shared" si="62"/>
        <v>-18358.090000000029</v>
      </c>
      <c r="Q207" s="36">
        <f t="shared" si="63"/>
        <v>1200.33</v>
      </c>
      <c r="R207" s="36">
        <f t="shared" si="64"/>
        <v>1251.1199999999999</v>
      </c>
      <c r="S207" s="36">
        <f t="shared" si="65"/>
        <v>-50.79</v>
      </c>
      <c r="T207" s="36">
        <f t="shared" si="66"/>
        <v>0</v>
      </c>
      <c r="U207" s="36">
        <f t="shared" si="67"/>
        <v>189609.21000000011</v>
      </c>
      <c r="V207" s="36">
        <f t="shared" si="68"/>
        <v>45655.470000000023</v>
      </c>
      <c r="W207" s="36">
        <f t="shared" si="69"/>
        <v>-19609.210000000028</v>
      </c>
    </row>
    <row r="208" spans="1:23" x14ac:dyDescent="0.25">
      <c r="A208">
        <f t="shared" si="54"/>
        <v>17</v>
      </c>
      <c r="B208" s="33">
        <v>49796</v>
      </c>
      <c r="C208" s="36">
        <f t="shared" si="52"/>
        <v>103183.03000000007</v>
      </c>
      <c r="D208" s="36">
        <f t="shared" si="58"/>
        <v>824.4</v>
      </c>
      <c r="E208" s="36">
        <f t="shared" si="59"/>
        <v>469.28</v>
      </c>
      <c r="F208" s="36">
        <f t="shared" si="60"/>
        <v>355.12</v>
      </c>
      <c r="G208" s="36">
        <f t="shared" si="56"/>
        <v>0</v>
      </c>
      <c r="H208" s="36">
        <f t="shared" si="61"/>
        <v>67286.25</v>
      </c>
      <c r="I208" s="36">
        <f t="shared" si="53"/>
        <v>95120.549999999945</v>
      </c>
      <c r="J208" s="36">
        <f t="shared" si="57"/>
        <v>102713.75000000007</v>
      </c>
      <c r="N208">
        <f t="shared" si="55"/>
        <v>17</v>
      </c>
      <c r="O208" s="33">
        <v>49796</v>
      </c>
      <c r="P208" s="36">
        <f t="shared" si="62"/>
        <v>-19609.210000000028</v>
      </c>
      <c r="Q208" s="36">
        <f t="shared" si="63"/>
        <v>1200.33</v>
      </c>
      <c r="R208" s="36">
        <f t="shared" si="64"/>
        <v>1254.58</v>
      </c>
      <c r="S208" s="36">
        <f t="shared" si="65"/>
        <v>-54.25</v>
      </c>
      <c r="T208" s="36">
        <f t="shared" si="66"/>
        <v>0</v>
      </c>
      <c r="U208" s="36">
        <f t="shared" si="67"/>
        <v>190863.7900000001</v>
      </c>
      <c r="V208" s="36">
        <f t="shared" si="68"/>
        <v>45601.220000000023</v>
      </c>
      <c r="W208" s="36">
        <f t="shared" si="69"/>
        <v>-20863.79000000003</v>
      </c>
    </row>
    <row r="209" spans="1:23" x14ac:dyDescent="0.25">
      <c r="A209">
        <f t="shared" si="54"/>
        <v>17</v>
      </c>
      <c r="B209" s="33">
        <v>49827</v>
      </c>
      <c r="C209" s="36">
        <f t="shared" si="52"/>
        <v>102713.75000000007</v>
      </c>
      <c r="D209" s="36">
        <f t="shared" si="58"/>
        <v>824.4</v>
      </c>
      <c r="E209" s="36">
        <f t="shared" si="59"/>
        <v>470.89</v>
      </c>
      <c r="F209" s="36">
        <f t="shared" si="60"/>
        <v>353.51</v>
      </c>
      <c r="G209" s="36">
        <f t="shared" si="56"/>
        <v>0</v>
      </c>
      <c r="H209" s="36">
        <f t="shared" si="61"/>
        <v>67757.14</v>
      </c>
      <c r="I209" s="36">
        <f t="shared" si="53"/>
        <v>95474.059999999939</v>
      </c>
      <c r="J209" s="36">
        <f t="shared" si="57"/>
        <v>102242.86000000007</v>
      </c>
      <c r="N209">
        <f t="shared" si="55"/>
        <v>17</v>
      </c>
      <c r="O209" s="33">
        <v>49827</v>
      </c>
      <c r="P209" s="36">
        <f t="shared" si="62"/>
        <v>-20863.79000000003</v>
      </c>
      <c r="Q209" s="36">
        <f t="shared" si="63"/>
        <v>1200.33</v>
      </c>
      <c r="R209" s="36">
        <f t="shared" si="64"/>
        <v>1258.05</v>
      </c>
      <c r="S209" s="36">
        <f t="shared" si="65"/>
        <v>-57.72</v>
      </c>
      <c r="T209" s="36">
        <f t="shared" si="66"/>
        <v>0</v>
      </c>
      <c r="U209" s="36">
        <f t="shared" si="67"/>
        <v>192121.84000000008</v>
      </c>
      <c r="V209" s="36">
        <f t="shared" si="68"/>
        <v>45543.500000000022</v>
      </c>
      <c r="W209" s="36">
        <f t="shared" si="69"/>
        <v>-22121.840000000029</v>
      </c>
    </row>
    <row r="210" spans="1:23" x14ac:dyDescent="0.25">
      <c r="A210">
        <f t="shared" si="54"/>
        <v>17</v>
      </c>
      <c r="B210" s="33">
        <v>49857</v>
      </c>
      <c r="C210" s="36">
        <f t="shared" si="52"/>
        <v>102242.86000000007</v>
      </c>
      <c r="D210" s="36">
        <f t="shared" si="58"/>
        <v>824.4</v>
      </c>
      <c r="E210" s="36">
        <f t="shared" si="59"/>
        <v>472.51</v>
      </c>
      <c r="F210" s="36">
        <f t="shared" si="60"/>
        <v>351.89</v>
      </c>
      <c r="G210" s="36">
        <f t="shared" si="56"/>
        <v>0</v>
      </c>
      <c r="H210" s="36">
        <f t="shared" si="61"/>
        <v>68229.649999999994</v>
      </c>
      <c r="I210" s="36">
        <f t="shared" si="53"/>
        <v>95825.949999999939</v>
      </c>
      <c r="J210" s="36">
        <f t="shared" si="57"/>
        <v>101770.35000000008</v>
      </c>
      <c r="N210">
        <f t="shared" si="55"/>
        <v>17</v>
      </c>
      <c r="O210" s="33">
        <v>49857</v>
      </c>
      <c r="P210" s="36">
        <f t="shared" si="62"/>
        <v>-22121.840000000029</v>
      </c>
      <c r="Q210" s="36">
        <f t="shared" si="63"/>
        <v>1200.33</v>
      </c>
      <c r="R210" s="36">
        <f t="shared" si="64"/>
        <v>1261.53</v>
      </c>
      <c r="S210" s="36">
        <f t="shared" si="65"/>
        <v>-61.2</v>
      </c>
      <c r="T210" s="36">
        <f t="shared" si="66"/>
        <v>0</v>
      </c>
      <c r="U210" s="36">
        <f t="shared" si="67"/>
        <v>193383.37000000008</v>
      </c>
      <c r="V210" s="36">
        <f t="shared" si="68"/>
        <v>45482.300000000025</v>
      </c>
      <c r="W210" s="36">
        <f t="shared" si="69"/>
        <v>-23383.370000000028</v>
      </c>
    </row>
    <row r="211" spans="1:23" x14ac:dyDescent="0.25">
      <c r="A211">
        <f t="shared" si="54"/>
        <v>17</v>
      </c>
      <c r="B211" s="33">
        <v>49888</v>
      </c>
      <c r="C211" s="36">
        <f t="shared" si="52"/>
        <v>101770.35000000008</v>
      </c>
      <c r="D211" s="36">
        <f t="shared" si="58"/>
        <v>824.4</v>
      </c>
      <c r="E211" s="36">
        <f t="shared" si="59"/>
        <v>474.14</v>
      </c>
      <c r="F211" s="36">
        <f t="shared" si="60"/>
        <v>350.26</v>
      </c>
      <c r="G211" s="36">
        <f t="shared" si="56"/>
        <v>0</v>
      </c>
      <c r="H211" s="36">
        <f t="shared" si="61"/>
        <v>68703.789999999994</v>
      </c>
      <c r="I211" s="36">
        <f t="shared" si="53"/>
        <v>96176.209999999934</v>
      </c>
      <c r="J211" s="36">
        <f t="shared" si="57"/>
        <v>101296.21000000008</v>
      </c>
      <c r="N211">
        <f t="shared" si="55"/>
        <v>17</v>
      </c>
      <c r="O211" s="33">
        <v>49888</v>
      </c>
      <c r="P211" s="36">
        <f t="shared" si="62"/>
        <v>-23383.370000000028</v>
      </c>
      <c r="Q211" s="36">
        <f t="shared" si="63"/>
        <v>1200.33</v>
      </c>
      <c r="R211" s="36">
        <f t="shared" si="64"/>
        <v>1265.02</v>
      </c>
      <c r="S211" s="36">
        <f t="shared" si="65"/>
        <v>-64.69</v>
      </c>
      <c r="T211" s="36">
        <f t="shared" si="66"/>
        <v>0</v>
      </c>
      <c r="U211" s="36">
        <f t="shared" si="67"/>
        <v>194648.39000000007</v>
      </c>
      <c r="V211" s="36">
        <f t="shared" si="68"/>
        <v>45417.610000000022</v>
      </c>
      <c r="W211" s="36">
        <f t="shared" si="69"/>
        <v>-24648.390000000029</v>
      </c>
    </row>
    <row r="212" spans="1:23" x14ac:dyDescent="0.25">
      <c r="A212">
        <f t="shared" si="54"/>
        <v>17</v>
      </c>
      <c r="B212" s="33">
        <v>49919</v>
      </c>
      <c r="C212" s="36">
        <f t="shared" si="52"/>
        <v>101296.21000000008</v>
      </c>
      <c r="D212" s="36">
        <f t="shared" si="58"/>
        <v>824.4</v>
      </c>
      <c r="E212" s="36">
        <f t="shared" si="59"/>
        <v>475.77</v>
      </c>
      <c r="F212" s="36">
        <f t="shared" si="60"/>
        <v>348.63</v>
      </c>
      <c r="G212" s="36">
        <f t="shared" si="56"/>
        <v>0</v>
      </c>
      <c r="H212" s="36">
        <f t="shared" si="61"/>
        <v>69179.56</v>
      </c>
      <c r="I212" s="36">
        <f t="shared" si="53"/>
        <v>96524.839999999938</v>
      </c>
      <c r="J212" s="36">
        <f t="shared" si="57"/>
        <v>100820.44000000008</v>
      </c>
      <c r="N212">
        <f t="shared" si="55"/>
        <v>17</v>
      </c>
      <c r="O212" s="33">
        <v>49919</v>
      </c>
      <c r="P212" s="36">
        <f t="shared" si="62"/>
        <v>-24648.390000000029</v>
      </c>
      <c r="Q212" s="36">
        <f t="shared" si="63"/>
        <v>1200.33</v>
      </c>
      <c r="R212" s="36">
        <f t="shared" si="64"/>
        <v>1268.52</v>
      </c>
      <c r="S212" s="36">
        <f t="shared" si="65"/>
        <v>-68.19</v>
      </c>
      <c r="T212" s="36">
        <f t="shared" si="66"/>
        <v>0</v>
      </c>
      <c r="U212" s="36">
        <f t="shared" si="67"/>
        <v>195916.91000000006</v>
      </c>
      <c r="V212" s="36">
        <f t="shared" si="68"/>
        <v>45349.42000000002</v>
      </c>
      <c r="W212" s="36">
        <f t="shared" si="69"/>
        <v>-25916.910000000029</v>
      </c>
    </row>
    <row r="213" spans="1:23" x14ac:dyDescent="0.25">
      <c r="A213">
        <f t="shared" si="54"/>
        <v>17</v>
      </c>
      <c r="B213" s="33">
        <v>49949</v>
      </c>
      <c r="C213" s="36">
        <f t="shared" si="52"/>
        <v>100820.44000000008</v>
      </c>
      <c r="D213" s="36">
        <f t="shared" si="58"/>
        <v>824.4</v>
      </c>
      <c r="E213" s="36">
        <f t="shared" si="59"/>
        <v>477.40999999999997</v>
      </c>
      <c r="F213" s="36">
        <f t="shared" si="60"/>
        <v>346.99</v>
      </c>
      <c r="G213" s="36">
        <f t="shared" si="56"/>
        <v>0</v>
      </c>
      <c r="H213" s="36">
        <f t="shared" si="61"/>
        <v>69656.97</v>
      </c>
      <c r="I213" s="36">
        <f t="shared" si="53"/>
        <v>96871.829999999944</v>
      </c>
      <c r="J213" s="36">
        <f t="shared" si="57"/>
        <v>100343.03000000007</v>
      </c>
      <c r="N213">
        <f t="shared" si="55"/>
        <v>17</v>
      </c>
      <c r="O213" s="33">
        <v>49949</v>
      </c>
      <c r="P213" s="36">
        <f t="shared" si="62"/>
        <v>-25916.910000000029</v>
      </c>
      <c r="Q213" s="36">
        <f t="shared" si="63"/>
        <v>1200.33</v>
      </c>
      <c r="R213" s="36">
        <f t="shared" si="64"/>
        <v>1272.03</v>
      </c>
      <c r="S213" s="36">
        <f t="shared" si="65"/>
        <v>-71.7</v>
      </c>
      <c r="T213" s="36">
        <f t="shared" si="66"/>
        <v>0</v>
      </c>
      <c r="U213" s="36">
        <f t="shared" si="67"/>
        <v>197188.94000000006</v>
      </c>
      <c r="V213" s="36">
        <f t="shared" si="68"/>
        <v>45277.720000000023</v>
      </c>
      <c r="W213" s="36">
        <f t="shared" si="69"/>
        <v>-27188.940000000028</v>
      </c>
    </row>
    <row r="214" spans="1:23" x14ac:dyDescent="0.25">
      <c r="A214">
        <f t="shared" si="54"/>
        <v>17</v>
      </c>
      <c r="B214" s="33">
        <v>49980</v>
      </c>
      <c r="C214" s="36">
        <f t="shared" si="52"/>
        <v>100343.03000000007</v>
      </c>
      <c r="D214" s="36">
        <f t="shared" si="58"/>
        <v>824.4</v>
      </c>
      <c r="E214" s="36">
        <f t="shared" si="59"/>
        <v>479.04999999999995</v>
      </c>
      <c r="F214" s="36">
        <f t="shared" si="60"/>
        <v>345.35</v>
      </c>
      <c r="G214" s="36">
        <f t="shared" si="56"/>
        <v>0</v>
      </c>
      <c r="H214" s="36">
        <f t="shared" si="61"/>
        <v>70136.02</v>
      </c>
      <c r="I214" s="36">
        <f t="shared" si="53"/>
        <v>97217.179999999949</v>
      </c>
      <c r="J214" s="36">
        <f t="shared" si="57"/>
        <v>99863.980000000069</v>
      </c>
      <c r="N214">
        <f t="shared" si="55"/>
        <v>17</v>
      </c>
      <c r="O214" s="33">
        <v>49980</v>
      </c>
      <c r="P214" s="36">
        <f t="shared" si="62"/>
        <v>-27188.940000000028</v>
      </c>
      <c r="Q214" s="36">
        <f t="shared" si="63"/>
        <v>1200.33</v>
      </c>
      <c r="R214" s="36">
        <f t="shared" si="64"/>
        <v>1275.55</v>
      </c>
      <c r="S214" s="36">
        <f t="shared" si="65"/>
        <v>-75.22</v>
      </c>
      <c r="T214" s="36">
        <f t="shared" si="66"/>
        <v>0</v>
      </c>
      <c r="U214" s="36">
        <f t="shared" si="67"/>
        <v>198464.49000000005</v>
      </c>
      <c r="V214" s="36">
        <f t="shared" si="68"/>
        <v>45202.500000000022</v>
      </c>
      <c r="W214" s="36">
        <f t="shared" si="69"/>
        <v>-28464.490000000027</v>
      </c>
    </row>
    <row r="215" spans="1:23" x14ac:dyDescent="0.25">
      <c r="A215">
        <f t="shared" si="54"/>
        <v>17</v>
      </c>
      <c r="B215" s="33">
        <v>50010</v>
      </c>
      <c r="C215" s="36">
        <f t="shared" si="52"/>
        <v>99863.980000000069</v>
      </c>
      <c r="D215" s="36">
        <f t="shared" si="58"/>
        <v>824.4</v>
      </c>
      <c r="E215" s="36">
        <f t="shared" si="59"/>
        <v>480.7</v>
      </c>
      <c r="F215" s="36">
        <f t="shared" si="60"/>
        <v>343.7</v>
      </c>
      <c r="G215" s="36">
        <f t="shared" si="56"/>
        <v>0</v>
      </c>
      <c r="H215" s="36">
        <f t="shared" si="61"/>
        <v>70616.72</v>
      </c>
      <c r="I215" s="36">
        <f t="shared" si="53"/>
        <v>97560.879999999946</v>
      </c>
      <c r="J215" s="36">
        <f t="shared" si="57"/>
        <v>99383.280000000072</v>
      </c>
      <c r="N215">
        <f t="shared" si="55"/>
        <v>17</v>
      </c>
      <c r="O215" s="33">
        <v>50010</v>
      </c>
      <c r="P215" s="36">
        <f t="shared" si="62"/>
        <v>-28464.490000000027</v>
      </c>
      <c r="Q215" s="36">
        <f t="shared" si="63"/>
        <v>1200.33</v>
      </c>
      <c r="R215" s="36">
        <f t="shared" si="64"/>
        <v>1279.08</v>
      </c>
      <c r="S215" s="36">
        <f t="shared" si="65"/>
        <v>-78.75</v>
      </c>
      <c r="T215" s="36">
        <f t="shared" si="66"/>
        <v>0</v>
      </c>
      <c r="U215" s="36">
        <f t="shared" si="67"/>
        <v>199743.57000000004</v>
      </c>
      <c r="V215" s="36">
        <f t="shared" si="68"/>
        <v>45123.750000000022</v>
      </c>
      <c r="W215" s="36">
        <f t="shared" si="69"/>
        <v>-29743.570000000029</v>
      </c>
    </row>
    <row r="216" spans="1:23" x14ac:dyDescent="0.25">
      <c r="A216">
        <f t="shared" si="54"/>
        <v>18</v>
      </c>
      <c r="B216" s="33">
        <v>50041</v>
      </c>
      <c r="C216" s="36">
        <f t="shared" ref="C216:C279" si="70">$J215</f>
        <v>99383.280000000072</v>
      </c>
      <c r="D216" s="36">
        <f t="shared" si="58"/>
        <v>824.4</v>
      </c>
      <c r="E216" s="36">
        <f t="shared" si="59"/>
        <v>482.35999999999996</v>
      </c>
      <c r="F216" s="36">
        <f t="shared" si="60"/>
        <v>342.04</v>
      </c>
      <c r="G216" s="36">
        <f t="shared" si="56"/>
        <v>0</v>
      </c>
      <c r="H216" s="36">
        <f t="shared" si="61"/>
        <v>71099.08</v>
      </c>
      <c r="I216" s="36">
        <f t="shared" ref="I216:I279" si="71">F216+I215</f>
        <v>97902.91999999994</v>
      </c>
      <c r="J216" s="36">
        <f t="shared" si="57"/>
        <v>98900.920000000071</v>
      </c>
      <c r="N216">
        <f t="shared" si="55"/>
        <v>18</v>
      </c>
      <c r="O216" s="33">
        <v>50041</v>
      </c>
      <c r="P216" s="36">
        <f t="shared" si="62"/>
        <v>-29743.570000000029</v>
      </c>
      <c r="Q216" s="36">
        <f t="shared" si="63"/>
        <v>1200.33</v>
      </c>
      <c r="R216" s="36">
        <f t="shared" si="64"/>
        <v>1282.6199999999999</v>
      </c>
      <c r="S216" s="36">
        <f t="shared" si="65"/>
        <v>-82.29</v>
      </c>
      <c r="T216" s="36">
        <f t="shared" si="66"/>
        <v>0</v>
      </c>
      <c r="U216" s="36">
        <f t="shared" si="67"/>
        <v>201026.19000000003</v>
      </c>
      <c r="V216" s="36">
        <f t="shared" si="68"/>
        <v>45041.460000000021</v>
      </c>
      <c r="W216" s="36">
        <f t="shared" si="69"/>
        <v>-31026.190000000028</v>
      </c>
    </row>
    <row r="217" spans="1:23" x14ac:dyDescent="0.25">
      <c r="A217">
        <f t="shared" ref="A217:A280" si="72">A205+1</f>
        <v>18</v>
      </c>
      <c r="B217" s="33">
        <v>50072</v>
      </c>
      <c r="C217" s="36">
        <f t="shared" si="70"/>
        <v>98900.920000000071</v>
      </c>
      <c r="D217" s="36">
        <f t="shared" si="58"/>
        <v>824.4</v>
      </c>
      <c r="E217" s="36">
        <f t="shared" si="59"/>
        <v>484.02</v>
      </c>
      <c r="F217" s="36">
        <f t="shared" si="60"/>
        <v>340.38</v>
      </c>
      <c r="G217" s="36">
        <f t="shared" si="56"/>
        <v>0</v>
      </c>
      <c r="H217" s="36">
        <f t="shared" si="61"/>
        <v>71583.100000000006</v>
      </c>
      <c r="I217" s="36">
        <f t="shared" si="71"/>
        <v>98243.299999999945</v>
      </c>
      <c r="J217" s="36">
        <f t="shared" si="57"/>
        <v>98416.900000000067</v>
      </c>
      <c r="N217">
        <f t="shared" ref="N217:N280" si="73">N205+1</f>
        <v>18</v>
      </c>
      <c r="O217" s="33">
        <v>50072</v>
      </c>
      <c r="P217" s="36">
        <f t="shared" si="62"/>
        <v>-31026.190000000028</v>
      </c>
      <c r="Q217" s="36">
        <f t="shared" si="63"/>
        <v>1200.33</v>
      </c>
      <c r="R217" s="36">
        <f t="shared" si="64"/>
        <v>1286.1699999999998</v>
      </c>
      <c r="S217" s="36">
        <f t="shared" si="65"/>
        <v>-85.84</v>
      </c>
      <c r="T217" s="36">
        <f t="shared" si="66"/>
        <v>0</v>
      </c>
      <c r="U217" s="36">
        <f t="shared" si="67"/>
        <v>202312.36000000004</v>
      </c>
      <c r="V217" s="36">
        <f t="shared" si="68"/>
        <v>44955.620000000024</v>
      </c>
      <c r="W217" s="36">
        <f t="shared" si="69"/>
        <v>-32312.360000000026</v>
      </c>
    </row>
    <row r="218" spans="1:23" x14ac:dyDescent="0.25">
      <c r="A218">
        <f t="shared" si="72"/>
        <v>18</v>
      </c>
      <c r="B218" s="33">
        <v>50100</v>
      </c>
      <c r="C218" s="36">
        <f t="shared" si="70"/>
        <v>98416.900000000067</v>
      </c>
      <c r="D218" s="36">
        <f t="shared" si="58"/>
        <v>824.4</v>
      </c>
      <c r="E218" s="36">
        <f t="shared" si="59"/>
        <v>485.67999999999995</v>
      </c>
      <c r="F218" s="36">
        <f t="shared" si="60"/>
        <v>338.72</v>
      </c>
      <c r="G218" s="36">
        <f t="shared" si="56"/>
        <v>0</v>
      </c>
      <c r="H218" s="36">
        <f t="shared" si="61"/>
        <v>72068.78</v>
      </c>
      <c r="I218" s="36">
        <f t="shared" si="71"/>
        <v>98582.019999999946</v>
      </c>
      <c r="J218" s="36">
        <f t="shared" si="57"/>
        <v>97931.220000000074</v>
      </c>
      <c r="N218">
        <f t="shared" si="73"/>
        <v>18</v>
      </c>
      <c r="O218" s="33">
        <v>50100</v>
      </c>
      <c r="P218" s="36">
        <f t="shared" si="62"/>
        <v>-32312.360000000026</v>
      </c>
      <c r="Q218" s="36">
        <f t="shared" si="63"/>
        <v>1200.33</v>
      </c>
      <c r="R218" s="36">
        <f t="shared" si="64"/>
        <v>1289.73</v>
      </c>
      <c r="S218" s="36">
        <f t="shared" si="65"/>
        <v>-89.4</v>
      </c>
      <c r="T218" s="36">
        <f t="shared" si="66"/>
        <v>0</v>
      </c>
      <c r="U218" s="36">
        <f t="shared" si="67"/>
        <v>203602.09000000005</v>
      </c>
      <c r="V218" s="36">
        <f t="shared" si="68"/>
        <v>44866.220000000023</v>
      </c>
      <c r="W218" s="36">
        <f t="shared" si="69"/>
        <v>-33602.090000000026</v>
      </c>
    </row>
    <row r="219" spans="1:23" x14ac:dyDescent="0.25">
      <c r="A219">
        <f t="shared" si="72"/>
        <v>18</v>
      </c>
      <c r="B219" s="33">
        <v>50131</v>
      </c>
      <c r="C219" s="36">
        <f t="shared" si="70"/>
        <v>97931.220000000074</v>
      </c>
      <c r="D219" s="36">
        <f t="shared" si="58"/>
        <v>824.4</v>
      </c>
      <c r="E219" s="36">
        <f t="shared" si="59"/>
        <v>487.34999999999997</v>
      </c>
      <c r="F219" s="36">
        <f t="shared" si="60"/>
        <v>337.05</v>
      </c>
      <c r="G219" s="36">
        <f t="shared" si="56"/>
        <v>0</v>
      </c>
      <c r="H219" s="36">
        <f t="shared" si="61"/>
        <v>72556.13</v>
      </c>
      <c r="I219" s="36">
        <f t="shared" si="71"/>
        <v>98919.069999999949</v>
      </c>
      <c r="J219" s="36">
        <f t="shared" si="57"/>
        <v>97443.870000000068</v>
      </c>
      <c r="N219">
        <f t="shared" si="73"/>
        <v>18</v>
      </c>
      <c r="O219" s="33">
        <v>50131</v>
      </c>
      <c r="P219" s="36">
        <f t="shared" si="62"/>
        <v>-33602.090000000026</v>
      </c>
      <c r="Q219" s="36">
        <f t="shared" si="63"/>
        <v>1200.33</v>
      </c>
      <c r="R219" s="36">
        <f t="shared" si="64"/>
        <v>1293.3</v>
      </c>
      <c r="S219" s="36">
        <f t="shared" si="65"/>
        <v>-92.97</v>
      </c>
      <c r="T219" s="36">
        <f t="shared" si="66"/>
        <v>0</v>
      </c>
      <c r="U219" s="36">
        <f t="shared" si="67"/>
        <v>204895.39000000004</v>
      </c>
      <c r="V219" s="36">
        <f t="shared" si="68"/>
        <v>44773.250000000022</v>
      </c>
      <c r="W219" s="36">
        <f t="shared" si="69"/>
        <v>-34895.390000000029</v>
      </c>
    </row>
    <row r="220" spans="1:23" x14ac:dyDescent="0.25">
      <c r="A220">
        <f t="shared" si="72"/>
        <v>18</v>
      </c>
      <c r="B220" s="33">
        <v>50161</v>
      </c>
      <c r="C220" s="36">
        <f t="shared" si="70"/>
        <v>97443.870000000068</v>
      </c>
      <c r="D220" s="36">
        <f t="shared" si="58"/>
        <v>824.4</v>
      </c>
      <c r="E220" s="36">
        <f t="shared" si="59"/>
        <v>489.03</v>
      </c>
      <c r="F220" s="36">
        <f t="shared" si="60"/>
        <v>335.37</v>
      </c>
      <c r="G220" s="36">
        <f t="shared" si="56"/>
        <v>0</v>
      </c>
      <c r="H220" s="36">
        <f t="shared" si="61"/>
        <v>73045.16</v>
      </c>
      <c r="I220" s="36">
        <f t="shared" si="71"/>
        <v>99254.439999999944</v>
      </c>
      <c r="J220" s="36">
        <f t="shared" si="57"/>
        <v>96954.840000000069</v>
      </c>
      <c r="N220">
        <f t="shared" si="73"/>
        <v>18</v>
      </c>
      <c r="O220" s="33">
        <v>50161</v>
      </c>
      <c r="P220" s="36">
        <f t="shared" si="62"/>
        <v>-34895.390000000029</v>
      </c>
      <c r="Q220" s="36">
        <f t="shared" si="63"/>
        <v>1200.33</v>
      </c>
      <c r="R220" s="36">
        <f t="shared" si="64"/>
        <v>1296.8699999999999</v>
      </c>
      <c r="S220" s="36">
        <f t="shared" si="65"/>
        <v>-96.54</v>
      </c>
      <c r="T220" s="36">
        <f t="shared" si="66"/>
        <v>0</v>
      </c>
      <c r="U220" s="36">
        <f t="shared" si="67"/>
        <v>206192.26000000004</v>
      </c>
      <c r="V220" s="36">
        <f t="shared" si="68"/>
        <v>44676.710000000021</v>
      </c>
      <c r="W220" s="36">
        <f t="shared" si="69"/>
        <v>-36192.260000000031</v>
      </c>
    </row>
    <row r="221" spans="1:23" x14ac:dyDescent="0.25">
      <c r="A221">
        <f t="shared" si="72"/>
        <v>18</v>
      </c>
      <c r="B221" s="33">
        <v>50192</v>
      </c>
      <c r="C221" s="36">
        <f t="shared" si="70"/>
        <v>96954.840000000069</v>
      </c>
      <c r="D221" s="36">
        <f t="shared" si="58"/>
        <v>824.4</v>
      </c>
      <c r="E221" s="36">
        <f t="shared" si="59"/>
        <v>490.71</v>
      </c>
      <c r="F221" s="36">
        <f t="shared" si="60"/>
        <v>333.69</v>
      </c>
      <c r="G221" s="36">
        <f t="shared" si="56"/>
        <v>0</v>
      </c>
      <c r="H221" s="36">
        <f t="shared" si="61"/>
        <v>73535.87000000001</v>
      </c>
      <c r="I221" s="36">
        <f t="shared" si="71"/>
        <v>99588.129999999946</v>
      </c>
      <c r="J221" s="36">
        <f t="shared" si="57"/>
        <v>96464.130000000063</v>
      </c>
      <c r="N221">
        <f t="shared" si="73"/>
        <v>18</v>
      </c>
      <c r="O221" s="33">
        <v>50192</v>
      </c>
      <c r="P221" s="36">
        <f t="shared" si="62"/>
        <v>-36192.260000000031</v>
      </c>
      <c r="Q221" s="36">
        <f t="shared" si="63"/>
        <v>1200.33</v>
      </c>
      <c r="R221" s="36">
        <f t="shared" si="64"/>
        <v>1300.46</v>
      </c>
      <c r="S221" s="36">
        <f t="shared" si="65"/>
        <v>-100.13</v>
      </c>
      <c r="T221" s="36">
        <f t="shared" si="66"/>
        <v>0</v>
      </c>
      <c r="U221" s="36">
        <f t="shared" si="67"/>
        <v>207492.72000000003</v>
      </c>
      <c r="V221" s="36">
        <f t="shared" si="68"/>
        <v>44576.580000000024</v>
      </c>
      <c r="W221" s="36">
        <f t="shared" si="69"/>
        <v>-37492.72000000003</v>
      </c>
    </row>
    <row r="222" spans="1:23" x14ac:dyDescent="0.25">
      <c r="A222">
        <f t="shared" si="72"/>
        <v>18</v>
      </c>
      <c r="B222" s="33">
        <v>50222</v>
      </c>
      <c r="C222" s="36">
        <f t="shared" si="70"/>
        <v>96464.130000000063</v>
      </c>
      <c r="D222" s="36">
        <f t="shared" si="58"/>
        <v>824.4</v>
      </c>
      <c r="E222" s="36">
        <f t="shared" si="59"/>
        <v>492.4</v>
      </c>
      <c r="F222" s="36">
        <f t="shared" si="60"/>
        <v>332</v>
      </c>
      <c r="G222" s="36">
        <f t="shared" si="56"/>
        <v>0</v>
      </c>
      <c r="H222" s="36">
        <f t="shared" si="61"/>
        <v>74028.27</v>
      </c>
      <c r="I222" s="36">
        <f t="shared" si="71"/>
        <v>99920.129999999946</v>
      </c>
      <c r="J222" s="36">
        <f t="shared" si="57"/>
        <v>95971.730000000069</v>
      </c>
      <c r="N222">
        <f t="shared" si="73"/>
        <v>18</v>
      </c>
      <c r="O222" s="33">
        <v>50222</v>
      </c>
      <c r="P222" s="36">
        <f t="shared" si="62"/>
        <v>-37492.72000000003</v>
      </c>
      <c r="Q222" s="36">
        <f t="shared" si="63"/>
        <v>1200.33</v>
      </c>
      <c r="R222" s="36">
        <f t="shared" si="64"/>
        <v>1304.06</v>
      </c>
      <c r="S222" s="36">
        <f t="shared" si="65"/>
        <v>-103.73</v>
      </c>
      <c r="T222" s="36">
        <f t="shared" si="66"/>
        <v>0</v>
      </c>
      <c r="U222" s="36">
        <f t="shared" si="67"/>
        <v>208796.78000000003</v>
      </c>
      <c r="V222" s="36">
        <f t="shared" si="68"/>
        <v>44472.85000000002</v>
      </c>
      <c r="W222" s="36">
        <f t="shared" si="69"/>
        <v>-38796.780000000028</v>
      </c>
    </row>
    <row r="223" spans="1:23" x14ac:dyDescent="0.25">
      <c r="A223">
        <f t="shared" si="72"/>
        <v>18</v>
      </c>
      <c r="B223" s="33">
        <v>50253</v>
      </c>
      <c r="C223" s="36">
        <f t="shared" si="70"/>
        <v>95971.730000000069</v>
      </c>
      <c r="D223" s="36">
        <f t="shared" si="58"/>
        <v>824.4</v>
      </c>
      <c r="E223" s="36">
        <f t="shared" si="59"/>
        <v>494.09999999999997</v>
      </c>
      <c r="F223" s="36">
        <f t="shared" si="60"/>
        <v>330.3</v>
      </c>
      <c r="G223" s="36">
        <f t="shared" si="56"/>
        <v>0</v>
      </c>
      <c r="H223" s="36">
        <f t="shared" si="61"/>
        <v>74522.37000000001</v>
      </c>
      <c r="I223" s="36">
        <f t="shared" si="71"/>
        <v>100250.42999999995</v>
      </c>
      <c r="J223" s="36">
        <f t="shared" si="57"/>
        <v>95477.630000000063</v>
      </c>
      <c r="N223">
        <f t="shared" si="73"/>
        <v>18</v>
      </c>
      <c r="O223" s="33">
        <v>50253</v>
      </c>
      <c r="P223" s="36">
        <f t="shared" si="62"/>
        <v>-38796.780000000028</v>
      </c>
      <c r="Q223" s="36">
        <f t="shared" si="63"/>
        <v>1200.33</v>
      </c>
      <c r="R223" s="36">
        <f t="shared" si="64"/>
        <v>1307.6699999999998</v>
      </c>
      <c r="S223" s="36">
        <f t="shared" si="65"/>
        <v>-107.34</v>
      </c>
      <c r="T223" s="36">
        <f t="shared" si="66"/>
        <v>0</v>
      </c>
      <c r="U223" s="36">
        <f t="shared" si="67"/>
        <v>210104.45000000004</v>
      </c>
      <c r="V223" s="36">
        <f t="shared" si="68"/>
        <v>44365.510000000024</v>
      </c>
      <c r="W223" s="36">
        <f t="shared" si="69"/>
        <v>-40104.450000000026</v>
      </c>
    </row>
    <row r="224" spans="1:23" x14ac:dyDescent="0.25">
      <c r="A224">
        <f t="shared" si="72"/>
        <v>18</v>
      </c>
      <c r="B224" s="33">
        <v>50284</v>
      </c>
      <c r="C224" s="36">
        <f t="shared" si="70"/>
        <v>95477.630000000063</v>
      </c>
      <c r="D224" s="36">
        <f t="shared" si="58"/>
        <v>824.4</v>
      </c>
      <c r="E224" s="36">
        <f t="shared" si="59"/>
        <v>495.79999999999995</v>
      </c>
      <c r="F224" s="36">
        <f t="shared" si="60"/>
        <v>328.6</v>
      </c>
      <c r="G224" s="36">
        <f t="shared" si="56"/>
        <v>0</v>
      </c>
      <c r="H224" s="36">
        <f t="shared" si="61"/>
        <v>75018.170000000013</v>
      </c>
      <c r="I224" s="36">
        <f t="shared" si="71"/>
        <v>100579.02999999996</v>
      </c>
      <c r="J224" s="36">
        <f t="shared" si="57"/>
        <v>94981.83000000006</v>
      </c>
      <c r="N224">
        <f t="shared" si="73"/>
        <v>18</v>
      </c>
      <c r="O224" s="33">
        <v>50284</v>
      </c>
      <c r="P224" s="36">
        <f t="shared" si="62"/>
        <v>-40104.450000000026</v>
      </c>
      <c r="Q224" s="36">
        <f t="shared" si="63"/>
        <v>1200.33</v>
      </c>
      <c r="R224" s="36">
        <f t="shared" si="64"/>
        <v>1311.29</v>
      </c>
      <c r="S224" s="36">
        <f t="shared" si="65"/>
        <v>-110.96</v>
      </c>
      <c r="T224" s="36">
        <f t="shared" si="66"/>
        <v>0</v>
      </c>
      <c r="U224" s="36">
        <f t="shared" si="67"/>
        <v>211415.74000000005</v>
      </c>
      <c r="V224" s="36">
        <f t="shared" si="68"/>
        <v>44254.550000000025</v>
      </c>
      <c r="W224" s="36">
        <f t="shared" si="69"/>
        <v>-41415.740000000027</v>
      </c>
    </row>
    <row r="225" spans="1:23" x14ac:dyDescent="0.25">
      <c r="A225">
        <f t="shared" si="72"/>
        <v>18</v>
      </c>
      <c r="B225" s="33">
        <v>50314</v>
      </c>
      <c r="C225" s="36">
        <f t="shared" si="70"/>
        <v>94981.83000000006</v>
      </c>
      <c r="D225" s="36">
        <f t="shared" si="58"/>
        <v>824.4</v>
      </c>
      <c r="E225" s="36">
        <f t="shared" si="59"/>
        <v>497.5</v>
      </c>
      <c r="F225" s="36">
        <f t="shared" si="60"/>
        <v>326.89999999999998</v>
      </c>
      <c r="G225" s="36">
        <f t="shared" si="56"/>
        <v>0</v>
      </c>
      <c r="H225" s="36">
        <f t="shared" si="61"/>
        <v>75515.670000000013</v>
      </c>
      <c r="I225" s="36">
        <f t="shared" si="71"/>
        <v>100905.92999999995</v>
      </c>
      <c r="J225" s="36">
        <f t="shared" si="57"/>
        <v>94484.33000000006</v>
      </c>
      <c r="N225">
        <f t="shared" si="73"/>
        <v>18</v>
      </c>
      <c r="O225" s="33">
        <v>50314</v>
      </c>
      <c r="P225" s="36">
        <f t="shared" si="62"/>
        <v>-41415.740000000027</v>
      </c>
      <c r="Q225" s="36">
        <f t="shared" si="63"/>
        <v>1200.33</v>
      </c>
      <c r="R225" s="36">
        <f t="shared" si="64"/>
        <v>1314.9099999999999</v>
      </c>
      <c r="S225" s="36">
        <f t="shared" si="65"/>
        <v>-114.58</v>
      </c>
      <c r="T225" s="36">
        <f t="shared" si="66"/>
        <v>0</v>
      </c>
      <c r="U225" s="36">
        <f t="shared" si="67"/>
        <v>212730.65000000005</v>
      </c>
      <c r="V225" s="36">
        <f t="shared" si="68"/>
        <v>44139.970000000023</v>
      </c>
      <c r="W225" s="36">
        <f t="shared" si="69"/>
        <v>-42730.650000000023</v>
      </c>
    </row>
    <row r="226" spans="1:23" x14ac:dyDescent="0.25">
      <c r="A226">
        <f t="shared" si="72"/>
        <v>18</v>
      </c>
      <c r="B226" s="33">
        <v>50345</v>
      </c>
      <c r="C226" s="36">
        <f t="shared" si="70"/>
        <v>94484.33000000006</v>
      </c>
      <c r="D226" s="36">
        <f t="shared" si="58"/>
        <v>824.4</v>
      </c>
      <c r="E226" s="36">
        <f t="shared" si="59"/>
        <v>499.21999999999997</v>
      </c>
      <c r="F226" s="36">
        <f t="shared" si="60"/>
        <v>325.18</v>
      </c>
      <c r="G226" s="36">
        <f t="shared" si="56"/>
        <v>0</v>
      </c>
      <c r="H226" s="36">
        <f t="shared" si="61"/>
        <v>76014.890000000014</v>
      </c>
      <c r="I226" s="36">
        <f t="shared" si="71"/>
        <v>101231.10999999994</v>
      </c>
      <c r="J226" s="36">
        <f t="shared" si="57"/>
        <v>93985.110000000059</v>
      </c>
      <c r="N226">
        <f t="shared" si="73"/>
        <v>18</v>
      </c>
      <c r="O226" s="33">
        <v>50345</v>
      </c>
      <c r="P226" s="36">
        <f t="shared" si="62"/>
        <v>-42730.650000000023</v>
      </c>
      <c r="Q226" s="36">
        <f t="shared" si="63"/>
        <v>1200.33</v>
      </c>
      <c r="R226" s="36">
        <f t="shared" si="64"/>
        <v>1318.55</v>
      </c>
      <c r="S226" s="36">
        <f t="shared" si="65"/>
        <v>-118.22</v>
      </c>
      <c r="T226" s="36">
        <f t="shared" si="66"/>
        <v>0</v>
      </c>
      <c r="U226" s="36">
        <f t="shared" si="67"/>
        <v>214049.20000000004</v>
      </c>
      <c r="V226" s="36">
        <f t="shared" si="68"/>
        <v>44021.750000000022</v>
      </c>
      <c r="W226" s="36">
        <f t="shared" si="69"/>
        <v>-44049.200000000026</v>
      </c>
    </row>
    <row r="227" spans="1:23" x14ac:dyDescent="0.25">
      <c r="A227">
        <f t="shared" si="72"/>
        <v>18</v>
      </c>
      <c r="B227" s="33">
        <v>50375</v>
      </c>
      <c r="C227" s="36">
        <f t="shared" si="70"/>
        <v>93985.110000000059</v>
      </c>
      <c r="D227" s="36">
        <f t="shared" si="58"/>
        <v>824.4</v>
      </c>
      <c r="E227" s="36">
        <f t="shared" si="59"/>
        <v>500.92999999999995</v>
      </c>
      <c r="F227" s="36">
        <f t="shared" si="60"/>
        <v>323.47000000000003</v>
      </c>
      <c r="G227" s="36">
        <f t="shared" si="56"/>
        <v>0</v>
      </c>
      <c r="H227" s="36">
        <f t="shared" si="61"/>
        <v>76515.820000000007</v>
      </c>
      <c r="I227" s="36">
        <f t="shared" si="71"/>
        <v>101554.57999999994</v>
      </c>
      <c r="J227" s="36">
        <f t="shared" si="57"/>
        <v>93484.180000000066</v>
      </c>
      <c r="N227">
        <f t="shared" si="73"/>
        <v>18</v>
      </c>
      <c r="O227" s="33">
        <v>50375</v>
      </c>
      <c r="P227" s="36">
        <f t="shared" si="62"/>
        <v>-44049.200000000026</v>
      </c>
      <c r="Q227" s="36">
        <f t="shared" si="63"/>
        <v>1200.33</v>
      </c>
      <c r="R227" s="36">
        <f t="shared" si="64"/>
        <v>1322.1999999999998</v>
      </c>
      <c r="S227" s="36">
        <f t="shared" si="65"/>
        <v>-121.87</v>
      </c>
      <c r="T227" s="36">
        <f t="shared" si="66"/>
        <v>0</v>
      </c>
      <c r="U227" s="36">
        <f t="shared" si="67"/>
        <v>215371.40000000005</v>
      </c>
      <c r="V227" s="36">
        <f t="shared" si="68"/>
        <v>43899.880000000019</v>
      </c>
      <c r="W227" s="36">
        <f t="shared" si="69"/>
        <v>-45371.400000000023</v>
      </c>
    </row>
    <row r="228" spans="1:23" x14ac:dyDescent="0.25">
      <c r="A228">
        <f t="shared" si="72"/>
        <v>19</v>
      </c>
      <c r="B228" s="33">
        <v>50406</v>
      </c>
      <c r="C228" s="36">
        <f t="shared" si="70"/>
        <v>93484.180000000066</v>
      </c>
      <c r="D228" s="36">
        <f t="shared" si="58"/>
        <v>824.4</v>
      </c>
      <c r="E228" s="36">
        <f t="shared" si="59"/>
        <v>502.65999999999997</v>
      </c>
      <c r="F228" s="36">
        <f t="shared" si="60"/>
        <v>321.74</v>
      </c>
      <c r="G228" s="36">
        <f t="shared" si="56"/>
        <v>0</v>
      </c>
      <c r="H228" s="36">
        <f t="shared" si="61"/>
        <v>77018.48000000001</v>
      </c>
      <c r="I228" s="36">
        <f t="shared" si="71"/>
        <v>101876.31999999995</v>
      </c>
      <c r="J228" s="36">
        <f t="shared" si="57"/>
        <v>92981.520000000062</v>
      </c>
      <c r="N228">
        <f t="shared" si="73"/>
        <v>19</v>
      </c>
      <c r="O228" s="33">
        <v>50406</v>
      </c>
      <c r="P228" s="36">
        <f t="shared" si="62"/>
        <v>-45371.400000000023</v>
      </c>
      <c r="Q228" s="36">
        <f t="shared" si="63"/>
        <v>1200.33</v>
      </c>
      <c r="R228" s="36">
        <f t="shared" si="64"/>
        <v>1325.86</v>
      </c>
      <c r="S228" s="36">
        <f t="shared" si="65"/>
        <v>-125.53</v>
      </c>
      <c r="T228" s="36">
        <f t="shared" si="66"/>
        <v>0</v>
      </c>
      <c r="U228" s="36">
        <f t="shared" si="67"/>
        <v>216697.26000000004</v>
      </c>
      <c r="V228" s="36">
        <f t="shared" si="68"/>
        <v>43774.35000000002</v>
      </c>
      <c r="W228" s="36">
        <f t="shared" si="69"/>
        <v>-46697.260000000024</v>
      </c>
    </row>
    <row r="229" spans="1:23" x14ac:dyDescent="0.25">
      <c r="A229">
        <f t="shared" si="72"/>
        <v>19</v>
      </c>
      <c r="B229" s="33">
        <v>50437</v>
      </c>
      <c r="C229" s="36">
        <f t="shared" si="70"/>
        <v>92981.520000000062</v>
      </c>
      <c r="D229" s="36">
        <f t="shared" si="58"/>
        <v>824.4</v>
      </c>
      <c r="E229" s="36">
        <f t="shared" si="59"/>
        <v>504.39</v>
      </c>
      <c r="F229" s="36">
        <f t="shared" si="60"/>
        <v>320.01</v>
      </c>
      <c r="G229" s="36">
        <f t="shared" si="56"/>
        <v>0</v>
      </c>
      <c r="H229" s="36">
        <f t="shared" si="61"/>
        <v>77522.87000000001</v>
      </c>
      <c r="I229" s="36">
        <f t="shared" si="71"/>
        <v>102196.32999999994</v>
      </c>
      <c r="J229" s="36">
        <f t="shared" si="57"/>
        <v>92477.130000000063</v>
      </c>
      <c r="N229">
        <f t="shared" si="73"/>
        <v>19</v>
      </c>
      <c r="O229" s="33">
        <v>50437</v>
      </c>
      <c r="P229" s="36">
        <f t="shared" si="62"/>
        <v>-46697.260000000024</v>
      </c>
      <c r="Q229" s="36">
        <f t="shared" si="63"/>
        <v>1200.33</v>
      </c>
      <c r="R229" s="36">
        <f t="shared" si="64"/>
        <v>1329.53</v>
      </c>
      <c r="S229" s="36">
        <f t="shared" si="65"/>
        <v>-129.19999999999999</v>
      </c>
      <c r="T229" s="36">
        <f t="shared" si="66"/>
        <v>0</v>
      </c>
      <c r="U229" s="36">
        <f t="shared" si="67"/>
        <v>218026.79000000004</v>
      </c>
      <c r="V229" s="36">
        <f t="shared" si="68"/>
        <v>43645.150000000023</v>
      </c>
      <c r="W229" s="36">
        <f t="shared" si="69"/>
        <v>-48026.790000000023</v>
      </c>
    </row>
    <row r="230" spans="1:23" x14ac:dyDescent="0.25">
      <c r="A230">
        <f t="shared" si="72"/>
        <v>19</v>
      </c>
      <c r="B230" s="33">
        <v>50465</v>
      </c>
      <c r="C230" s="36">
        <f t="shared" si="70"/>
        <v>92477.130000000063</v>
      </c>
      <c r="D230" s="36">
        <f t="shared" si="58"/>
        <v>824.4</v>
      </c>
      <c r="E230" s="36">
        <f t="shared" si="59"/>
        <v>506.12</v>
      </c>
      <c r="F230" s="36">
        <f t="shared" si="60"/>
        <v>318.27999999999997</v>
      </c>
      <c r="G230" s="36">
        <f t="shared" si="56"/>
        <v>0</v>
      </c>
      <c r="H230" s="36">
        <f t="shared" si="61"/>
        <v>78028.990000000005</v>
      </c>
      <c r="I230" s="36">
        <f t="shared" si="71"/>
        <v>102514.60999999994</v>
      </c>
      <c r="J230" s="36">
        <f t="shared" si="57"/>
        <v>91971.010000000068</v>
      </c>
      <c r="N230">
        <f t="shared" si="73"/>
        <v>19</v>
      </c>
      <c r="O230" s="33">
        <v>50465</v>
      </c>
      <c r="P230" s="36">
        <f t="shared" si="62"/>
        <v>-48026.790000000023</v>
      </c>
      <c r="Q230" s="36">
        <f t="shared" si="63"/>
        <v>1200.33</v>
      </c>
      <c r="R230" s="36">
        <f t="shared" si="64"/>
        <v>1333.1999999999998</v>
      </c>
      <c r="S230" s="36">
        <f t="shared" si="65"/>
        <v>-132.87</v>
      </c>
      <c r="T230" s="36">
        <f t="shared" si="66"/>
        <v>0</v>
      </c>
      <c r="U230" s="36">
        <f t="shared" si="67"/>
        <v>219359.99000000005</v>
      </c>
      <c r="V230" s="36">
        <f t="shared" si="68"/>
        <v>43512.280000000021</v>
      </c>
      <c r="W230" s="36">
        <f t="shared" si="69"/>
        <v>-49359.99000000002</v>
      </c>
    </row>
    <row r="231" spans="1:23" x14ac:dyDescent="0.25">
      <c r="A231">
        <f t="shared" si="72"/>
        <v>19</v>
      </c>
      <c r="B231" s="33">
        <v>50496</v>
      </c>
      <c r="C231" s="36">
        <f t="shared" si="70"/>
        <v>91971.010000000068</v>
      </c>
      <c r="D231" s="36">
        <f t="shared" si="58"/>
        <v>824.4</v>
      </c>
      <c r="E231" s="36">
        <f t="shared" si="59"/>
        <v>507.87</v>
      </c>
      <c r="F231" s="36">
        <f t="shared" si="60"/>
        <v>316.52999999999997</v>
      </c>
      <c r="G231" s="36">
        <f t="shared" si="56"/>
        <v>0</v>
      </c>
      <c r="H231" s="36">
        <f t="shared" si="61"/>
        <v>78536.86</v>
      </c>
      <c r="I231" s="36">
        <f t="shared" si="71"/>
        <v>102831.13999999994</v>
      </c>
      <c r="J231" s="36">
        <f t="shared" si="57"/>
        <v>91463.140000000072</v>
      </c>
      <c r="N231">
        <f t="shared" si="73"/>
        <v>19</v>
      </c>
      <c r="O231" s="33">
        <v>50496</v>
      </c>
      <c r="P231" s="36">
        <f t="shared" si="62"/>
        <v>-49359.99000000002</v>
      </c>
      <c r="Q231" s="36">
        <f t="shared" si="63"/>
        <v>1200.33</v>
      </c>
      <c r="R231" s="36">
        <f t="shared" si="64"/>
        <v>1336.8899999999999</v>
      </c>
      <c r="S231" s="36">
        <f t="shared" si="65"/>
        <v>-136.56</v>
      </c>
      <c r="T231" s="36">
        <f t="shared" si="66"/>
        <v>0</v>
      </c>
      <c r="U231" s="36">
        <f t="shared" si="67"/>
        <v>220696.88000000006</v>
      </c>
      <c r="V231" s="36">
        <f t="shared" si="68"/>
        <v>43375.720000000023</v>
      </c>
      <c r="W231" s="36">
        <f t="shared" si="69"/>
        <v>-50696.880000000019</v>
      </c>
    </row>
    <row r="232" spans="1:23" x14ac:dyDescent="0.25">
      <c r="A232">
        <f t="shared" si="72"/>
        <v>19</v>
      </c>
      <c r="B232" s="33">
        <v>50526</v>
      </c>
      <c r="C232" s="36">
        <f t="shared" si="70"/>
        <v>91463.140000000072</v>
      </c>
      <c r="D232" s="36">
        <f t="shared" si="58"/>
        <v>824.4</v>
      </c>
      <c r="E232" s="36">
        <f t="shared" si="59"/>
        <v>509.60999999999996</v>
      </c>
      <c r="F232" s="36">
        <f t="shared" si="60"/>
        <v>314.79000000000002</v>
      </c>
      <c r="G232" s="36">
        <f t="shared" si="56"/>
        <v>0</v>
      </c>
      <c r="H232" s="36">
        <f t="shared" si="61"/>
        <v>79046.47</v>
      </c>
      <c r="I232" s="36">
        <f t="shared" si="71"/>
        <v>103145.92999999993</v>
      </c>
      <c r="J232" s="36">
        <f t="shared" si="57"/>
        <v>90953.530000000072</v>
      </c>
      <c r="N232">
        <f t="shared" si="73"/>
        <v>19</v>
      </c>
      <c r="O232" s="33">
        <v>50526</v>
      </c>
      <c r="P232" s="36">
        <f t="shared" si="62"/>
        <v>-50696.880000000019</v>
      </c>
      <c r="Q232" s="36">
        <f t="shared" si="63"/>
        <v>1200.33</v>
      </c>
      <c r="R232" s="36">
        <f t="shared" si="64"/>
        <v>1340.59</v>
      </c>
      <c r="S232" s="36">
        <f t="shared" si="65"/>
        <v>-140.26</v>
      </c>
      <c r="T232" s="36">
        <f t="shared" si="66"/>
        <v>0</v>
      </c>
      <c r="U232" s="36">
        <f t="shared" si="67"/>
        <v>222037.47000000006</v>
      </c>
      <c r="V232" s="36">
        <f t="shared" si="68"/>
        <v>43235.460000000021</v>
      </c>
      <c r="W232" s="36">
        <f t="shared" si="69"/>
        <v>-52037.470000000016</v>
      </c>
    </row>
    <row r="233" spans="1:23" x14ac:dyDescent="0.25">
      <c r="A233">
        <f t="shared" si="72"/>
        <v>19</v>
      </c>
      <c r="B233" s="33">
        <v>50557</v>
      </c>
      <c r="C233" s="36">
        <f t="shared" si="70"/>
        <v>90953.530000000072</v>
      </c>
      <c r="D233" s="36">
        <f t="shared" si="58"/>
        <v>824.4</v>
      </c>
      <c r="E233" s="36">
        <f t="shared" si="59"/>
        <v>511.37</v>
      </c>
      <c r="F233" s="36">
        <f t="shared" si="60"/>
        <v>313.02999999999997</v>
      </c>
      <c r="G233" s="36">
        <f t="shared" si="56"/>
        <v>0</v>
      </c>
      <c r="H233" s="36">
        <f t="shared" si="61"/>
        <v>79557.84</v>
      </c>
      <c r="I233" s="36">
        <f t="shared" si="71"/>
        <v>103458.95999999993</v>
      </c>
      <c r="J233" s="36">
        <f t="shared" si="57"/>
        <v>90442.160000000076</v>
      </c>
      <c r="N233">
        <f t="shared" si="73"/>
        <v>19</v>
      </c>
      <c r="O233" s="33">
        <v>50557</v>
      </c>
      <c r="P233" s="36">
        <f t="shared" si="62"/>
        <v>-52037.470000000016</v>
      </c>
      <c r="Q233" s="36">
        <f t="shared" si="63"/>
        <v>1200.33</v>
      </c>
      <c r="R233" s="36">
        <f t="shared" si="64"/>
        <v>1344.3</v>
      </c>
      <c r="S233" s="36">
        <f t="shared" si="65"/>
        <v>-143.97</v>
      </c>
      <c r="T233" s="36">
        <f t="shared" si="66"/>
        <v>0</v>
      </c>
      <c r="U233" s="36">
        <f t="shared" si="67"/>
        <v>223381.77000000005</v>
      </c>
      <c r="V233" s="36">
        <f t="shared" si="68"/>
        <v>43091.49000000002</v>
      </c>
      <c r="W233" s="36">
        <f t="shared" si="69"/>
        <v>-53381.770000000019</v>
      </c>
    </row>
    <row r="234" spans="1:23" x14ac:dyDescent="0.25">
      <c r="A234">
        <f t="shared" si="72"/>
        <v>19</v>
      </c>
      <c r="B234" s="33">
        <v>50587</v>
      </c>
      <c r="C234" s="36">
        <f t="shared" si="70"/>
        <v>90442.160000000076</v>
      </c>
      <c r="D234" s="36">
        <f t="shared" si="58"/>
        <v>824.4</v>
      </c>
      <c r="E234" s="36">
        <f t="shared" si="59"/>
        <v>513.13</v>
      </c>
      <c r="F234" s="36">
        <f t="shared" si="60"/>
        <v>311.27</v>
      </c>
      <c r="G234" s="36">
        <f t="shared" si="56"/>
        <v>0</v>
      </c>
      <c r="H234" s="36">
        <f t="shared" si="61"/>
        <v>80070.97</v>
      </c>
      <c r="I234" s="36">
        <f t="shared" si="71"/>
        <v>103770.22999999994</v>
      </c>
      <c r="J234" s="36">
        <f t="shared" si="57"/>
        <v>89929.030000000072</v>
      </c>
      <c r="N234">
        <f t="shared" si="73"/>
        <v>19</v>
      </c>
      <c r="O234" s="33">
        <v>50587</v>
      </c>
      <c r="P234" s="36">
        <f t="shared" si="62"/>
        <v>-53381.770000000019</v>
      </c>
      <c r="Q234" s="36">
        <f t="shared" si="63"/>
        <v>1200.33</v>
      </c>
      <c r="R234" s="36">
        <f t="shared" si="64"/>
        <v>1348.02</v>
      </c>
      <c r="S234" s="36">
        <f t="shared" si="65"/>
        <v>-147.69</v>
      </c>
      <c r="T234" s="36">
        <f t="shared" si="66"/>
        <v>0</v>
      </c>
      <c r="U234" s="36">
        <f t="shared" si="67"/>
        <v>224729.79000000004</v>
      </c>
      <c r="V234" s="36">
        <f t="shared" si="68"/>
        <v>42943.800000000017</v>
      </c>
      <c r="W234" s="36">
        <f t="shared" si="69"/>
        <v>-54729.790000000015</v>
      </c>
    </row>
    <row r="235" spans="1:23" x14ac:dyDescent="0.25">
      <c r="A235">
        <f t="shared" si="72"/>
        <v>19</v>
      </c>
      <c r="B235" s="33">
        <v>50618</v>
      </c>
      <c r="C235" s="36">
        <f t="shared" si="70"/>
        <v>89929.030000000072</v>
      </c>
      <c r="D235" s="36">
        <f t="shared" si="58"/>
        <v>824.4</v>
      </c>
      <c r="E235" s="36">
        <f t="shared" si="59"/>
        <v>514.89</v>
      </c>
      <c r="F235" s="36">
        <f t="shared" si="60"/>
        <v>309.51</v>
      </c>
      <c r="G235" s="36">
        <f t="shared" si="56"/>
        <v>0</v>
      </c>
      <c r="H235" s="36">
        <f t="shared" si="61"/>
        <v>80585.86</v>
      </c>
      <c r="I235" s="36">
        <f t="shared" si="71"/>
        <v>104079.73999999993</v>
      </c>
      <c r="J235" s="36">
        <f t="shared" si="57"/>
        <v>89414.140000000072</v>
      </c>
      <c r="N235">
        <f t="shared" si="73"/>
        <v>19</v>
      </c>
      <c r="O235" s="33">
        <v>50618</v>
      </c>
      <c r="P235" s="36">
        <f t="shared" si="62"/>
        <v>-54729.790000000015</v>
      </c>
      <c r="Q235" s="36">
        <f t="shared" si="63"/>
        <v>1200.33</v>
      </c>
      <c r="R235" s="36">
        <f t="shared" si="64"/>
        <v>1351.75</v>
      </c>
      <c r="S235" s="36">
        <f t="shared" si="65"/>
        <v>-151.41999999999999</v>
      </c>
      <c r="T235" s="36">
        <f t="shared" si="66"/>
        <v>0</v>
      </c>
      <c r="U235" s="36">
        <f t="shared" si="67"/>
        <v>226081.54000000004</v>
      </c>
      <c r="V235" s="36">
        <f t="shared" si="68"/>
        <v>42792.380000000019</v>
      </c>
      <c r="W235" s="36">
        <f t="shared" si="69"/>
        <v>-56081.540000000015</v>
      </c>
    </row>
    <row r="236" spans="1:23" x14ac:dyDescent="0.25">
      <c r="A236">
        <f t="shared" si="72"/>
        <v>19</v>
      </c>
      <c r="B236" s="33">
        <v>50649</v>
      </c>
      <c r="C236" s="36">
        <f t="shared" si="70"/>
        <v>89414.140000000072</v>
      </c>
      <c r="D236" s="36">
        <f t="shared" si="58"/>
        <v>824.4</v>
      </c>
      <c r="E236" s="36">
        <f t="shared" si="59"/>
        <v>516.66999999999996</v>
      </c>
      <c r="F236" s="36">
        <f t="shared" si="60"/>
        <v>307.73</v>
      </c>
      <c r="G236" s="36">
        <f t="shared" si="56"/>
        <v>0</v>
      </c>
      <c r="H236" s="36">
        <f t="shared" si="61"/>
        <v>81102.53</v>
      </c>
      <c r="I236" s="36">
        <f t="shared" si="71"/>
        <v>104387.46999999993</v>
      </c>
      <c r="J236" s="36">
        <f t="shared" si="57"/>
        <v>88897.470000000074</v>
      </c>
      <c r="N236">
        <f t="shared" si="73"/>
        <v>19</v>
      </c>
      <c r="O236" s="33">
        <v>50649</v>
      </c>
      <c r="P236" s="36">
        <f t="shared" si="62"/>
        <v>-56081.540000000015</v>
      </c>
      <c r="Q236" s="36">
        <f t="shared" si="63"/>
        <v>1200.33</v>
      </c>
      <c r="R236" s="36">
        <f t="shared" si="64"/>
        <v>1355.49</v>
      </c>
      <c r="S236" s="36">
        <f t="shared" si="65"/>
        <v>-155.16</v>
      </c>
      <c r="T236" s="36">
        <f t="shared" si="66"/>
        <v>0</v>
      </c>
      <c r="U236" s="36">
        <f t="shared" si="67"/>
        <v>227437.03000000003</v>
      </c>
      <c r="V236" s="36">
        <f t="shared" si="68"/>
        <v>42637.220000000016</v>
      </c>
      <c r="W236" s="36">
        <f t="shared" si="69"/>
        <v>-57437.030000000013</v>
      </c>
    </row>
    <row r="237" spans="1:23" x14ac:dyDescent="0.25">
      <c r="A237">
        <f t="shared" si="72"/>
        <v>19</v>
      </c>
      <c r="B237" s="33">
        <v>50679</v>
      </c>
      <c r="C237" s="36">
        <f t="shared" si="70"/>
        <v>88897.470000000074</v>
      </c>
      <c r="D237" s="36">
        <f t="shared" si="58"/>
        <v>824.4</v>
      </c>
      <c r="E237" s="36">
        <f t="shared" si="59"/>
        <v>518.44000000000005</v>
      </c>
      <c r="F237" s="36">
        <f t="shared" si="60"/>
        <v>305.95999999999998</v>
      </c>
      <c r="G237" s="36">
        <f t="shared" si="56"/>
        <v>0</v>
      </c>
      <c r="H237" s="36">
        <f t="shared" si="61"/>
        <v>81620.97</v>
      </c>
      <c r="I237" s="36">
        <f t="shared" si="71"/>
        <v>104693.42999999993</v>
      </c>
      <c r="J237" s="36">
        <f t="shared" si="57"/>
        <v>88379.030000000072</v>
      </c>
      <c r="N237">
        <f t="shared" si="73"/>
        <v>19</v>
      </c>
      <c r="O237" s="33">
        <v>50679</v>
      </c>
      <c r="P237" s="36">
        <f t="shared" si="62"/>
        <v>-57437.030000000013</v>
      </c>
      <c r="Q237" s="36">
        <f t="shared" si="63"/>
        <v>1200.33</v>
      </c>
      <c r="R237" s="36">
        <f t="shared" si="64"/>
        <v>1359.24</v>
      </c>
      <c r="S237" s="36">
        <f t="shared" si="65"/>
        <v>-158.91</v>
      </c>
      <c r="T237" s="36">
        <f t="shared" si="66"/>
        <v>0</v>
      </c>
      <c r="U237" s="36">
        <f t="shared" si="67"/>
        <v>228796.27000000002</v>
      </c>
      <c r="V237" s="36">
        <f t="shared" si="68"/>
        <v>42478.310000000012</v>
      </c>
      <c r="W237" s="36">
        <f t="shared" si="69"/>
        <v>-58796.270000000011</v>
      </c>
    </row>
    <row r="238" spans="1:23" x14ac:dyDescent="0.25">
      <c r="A238">
        <f t="shared" si="72"/>
        <v>19</v>
      </c>
      <c r="B238" s="33">
        <v>50710</v>
      </c>
      <c r="C238" s="36">
        <f t="shared" si="70"/>
        <v>88379.030000000072</v>
      </c>
      <c r="D238" s="36">
        <f t="shared" si="58"/>
        <v>824.4</v>
      </c>
      <c r="E238" s="36">
        <f t="shared" si="59"/>
        <v>520.23</v>
      </c>
      <c r="F238" s="36">
        <f t="shared" si="60"/>
        <v>304.17</v>
      </c>
      <c r="G238" s="36">
        <f t="shared" si="56"/>
        <v>0</v>
      </c>
      <c r="H238" s="36">
        <f t="shared" si="61"/>
        <v>82141.2</v>
      </c>
      <c r="I238" s="36">
        <f t="shared" si="71"/>
        <v>104997.59999999993</v>
      </c>
      <c r="J238" s="36">
        <f t="shared" si="57"/>
        <v>87858.800000000076</v>
      </c>
      <c r="N238">
        <f t="shared" si="73"/>
        <v>19</v>
      </c>
      <c r="O238" s="33">
        <v>50710</v>
      </c>
      <c r="P238" s="36">
        <f t="shared" si="62"/>
        <v>-58796.270000000011</v>
      </c>
      <c r="Q238" s="36">
        <f t="shared" si="63"/>
        <v>1200.33</v>
      </c>
      <c r="R238" s="36">
        <f t="shared" si="64"/>
        <v>1363</v>
      </c>
      <c r="S238" s="36">
        <f t="shared" si="65"/>
        <v>-162.66999999999999</v>
      </c>
      <c r="T238" s="36">
        <f t="shared" si="66"/>
        <v>0</v>
      </c>
      <c r="U238" s="36">
        <f t="shared" si="67"/>
        <v>230159.27000000002</v>
      </c>
      <c r="V238" s="36">
        <f t="shared" si="68"/>
        <v>42315.640000000014</v>
      </c>
      <c r="W238" s="36">
        <f t="shared" si="69"/>
        <v>-60159.270000000011</v>
      </c>
    </row>
    <row r="239" spans="1:23" x14ac:dyDescent="0.25">
      <c r="A239">
        <f t="shared" si="72"/>
        <v>19</v>
      </c>
      <c r="B239" s="33">
        <v>50740</v>
      </c>
      <c r="C239" s="36">
        <f t="shared" si="70"/>
        <v>87858.800000000076</v>
      </c>
      <c r="D239" s="36">
        <f t="shared" si="58"/>
        <v>824.4</v>
      </c>
      <c r="E239" s="36">
        <f t="shared" si="59"/>
        <v>522.02</v>
      </c>
      <c r="F239" s="36">
        <f t="shared" si="60"/>
        <v>302.38</v>
      </c>
      <c r="G239" s="36">
        <f t="shared" si="56"/>
        <v>0</v>
      </c>
      <c r="H239" s="36">
        <f t="shared" si="61"/>
        <v>82663.22</v>
      </c>
      <c r="I239" s="36">
        <f t="shared" si="71"/>
        <v>105299.97999999994</v>
      </c>
      <c r="J239" s="36">
        <f t="shared" si="57"/>
        <v>87336.780000000072</v>
      </c>
      <c r="N239">
        <f t="shared" si="73"/>
        <v>19</v>
      </c>
      <c r="O239" s="33">
        <v>50740</v>
      </c>
      <c r="P239" s="36">
        <f t="shared" si="62"/>
        <v>-60159.270000000011</v>
      </c>
      <c r="Q239" s="36">
        <f t="shared" si="63"/>
        <v>1200.33</v>
      </c>
      <c r="R239" s="36">
        <f t="shared" si="64"/>
        <v>1366.77</v>
      </c>
      <c r="S239" s="36">
        <f t="shared" si="65"/>
        <v>-166.44</v>
      </c>
      <c r="T239" s="36">
        <f t="shared" si="66"/>
        <v>0</v>
      </c>
      <c r="U239" s="36">
        <f t="shared" si="67"/>
        <v>231526.04</v>
      </c>
      <c r="V239" s="36">
        <f t="shared" si="68"/>
        <v>42149.200000000012</v>
      </c>
      <c r="W239" s="36">
        <f t="shared" si="69"/>
        <v>-61526.040000000008</v>
      </c>
    </row>
    <row r="240" spans="1:23" x14ac:dyDescent="0.25">
      <c r="A240">
        <f t="shared" si="72"/>
        <v>20</v>
      </c>
      <c r="B240" s="33">
        <v>50771</v>
      </c>
      <c r="C240" s="36">
        <f t="shared" si="70"/>
        <v>87336.780000000072</v>
      </c>
      <c r="D240" s="36">
        <f t="shared" si="58"/>
        <v>824.4</v>
      </c>
      <c r="E240" s="36">
        <f t="shared" si="59"/>
        <v>523.81999999999994</v>
      </c>
      <c r="F240" s="36">
        <f t="shared" si="60"/>
        <v>300.58</v>
      </c>
      <c r="G240" s="36">
        <f t="shared" si="56"/>
        <v>0</v>
      </c>
      <c r="H240" s="36">
        <f t="shared" si="61"/>
        <v>83187.040000000008</v>
      </c>
      <c r="I240" s="36">
        <f t="shared" si="71"/>
        <v>105600.55999999994</v>
      </c>
      <c r="J240" s="36">
        <f t="shared" si="57"/>
        <v>86812.960000000065</v>
      </c>
      <c r="N240">
        <f t="shared" si="73"/>
        <v>20</v>
      </c>
      <c r="O240" s="33">
        <v>50771</v>
      </c>
      <c r="P240" s="36">
        <f t="shared" si="62"/>
        <v>-61526.040000000008</v>
      </c>
      <c r="Q240" s="36">
        <f t="shared" si="63"/>
        <v>1200.33</v>
      </c>
      <c r="R240" s="36">
        <f t="shared" si="64"/>
        <v>1370.55</v>
      </c>
      <c r="S240" s="36">
        <f t="shared" si="65"/>
        <v>-170.22</v>
      </c>
      <c r="T240" s="36">
        <f t="shared" si="66"/>
        <v>0</v>
      </c>
      <c r="U240" s="36">
        <f t="shared" si="67"/>
        <v>232896.59</v>
      </c>
      <c r="V240" s="36">
        <f t="shared" si="68"/>
        <v>41978.98000000001</v>
      </c>
      <c r="W240" s="36">
        <f t="shared" si="69"/>
        <v>-62896.590000000011</v>
      </c>
    </row>
    <row r="241" spans="1:23" x14ac:dyDescent="0.25">
      <c r="A241">
        <f t="shared" si="72"/>
        <v>20</v>
      </c>
      <c r="B241" s="33">
        <v>50802</v>
      </c>
      <c r="C241" s="36">
        <f t="shared" si="70"/>
        <v>86812.960000000065</v>
      </c>
      <c r="D241" s="36">
        <f t="shared" si="58"/>
        <v>824.4</v>
      </c>
      <c r="E241" s="36">
        <f t="shared" si="59"/>
        <v>525.62</v>
      </c>
      <c r="F241" s="36">
        <f t="shared" si="60"/>
        <v>298.77999999999997</v>
      </c>
      <c r="G241" s="36">
        <f t="shared" si="56"/>
        <v>0</v>
      </c>
      <c r="H241" s="36">
        <f t="shared" si="61"/>
        <v>83712.66</v>
      </c>
      <c r="I241" s="36">
        <f t="shared" si="71"/>
        <v>105899.33999999994</v>
      </c>
      <c r="J241" s="36">
        <f t="shared" si="57"/>
        <v>86287.340000000069</v>
      </c>
      <c r="N241">
        <f t="shared" si="73"/>
        <v>20</v>
      </c>
      <c r="O241" s="33">
        <v>50802</v>
      </c>
      <c r="P241" s="36">
        <f t="shared" si="62"/>
        <v>-62896.590000000011</v>
      </c>
      <c r="Q241" s="36">
        <f t="shared" si="63"/>
        <v>1200.33</v>
      </c>
      <c r="R241" s="36">
        <f t="shared" si="64"/>
        <v>1374.34</v>
      </c>
      <c r="S241" s="36">
        <f t="shared" si="65"/>
        <v>-174.01</v>
      </c>
      <c r="T241" s="36">
        <f t="shared" si="66"/>
        <v>0</v>
      </c>
      <c r="U241" s="36">
        <f t="shared" si="67"/>
        <v>234270.93</v>
      </c>
      <c r="V241" s="36">
        <f t="shared" si="68"/>
        <v>41804.970000000008</v>
      </c>
      <c r="W241" s="36">
        <f t="shared" si="69"/>
        <v>-64270.930000000008</v>
      </c>
    </row>
    <row r="242" spans="1:23" x14ac:dyDescent="0.25">
      <c r="A242">
        <f t="shared" si="72"/>
        <v>20</v>
      </c>
      <c r="B242" s="33">
        <v>50830</v>
      </c>
      <c r="C242" s="36">
        <f t="shared" si="70"/>
        <v>86287.340000000069</v>
      </c>
      <c r="D242" s="36">
        <f t="shared" si="58"/>
        <v>824.4</v>
      </c>
      <c r="E242" s="36">
        <f t="shared" si="59"/>
        <v>527.42999999999995</v>
      </c>
      <c r="F242" s="36">
        <f t="shared" si="60"/>
        <v>296.97000000000003</v>
      </c>
      <c r="G242" s="36">
        <f t="shared" si="56"/>
        <v>0</v>
      </c>
      <c r="H242" s="36">
        <f t="shared" si="61"/>
        <v>84240.09</v>
      </c>
      <c r="I242" s="36">
        <f t="shared" si="71"/>
        <v>106196.30999999994</v>
      </c>
      <c r="J242" s="36">
        <f t="shared" si="57"/>
        <v>85759.910000000076</v>
      </c>
      <c r="N242">
        <f t="shared" si="73"/>
        <v>20</v>
      </c>
      <c r="O242" s="33">
        <v>50830</v>
      </c>
      <c r="P242" s="36">
        <f t="shared" si="62"/>
        <v>-64270.930000000008</v>
      </c>
      <c r="Q242" s="36">
        <f t="shared" si="63"/>
        <v>1200.33</v>
      </c>
      <c r="R242" s="36">
        <f t="shared" si="64"/>
        <v>1378.1499999999999</v>
      </c>
      <c r="S242" s="36">
        <f t="shared" si="65"/>
        <v>-177.82</v>
      </c>
      <c r="T242" s="36">
        <f t="shared" si="66"/>
        <v>0</v>
      </c>
      <c r="U242" s="36">
        <f t="shared" si="67"/>
        <v>235649.08</v>
      </c>
      <c r="V242" s="36">
        <f t="shared" si="68"/>
        <v>41627.150000000009</v>
      </c>
      <c r="W242" s="36">
        <f t="shared" si="69"/>
        <v>-65649.08</v>
      </c>
    </row>
    <row r="243" spans="1:23" x14ac:dyDescent="0.25">
      <c r="A243">
        <f t="shared" si="72"/>
        <v>20</v>
      </c>
      <c r="B243" s="33">
        <v>50861</v>
      </c>
      <c r="C243" s="36">
        <f t="shared" si="70"/>
        <v>85759.910000000076</v>
      </c>
      <c r="D243" s="36">
        <f t="shared" si="58"/>
        <v>824.4</v>
      </c>
      <c r="E243" s="36">
        <f t="shared" si="59"/>
        <v>529.24</v>
      </c>
      <c r="F243" s="36">
        <f t="shared" si="60"/>
        <v>295.16000000000003</v>
      </c>
      <c r="G243" s="36">
        <f t="shared" si="56"/>
        <v>0</v>
      </c>
      <c r="H243" s="36">
        <f t="shared" si="61"/>
        <v>84769.33</v>
      </c>
      <c r="I243" s="36">
        <f t="shared" si="71"/>
        <v>106491.46999999994</v>
      </c>
      <c r="J243" s="36">
        <f t="shared" si="57"/>
        <v>85230.670000000071</v>
      </c>
      <c r="N243">
        <f t="shared" si="73"/>
        <v>20</v>
      </c>
      <c r="O243" s="33">
        <v>50861</v>
      </c>
      <c r="P243" s="36">
        <f t="shared" si="62"/>
        <v>-65649.08</v>
      </c>
      <c r="Q243" s="36">
        <f t="shared" si="63"/>
        <v>1200.33</v>
      </c>
      <c r="R243" s="36">
        <f t="shared" si="64"/>
        <v>1381.96</v>
      </c>
      <c r="S243" s="36">
        <f t="shared" si="65"/>
        <v>-181.63</v>
      </c>
      <c r="T243" s="36">
        <f t="shared" si="66"/>
        <v>0</v>
      </c>
      <c r="U243" s="36">
        <f t="shared" si="67"/>
        <v>237031.03999999998</v>
      </c>
      <c r="V243" s="36">
        <f t="shared" si="68"/>
        <v>41445.520000000011</v>
      </c>
      <c r="W243" s="36">
        <f t="shared" si="69"/>
        <v>-67031.040000000008</v>
      </c>
    </row>
    <row r="244" spans="1:23" x14ac:dyDescent="0.25">
      <c r="A244">
        <f t="shared" si="72"/>
        <v>20</v>
      </c>
      <c r="B244" s="33">
        <v>50891</v>
      </c>
      <c r="C244" s="36">
        <f t="shared" si="70"/>
        <v>85230.670000000071</v>
      </c>
      <c r="D244" s="36">
        <f t="shared" si="58"/>
        <v>824.4</v>
      </c>
      <c r="E244" s="36">
        <f t="shared" si="59"/>
        <v>531.05999999999995</v>
      </c>
      <c r="F244" s="36">
        <f t="shared" si="60"/>
        <v>293.33999999999997</v>
      </c>
      <c r="G244" s="36">
        <f t="shared" si="56"/>
        <v>0</v>
      </c>
      <c r="H244" s="36">
        <f t="shared" si="61"/>
        <v>85300.39</v>
      </c>
      <c r="I244" s="36">
        <f t="shared" si="71"/>
        <v>106784.80999999994</v>
      </c>
      <c r="J244" s="36">
        <f t="shared" si="57"/>
        <v>84699.610000000073</v>
      </c>
      <c r="N244">
        <f t="shared" si="73"/>
        <v>20</v>
      </c>
      <c r="O244" s="33">
        <v>50891</v>
      </c>
      <c r="P244" s="36">
        <f t="shared" si="62"/>
        <v>-67031.040000000008</v>
      </c>
      <c r="Q244" s="36">
        <f t="shared" si="63"/>
        <v>1200.33</v>
      </c>
      <c r="R244" s="36">
        <f t="shared" si="64"/>
        <v>1385.78</v>
      </c>
      <c r="S244" s="36">
        <f t="shared" si="65"/>
        <v>-185.45</v>
      </c>
      <c r="T244" s="36">
        <f t="shared" si="66"/>
        <v>0</v>
      </c>
      <c r="U244" s="36">
        <f t="shared" si="67"/>
        <v>238416.81999999998</v>
      </c>
      <c r="V244" s="36">
        <f t="shared" si="68"/>
        <v>41260.070000000014</v>
      </c>
      <c r="W244" s="36">
        <f t="shared" si="69"/>
        <v>-68416.820000000007</v>
      </c>
    </row>
    <row r="245" spans="1:23" x14ac:dyDescent="0.25">
      <c r="A245">
        <f t="shared" si="72"/>
        <v>20</v>
      </c>
      <c r="B245" s="33">
        <v>50922</v>
      </c>
      <c r="C245" s="36">
        <f t="shared" si="70"/>
        <v>84699.610000000073</v>
      </c>
      <c r="D245" s="36">
        <f t="shared" si="58"/>
        <v>824.4</v>
      </c>
      <c r="E245" s="36">
        <f t="shared" si="59"/>
        <v>532.89</v>
      </c>
      <c r="F245" s="36">
        <f t="shared" si="60"/>
        <v>291.51</v>
      </c>
      <c r="G245" s="36">
        <f t="shared" si="56"/>
        <v>0</v>
      </c>
      <c r="H245" s="36">
        <f t="shared" si="61"/>
        <v>85833.279999999999</v>
      </c>
      <c r="I245" s="36">
        <f t="shared" si="71"/>
        <v>107076.31999999993</v>
      </c>
      <c r="J245" s="36">
        <f t="shared" si="57"/>
        <v>84166.720000000074</v>
      </c>
      <c r="N245">
        <f t="shared" si="73"/>
        <v>20</v>
      </c>
      <c r="O245" s="33">
        <v>50922</v>
      </c>
      <c r="P245" s="36">
        <f t="shared" si="62"/>
        <v>-68416.820000000007</v>
      </c>
      <c r="Q245" s="36">
        <f t="shared" si="63"/>
        <v>1200.33</v>
      </c>
      <c r="R245" s="36">
        <f t="shared" si="64"/>
        <v>1389.62</v>
      </c>
      <c r="S245" s="36">
        <f t="shared" si="65"/>
        <v>-189.29</v>
      </c>
      <c r="T245" s="36">
        <f t="shared" si="66"/>
        <v>0</v>
      </c>
      <c r="U245" s="36">
        <f t="shared" si="67"/>
        <v>239806.43999999997</v>
      </c>
      <c r="V245" s="36">
        <f t="shared" si="68"/>
        <v>41070.780000000013</v>
      </c>
      <c r="W245" s="36">
        <f t="shared" si="69"/>
        <v>-69806.44</v>
      </c>
    </row>
    <row r="246" spans="1:23" x14ac:dyDescent="0.25">
      <c r="A246">
        <f t="shared" si="72"/>
        <v>20</v>
      </c>
      <c r="B246" s="33">
        <v>50952</v>
      </c>
      <c r="C246" s="36">
        <f t="shared" si="70"/>
        <v>84166.720000000074</v>
      </c>
      <c r="D246" s="36">
        <f t="shared" si="58"/>
        <v>824.4</v>
      </c>
      <c r="E246" s="36">
        <f t="shared" si="59"/>
        <v>534.73</v>
      </c>
      <c r="F246" s="36">
        <f t="shared" si="60"/>
        <v>289.67</v>
      </c>
      <c r="G246" s="36">
        <f t="shared" si="56"/>
        <v>0</v>
      </c>
      <c r="H246" s="36">
        <f t="shared" si="61"/>
        <v>86368.01</v>
      </c>
      <c r="I246" s="36">
        <f t="shared" si="71"/>
        <v>107365.98999999993</v>
      </c>
      <c r="J246" s="36">
        <f t="shared" si="57"/>
        <v>83631.990000000078</v>
      </c>
      <c r="N246">
        <f t="shared" si="73"/>
        <v>20</v>
      </c>
      <c r="O246" s="33">
        <v>50952</v>
      </c>
      <c r="P246" s="36">
        <f t="shared" si="62"/>
        <v>-69806.44</v>
      </c>
      <c r="Q246" s="36">
        <f t="shared" si="63"/>
        <v>1200.33</v>
      </c>
      <c r="R246" s="36">
        <f t="shared" si="64"/>
        <v>1393.46</v>
      </c>
      <c r="S246" s="36">
        <f t="shared" si="65"/>
        <v>-193.13</v>
      </c>
      <c r="T246" s="36">
        <f t="shared" si="66"/>
        <v>0</v>
      </c>
      <c r="U246" s="36">
        <f t="shared" si="67"/>
        <v>241199.89999999997</v>
      </c>
      <c r="V246" s="36">
        <f t="shared" si="68"/>
        <v>40877.650000000016</v>
      </c>
      <c r="W246" s="36">
        <f t="shared" si="69"/>
        <v>-71199.900000000009</v>
      </c>
    </row>
    <row r="247" spans="1:23" x14ac:dyDescent="0.25">
      <c r="A247">
        <f t="shared" si="72"/>
        <v>20</v>
      </c>
      <c r="B247" s="33">
        <v>50983</v>
      </c>
      <c r="C247" s="36">
        <f t="shared" si="70"/>
        <v>83631.990000000078</v>
      </c>
      <c r="D247" s="36">
        <f t="shared" si="58"/>
        <v>824.4</v>
      </c>
      <c r="E247" s="36">
        <f t="shared" si="59"/>
        <v>536.56999999999994</v>
      </c>
      <c r="F247" s="36">
        <f t="shared" si="60"/>
        <v>287.83</v>
      </c>
      <c r="G247" s="36">
        <f t="shared" si="56"/>
        <v>0</v>
      </c>
      <c r="H247" s="36">
        <f t="shared" si="61"/>
        <v>86904.58</v>
      </c>
      <c r="I247" s="36">
        <f t="shared" si="71"/>
        <v>107653.81999999993</v>
      </c>
      <c r="J247" s="36">
        <f t="shared" si="57"/>
        <v>83095.420000000071</v>
      </c>
      <c r="N247">
        <f t="shared" si="73"/>
        <v>20</v>
      </c>
      <c r="O247" s="33">
        <v>50983</v>
      </c>
      <c r="P247" s="36">
        <f t="shared" si="62"/>
        <v>-71199.900000000009</v>
      </c>
      <c r="Q247" s="36">
        <f t="shared" si="63"/>
        <v>1200.33</v>
      </c>
      <c r="R247" s="36">
        <f t="shared" si="64"/>
        <v>1397.32</v>
      </c>
      <c r="S247" s="36">
        <f t="shared" si="65"/>
        <v>-196.99</v>
      </c>
      <c r="T247" s="36">
        <f t="shared" si="66"/>
        <v>0</v>
      </c>
      <c r="U247" s="36">
        <f t="shared" si="67"/>
        <v>242597.21999999997</v>
      </c>
      <c r="V247" s="36">
        <f t="shared" si="68"/>
        <v>40680.660000000018</v>
      </c>
      <c r="W247" s="36">
        <f t="shared" si="69"/>
        <v>-72597.220000000016</v>
      </c>
    </row>
    <row r="248" spans="1:23" x14ac:dyDescent="0.25">
      <c r="A248">
        <f t="shared" si="72"/>
        <v>20</v>
      </c>
      <c r="B248" s="33">
        <v>51014</v>
      </c>
      <c r="C248" s="36">
        <f t="shared" si="70"/>
        <v>83095.420000000071</v>
      </c>
      <c r="D248" s="36">
        <f t="shared" si="58"/>
        <v>824.4</v>
      </c>
      <c r="E248" s="36">
        <f t="shared" si="59"/>
        <v>538.41</v>
      </c>
      <c r="F248" s="36">
        <f t="shared" si="60"/>
        <v>285.99</v>
      </c>
      <c r="G248" s="36">
        <f t="shared" si="56"/>
        <v>0</v>
      </c>
      <c r="H248" s="36">
        <f t="shared" si="61"/>
        <v>87442.99</v>
      </c>
      <c r="I248" s="36">
        <f t="shared" si="71"/>
        <v>107939.80999999994</v>
      </c>
      <c r="J248" s="36">
        <f t="shared" si="57"/>
        <v>82557.010000000068</v>
      </c>
      <c r="N248">
        <f t="shared" si="73"/>
        <v>20</v>
      </c>
      <c r="O248" s="33">
        <v>51014</v>
      </c>
      <c r="P248" s="36">
        <f t="shared" si="62"/>
        <v>-72597.220000000016</v>
      </c>
      <c r="Q248" s="36">
        <f t="shared" si="63"/>
        <v>1200.33</v>
      </c>
      <c r="R248" s="36">
        <f t="shared" si="64"/>
        <v>1401.1799999999998</v>
      </c>
      <c r="S248" s="36">
        <f t="shared" si="65"/>
        <v>-200.85</v>
      </c>
      <c r="T248" s="36">
        <f t="shared" si="66"/>
        <v>0</v>
      </c>
      <c r="U248" s="36">
        <f t="shared" si="67"/>
        <v>243998.39999999997</v>
      </c>
      <c r="V248" s="36">
        <f t="shared" si="68"/>
        <v>40479.810000000019</v>
      </c>
      <c r="W248" s="36">
        <f t="shared" si="69"/>
        <v>-73998.400000000009</v>
      </c>
    </row>
    <row r="249" spans="1:23" x14ac:dyDescent="0.25">
      <c r="A249">
        <f t="shared" si="72"/>
        <v>20</v>
      </c>
      <c r="B249" s="33">
        <v>51044</v>
      </c>
      <c r="C249" s="36">
        <f t="shared" si="70"/>
        <v>82557.010000000068</v>
      </c>
      <c r="D249" s="36">
        <f t="shared" si="58"/>
        <v>824.4</v>
      </c>
      <c r="E249" s="36">
        <f t="shared" si="59"/>
        <v>540.27</v>
      </c>
      <c r="F249" s="36">
        <f t="shared" si="60"/>
        <v>284.13</v>
      </c>
      <c r="G249" s="36">
        <f t="shared" si="56"/>
        <v>0</v>
      </c>
      <c r="H249" s="36">
        <f t="shared" si="61"/>
        <v>87983.260000000009</v>
      </c>
      <c r="I249" s="36">
        <f t="shared" si="71"/>
        <v>108223.93999999994</v>
      </c>
      <c r="J249" s="36">
        <f t="shared" si="57"/>
        <v>82016.740000000063</v>
      </c>
      <c r="N249">
        <f t="shared" si="73"/>
        <v>20</v>
      </c>
      <c r="O249" s="33">
        <v>51044</v>
      </c>
      <c r="P249" s="36">
        <f t="shared" si="62"/>
        <v>-73998.400000000009</v>
      </c>
      <c r="Q249" s="36">
        <f t="shared" si="63"/>
        <v>1200.33</v>
      </c>
      <c r="R249" s="36">
        <f t="shared" si="64"/>
        <v>1405.06</v>
      </c>
      <c r="S249" s="36">
        <f t="shared" si="65"/>
        <v>-204.73</v>
      </c>
      <c r="T249" s="36">
        <f t="shared" si="66"/>
        <v>0</v>
      </c>
      <c r="U249" s="36">
        <f t="shared" si="67"/>
        <v>245403.45999999996</v>
      </c>
      <c r="V249" s="36">
        <f t="shared" si="68"/>
        <v>40275.080000000016</v>
      </c>
      <c r="W249" s="36">
        <f t="shared" si="69"/>
        <v>-75403.460000000006</v>
      </c>
    </row>
    <row r="250" spans="1:23" x14ac:dyDescent="0.25">
      <c r="A250">
        <f t="shared" si="72"/>
        <v>20</v>
      </c>
      <c r="B250" s="33">
        <v>51075</v>
      </c>
      <c r="C250" s="36">
        <f t="shared" si="70"/>
        <v>82016.740000000063</v>
      </c>
      <c r="D250" s="36">
        <f t="shared" si="58"/>
        <v>824.4</v>
      </c>
      <c r="E250" s="36">
        <f t="shared" si="59"/>
        <v>542.13</v>
      </c>
      <c r="F250" s="36">
        <f t="shared" si="60"/>
        <v>282.27</v>
      </c>
      <c r="G250" s="36">
        <f t="shared" si="56"/>
        <v>0</v>
      </c>
      <c r="H250" s="36">
        <f t="shared" si="61"/>
        <v>88525.390000000014</v>
      </c>
      <c r="I250" s="36">
        <f t="shared" si="71"/>
        <v>108506.20999999995</v>
      </c>
      <c r="J250" s="36">
        <f t="shared" si="57"/>
        <v>81474.610000000059</v>
      </c>
      <c r="N250">
        <f t="shared" si="73"/>
        <v>20</v>
      </c>
      <c r="O250" s="33">
        <v>51075</v>
      </c>
      <c r="P250" s="36">
        <f t="shared" si="62"/>
        <v>-75403.460000000006</v>
      </c>
      <c r="Q250" s="36">
        <f t="shared" si="63"/>
        <v>1200.33</v>
      </c>
      <c r="R250" s="36">
        <f t="shared" si="64"/>
        <v>1408.9499999999998</v>
      </c>
      <c r="S250" s="36">
        <f t="shared" si="65"/>
        <v>-208.62</v>
      </c>
      <c r="T250" s="36">
        <f t="shared" si="66"/>
        <v>0</v>
      </c>
      <c r="U250" s="36">
        <f t="shared" si="67"/>
        <v>246812.40999999997</v>
      </c>
      <c r="V250" s="36">
        <f t="shared" si="68"/>
        <v>40066.460000000014</v>
      </c>
      <c r="W250" s="36">
        <f t="shared" si="69"/>
        <v>-76812.41</v>
      </c>
    </row>
    <row r="251" spans="1:23" x14ac:dyDescent="0.25">
      <c r="A251">
        <f t="shared" si="72"/>
        <v>20</v>
      </c>
      <c r="B251" s="33">
        <v>51105</v>
      </c>
      <c r="C251" s="36">
        <f t="shared" si="70"/>
        <v>81474.610000000059</v>
      </c>
      <c r="D251" s="36">
        <f t="shared" si="58"/>
        <v>824.4</v>
      </c>
      <c r="E251" s="36">
        <f t="shared" si="59"/>
        <v>543.99</v>
      </c>
      <c r="F251" s="36">
        <f t="shared" si="60"/>
        <v>280.41000000000003</v>
      </c>
      <c r="G251" s="36">
        <f t="shared" si="56"/>
        <v>0</v>
      </c>
      <c r="H251" s="36">
        <f t="shared" si="61"/>
        <v>89069.380000000019</v>
      </c>
      <c r="I251" s="36">
        <f t="shared" si="71"/>
        <v>108786.61999999995</v>
      </c>
      <c r="J251" s="36">
        <f t="shared" si="57"/>
        <v>80930.620000000054</v>
      </c>
      <c r="N251">
        <f t="shared" si="73"/>
        <v>20</v>
      </c>
      <c r="O251" s="33">
        <v>51105</v>
      </c>
      <c r="P251" s="36">
        <f t="shared" si="62"/>
        <v>-76812.41</v>
      </c>
      <c r="Q251" s="36">
        <f t="shared" si="63"/>
        <v>1200.33</v>
      </c>
      <c r="R251" s="36">
        <f t="shared" si="64"/>
        <v>1412.84</v>
      </c>
      <c r="S251" s="36">
        <f t="shared" si="65"/>
        <v>-212.51</v>
      </c>
      <c r="T251" s="36">
        <f t="shared" si="66"/>
        <v>0</v>
      </c>
      <c r="U251" s="36">
        <f t="shared" si="67"/>
        <v>248225.24999999997</v>
      </c>
      <c r="V251" s="36">
        <f t="shared" si="68"/>
        <v>39853.950000000012</v>
      </c>
      <c r="W251" s="36">
        <f t="shared" si="69"/>
        <v>-78225.25</v>
      </c>
    </row>
    <row r="252" spans="1:23" x14ac:dyDescent="0.25">
      <c r="A252">
        <f t="shared" si="72"/>
        <v>21</v>
      </c>
      <c r="B252" s="33">
        <v>51136</v>
      </c>
      <c r="C252" s="36">
        <f t="shared" si="70"/>
        <v>80930.620000000054</v>
      </c>
      <c r="D252" s="36">
        <f t="shared" si="58"/>
        <v>824.4</v>
      </c>
      <c r="E252" s="36">
        <f t="shared" si="59"/>
        <v>545.8599999999999</v>
      </c>
      <c r="F252" s="36">
        <f t="shared" si="60"/>
        <v>278.54000000000002</v>
      </c>
      <c r="G252" s="36">
        <f t="shared" si="56"/>
        <v>0</v>
      </c>
      <c r="H252" s="36">
        <f t="shared" si="61"/>
        <v>89615.24000000002</v>
      </c>
      <c r="I252" s="36">
        <f t="shared" si="71"/>
        <v>109065.15999999995</v>
      </c>
      <c r="J252" s="36">
        <f t="shared" si="57"/>
        <v>80384.760000000053</v>
      </c>
      <c r="N252">
        <f t="shared" si="73"/>
        <v>21</v>
      </c>
      <c r="O252" s="33">
        <v>51136</v>
      </c>
      <c r="P252" s="36">
        <f t="shared" si="62"/>
        <v>-78225.25</v>
      </c>
      <c r="Q252" s="36">
        <f t="shared" si="63"/>
        <v>1200.33</v>
      </c>
      <c r="R252" s="36">
        <f t="shared" si="64"/>
        <v>1416.75</v>
      </c>
      <c r="S252" s="36">
        <f t="shared" si="65"/>
        <v>-216.42</v>
      </c>
      <c r="T252" s="36">
        <f t="shared" si="66"/>
        <v>0</v>
      </c>
      <c r="U252" s="36">
        <f t="shared" si="67"/>
        <v>249641.99999999997</v>
      </c>
      <c r="V252" s="36">
        <f t="shared" si="68"/>
        <v>39637.530000000013</v>
      </c>
      <c r="W252" s="36">
        <f t="shared" si="69"/>
        <v>-79642</v>
      </c>
    </row>
    <row r="253" spans="1:23" x14ac:dyDescent="0.25">
      <c r="A253">
        <f t="shared" si="72"/>
        <v>21</v>
      </c>
      <c r="B253" s="33">
        <v>51167</v>
      </c>
      <c r="C253" s="36">
        <f t="shared" si="70"/>
        <v>80384.760000000053</v>
      </c>
      <c r="D253" s="36">
        <f t="shared" si="58"/>
        <v>824.4</v>
      </c>
      <c r="E253" s="36">
        <f t="shared" si="59"/>
        <v>547.74</v>
      </c>
      <c r="F253" s="36">
        <f t="shared" si="60"/>
        <v>276.66000000000003</v>
      </c>
      <c r="G253" s="36">
        <f t="shared" si="56"/>
        <v>0</v>
      </c>
      <c r="H253" s="36">
        <f t="shared" si="61"/>
        <v>90162.980000000025</v>
      </c>
      <c r="I253" s="36">
        <f t="shared" si="71"/>
        <v>109341.81999999995</v>
      </c>
      <c r="J253" s="36">
        <f t="shared" si="57"/>
        <v>79837.020000000048</v>
      </c>
      <c r="N253">
        <f t="shared" si="73"/>
        <v>21</v>
      </c>
      <c r="O253" s="33">
        <v>51167</v>
      </c>
      <c r="P253" s="36">
        <f t="shared" si="62"/>
        <v>-79642</v>
      </c>
      <c r="Q253" s="36">
        <f t="shared" si="63"/>
        <v>1200.33</v>
      </c>
      <c r="R253" s="36">
        <f t="shared" si="64"/>
        <v>1420.6699999999998</v>
      </c>
      <c r="S253" s="36">
        <f t="shared" si="65"/>
        <v>-220.34</v>
      </c>
      <c r="T253" s="36">
        <f t="shared" si="66"/>
        <v>0</v>
      </c>
      <c r="U253" s="36">
        <f t="shared" si="67"/>
        <v>251062.66999999998</v>
      </c>
      <c r="V253" s="36">
        <f t="shared" si="68"/>
        <v>39417.190000000017</v>
      </c>
      <c r="W253" s="36">
        <f t="shared" si="69"/>
        <v>-81062.67</v>
      </c>
    </row>
    <row r="254" spans="1:23" x14ac:dyDescent="0.25">
      <c r="A254">
        <f t="shared" si="72"/>
        <v>21</v>
      </c>
      <c r="B254" s="33">
        <v>51196</v>
      </c>
      <c r="C254" s="36">
        <f t="shared" si="70"/>
        <v>79837.020000000048</v>
      </c>
      <c r="D254" s="36">
        <f t="shared" si="58"/>
        <v>824.4</v>
      </c>
      <c r="E254" s="36">
        <f t="shared" si="59"/>
        <v>549.63</v>
      </c>
      <c r="F254" s="36">
        <f t="shared" si="60"/>
        <v>274.77</v>
      </c>
      <c r="G254" s="36">
        <f t="shared" si="56"/>
        <v>0</v>
      </c>
      <c r="H254" s="36">
        <f t="shared" si="61"/>
        <v>90712.61000000003</v>
      </c>
      <c r="I254" s="36">
        <f t="shared" si="71"/>
        <v>109616.58999999995</v>
      </c>
      <c r="J254" s="36">
        <f t="shared" si="57"/>
        <v>79287.390000000043</v>
      </c>
      <c r="N254">
        <f t="shared" si="73"/>
        <v>21</v>
      </c>
      <c r="O254" s="33">
        <v>51196</v>
      </c>
      <c r="P254" s="36">
        <f t="shared" si="62"/>
        <v>-81062.67</v>
      </c>
      <c r="Q254" s="36">
        <f t="shared" si="63"/>
        <v>1200.33</v>
      </c>
      <c r="R254" s="36">
        <f t="shared" si="64"/>
        <v>1424.6</v>
      </c>
      <c r="S254" s="36">
        <f t="shared" si="65"/>
        <v>-224.27</v>
      </c>
      <c r="T254" s="36">
        <f t="shared" si="66"/>
        <v>0</v>
      </c>
      <c r="U254" s="36">
        <f t="shared" si="67"/>
        <v>252487.27</v>
      </c>
      <c r="V254" s="36">
        <f t="shared" si="68"/>
        <v>39192.92000000002</v>
      </c>
      <c r="W254" s="36">
        <f t="shared" si="69"/>
        <v>-82487.27</v>
      </c>
    </row>
    <row r="255" spans="1:23" x14ac:dyDescent="0.25">
      <c r="A255">
        <f t="shared" si="72"/>
        <v>21</v>
      </c>
      <c r="B255" s="33">
        <v>51227</v>
      </c>
      <c r="C255" s="36">
        <f t="shared" si="70"/>
        <v>79287.390000000043</v>
      </c>
      <c r="D255" s="36">
        <f t="shared" si="58"/>
        <v>824.4</v>
      </c>
      <c r="E255" s="36">
        <f t="shared" si="59"/>
        <v>551.52</v>
      </c>
      <c r="F255" s="36">
        <f t="shared" si="60"/>
        <v>272.88</v>
      </c>
      <c r="G255" s="36">
        <f t="shared" si="56"/>
        <v>0</v>
      </c>
      <c r="H255" s="36">
        <f t="shared" si="61"/>
        <v>91264.130000000034</v>
      </c>
      <c r="I255" s="36">
        <f t="shared" si="71"/>
        <v>109889.46999999996</v>
      </c>
      <c r="J255" s="36">
        <f t="shared" si="57"/>
        <v>78735.870000000039</v>
      </c>
      <c r="N255">
        <f t="shared" si="73"/>
        <v>21</v>
      </c>
      <c r="O255" s="33">
        <v>51227</v>
      </c>
      <c r="P255" s="36">
        <f t="shared" si="62"/>
        <v>-82487.27</v>
      </c>
      <c r="Q255" s="36">
        <f t="shared" si="63"/>
        <v>1200.33</v>
      </c>
      <c r="R255" s="36">
        <f t="shared" si="64"/>
        <v>1428.54</v>
      </c>
      <c r="S255" s="36">
        <f t="shared" si="65"/>
        <v>-228.21</v>
      </c>
      <c r="T255" s="36">
        <f t="shared" si="66"/>
        <v>0</v>
      </c>
      <c r="U255" s="36">
        <f t="shared" si="67"/>
        <v>253915.81</v>
      </c>
      <c r="V255" s="36">
        <f t="shared" si="68"/>
        <v>38964.710000000021</v>
      </c>
      <c r="W255" s="36">
        <f t="shared" si="69"/>
        <v>-83915.81</v>
      </c>
    </row>
    <row r="256" spans="1:23" x14ac:dyDescent="0.25">
      <c r="A256">
        <f t="shared" si="72"/>
        <v>21</v>
      </c>
      <c r="B256" s="33">
        <v>51257</v>
      </c>
      <c r="C256" s="36">
        <f t="shared" si="70"/>
        <v>78735.870000000039</v>
      </c>
      <c r="D256" s="36">
        <f t="shared" si="58"/>
        <v>824.4</v>
      </c>
      <c r="E256" s="36">
        <f t="shared" si="59"/>
        <v>553.41999999999996</v>
      </c>
      <c r="F256" s="36">
        <f t="shared" si="60"/>
        <v>270.98</v>
      </c>
      <c r="G256" s="36">
        <f t="shared" si="56"/>
        <v>0</v>
      </c>
      <c r="H256" s="36">
        <f t="shared" si="61"/>
        <v>91817.550000000032</v>
      </c>
      <c r="I256" s="36">
        <f t="shared" si="71"/>
        <v>110160.44999999995</v>
      </c>
      <c r="J256" s="36">
        <f t="shared" si="57"/>
        <v>78182.450000000041</v>
      </c>
      <c r="N256">
        <f t="shared" si="73"/>
        <v>21</v>
      </c>
      <c r="O256" s="33">
        <v>51257</v>
      </c>
      <c r="P256" s="36">
        <f t="shared" si="62"/>
        <v>-83915.81</v>
      </c>
      <c r="Q256" s="36">
        <f t="shared" si="63"/>
        <v>1200.33</v>
      </c>
      <c r="R256" s="36">
        <f t="shared" si="64"/>
        <v>1432.5</v>
      </c>
      <c r="S256" s="36">
        <f t="shared" si="65"/>
        <v>-232.17</v>
      </c>
      <c r="T256" s="36">
        <f t="shared" si="66"/>
        <v>0</v>
      </c>
      <c r="U256" s="36">
        <f t="shared" si="67"/>
        <v>255348.31</v>
      </c>
      <c r="V256" s="36">
        <f t="shared" si="68"/>
        <v>38732.540000000023</v>
      </c>
      <c r="W256" s="36">
        <f t="shared" si="69"/>
        <v>-85348.31</v>
      </c>
    </row>
    <row r="257" spans="1:23" x14ac:dyDescent="0.25">
      <c r="A257">
        <f t="shared" si="72"/>
        <v>21</v>
      </c>
      <c r="B257" s="33">
        <v>51288</v>
      </c>
      <c r="C257" s="36">
        <f t="shared" si="70"/>
        <v>78182.450000000041</v>
      </c>
      <c r="D257" s="36">
        <f t="shared" si="58"/>
        <v>824.4</v>
      </c>
      <c r="E257" s="36">
        <f t="shared" si="59"/>
        <v>555.31999999999994</v>
      </c>
      <c r="F257" s="36">
        <f t="shared" si="60"/>
        <v>269.08</v>
      </c>
      <c r="G257" s="36">
        <f t="shared" si="56"/>
        <v>0</v>
      </c>
      <c r="H257" s="36">
        <f t="shared" si="61"/>
        <v>92372.870000000039</v>
      </c>
      <c r="I257" s="36">
        <f t="shared" si="71"/>
        <v>110429.52999999996</v>
      </c>
      <c r="J257" s="36">
        <f t="shared" si="57"/>
        <v>77627.130000000034</v>
      </c>
      <c r="N257">
        <f t="shared" si="73"/>
        <v>21</v>
      </c>
      <c r="O257" s="33">
        <v>51288</v>
      </c>
      <c r="P257" s="36">
        <f t="shared" si="62"/>
        <v>-85348.31</v>
      </c>
      <c r="Q257" s="36">
        <f t="shared" si="63"/>
        <v>1200.33</v>
      </c>
      <c r="R257" s="36">
        <f t="shared" si="64"/>
        <v>1436.46</v>
      </c>
      <c r="S257" s="36">
        <f t="shared" si="65"/>
        <v>-236.13</v>
      </c>
      <c r="T257" s="36">
        <f t="shared" si="66"/>
        <v>0</v>
      </c>
      <c r="U257" s="36">
        <f t="shared" si="67"/>
        <v>256784.77</v>
      </c>
      <c r="V257" s="36">
        <f t="shared" si="68"/>
        <v>38496.410000000025</v>
      </c>
      <c r="W257" s="36">
        <f t="shared" si="69"/>
        <v>-86784.77</v>
      </c>
    </row>
    <row r="258" spans="1:23" x14ac:dyDescent="0.25">
      <c r="A258">
        <f t="shared" si="72"/>
        <v>21</v>
      </c>
      <c r="B258" s="33">
        <v>51318</v>
      </c>
      <c r="C258" s="36">
        <f t="shared" si="70"/>
        <v>77627.130000000034</v>
      </c>
      <c r="D258" s="36">
        <f t="shared" si="58"/>
        <v>824.4</v>
      </c>
      <c r="E258" s="36">
        <f t="shared" si="59"/>
        <v>557.23</v>
      </c>
      <c r="F258" s="36">
        <f t="shared" si="60"/>
        <v>267.17</v>
      </c>
      <c r="G258" s="36">
        <f t="shared" si="56"/>
        <v>0</v>
      </c>
      <c r="H258" s="36">
        <f t="shared" si="61"/>
        <v>92930.100000000035</v>
      </c>
      <c r="I258" s="36">
        <f t="shared" si="71"/>
        <v>110696.69999999995</v>
      </c>
      <c r="J258" s="36">
        <f t="shared" si="57"/>
        <v>77069.900000000038</v>
      </c>
      <c r="N258">
        <f t="shared" si="73"/>
        <v>21</v>
      </c>
      <c r="O258" s="33">
        <v>51318</v>
      </c>
      <c r="P258" s="36">
        <f t="shared" si="62"/>
        <v>-86784.77</v>
      </c>
      <c r="Q258" s="36">
        <f t="shared" si="63"/>
        <v>1200.33</v>
      </c>
      <c r="R258" s="36">
        <f t="shared" si="64"/>
        <v>1440.4299999999998</v>
      </c>
      <c r="S258" s="36">
        <f t="shared" si="65"/>
        <v>-240.1</v>
      </c>
      <c r="T258" s="36">
        <f t="shared" si="66"/>
        <v>0</v>
      </c>
      <c r="U258" s="36">
        <f t="shared" si="67"/>
        <v>258225.19999999998</v>
      </c>
      <c r="V258" s="36">
        <f t="shared" si="68"/>
        <v>38256.310000000027</v>
      </c>
      <c r="W258" s="36">
        <f t="shared" si="69"/>
        <v>-88225.2</v>
      </c>
    </row>
    <row r="259" spans="1:23" x14ac:dyDescent="0.25">
      <c r="A259">
        <f t="shared" si="72"/>
        <v>21</v>
      </c>
      <c r="B259" s="33">
        <v>51349</v>
      </c>
      <c r="C259" s="36">
        <f t="shared" si="70"/>
        <v>77069.900000000038</v>
      </c>
      <c r="D259" s="36">
        <f t="shared" si="58"/>
        <v>824.4</v>
      </c>
      <c r="E259" s="36">
        <f t="shared" si="59"/>
        <v>559.15</v>
      </c>
      <c r="F259" s="36">
        <f t="shared" si="60"/>
        <v>265.25</v>
      </c>
      <c r="G259" s="36">
        <f t="shared" si="56"/>
        <v>0</v>
      </c>
      <c r="H259" s="36">
        <f t="shared" si="61"/>
        <v>93489.250000000029</v>
      </c>
      <c r="I259" s="36">
        <f t="shared" si="71"/>
        <v>110961.94999999995</v>
      </c>
      <c r="J259" s="36">
        <f t="shared" si="57"/>
        <v>76510.750000000044</v>
      </c>
      <c r="N259">
        <f t="shared" si="73"/>
        <v>21</v>
      </c>
      <c r="O259" s="33">
        <v>51349</v>
      </c>
      <c r="P259" s="36">
        <f t="shared" si="62"/>
        <v>-88225.2</v>
      </c>
      <c r="Q259" s="36">
        <f t="shared" si="63"/>
        <v>1200.33</v>
      </c>
      <c r="R259" s="36">
        <f t="shared" si="64"/>
        <v>1444.4199999999998</v>
      </c>
      <c r="S259" s="36">
        <f t="shared" si="65"/>
        <v>-244.09</v>
      </c>
      <c r="T259" s="36">
        <f t="shared" si="66"/>
        <v>0</v>
      </c>
      <c r="U259" s="36">
        <f t="shared" si="67"/>
        <v>259669.62</v>
      </c>
      <c r="V259" s="36">
        <f t="shared" si="68"/>
        <v>38012.22000000003</v>
      </c>
      <c r="W259" s="36">
        <f t="shared" si="69"/>
        <v>-89669.62</v>
      </c>
    </row>
    <row r="260" spans="1:23" x14ac:dyDescent="0.25">
      <c r="A260">
        <f t="shared" si="72"/>
        <v>21</v>
      </c>
      <c r="B260" s="33">
        <v>51380</v>
      </c>
      <c r="C260" s="36">
        <f t="shared" si="70"/>
        <v>76510.750000000044</v>
      </c>
      <c r="D260" s="36">
        <f t="shared" si="58"/>
        <v>824.4</v>
      </c>
      <c r="E260" s="36">
        <f t="shared" si="59"/>
        <v>561.07999999999993</v>
      </c>
      <c r="F260" s="36">
        <f t="shared" si="60"/>
        <v>263.32</v>
      </c>
      <c r="G260" s="36">
        <f t="shared" si="56"/>
        <v>0</v>
      </c>
      <c r="H260" s="36">
        <f t="shared" si="61"/>
        <v>94050.330000000031</v>
      </c>
      <c r="I260" s="36">
        <f t="shared" si="71"/>
        <v>111225.26999999996</v>
      </c>
      <c r="J260" s="36">
        <f t="shared" si="57"/>
        <v>75949.670000000042</v>
      </c>
      <c r="N260">
        <f t="shared" si="73"/>
        <v>21</v>
      </c>
      <c r="O260" s="33">
        <v>51380</v>
      </c>
      <c r="P260" s="36">
        <f t="shared" si="62"/>
        <v>-89669.62</v>
      </c>
      <c r="Q260" s="36">
        <f t="shared" si="63"/>
        <v>1200.33</v>
      </c>
      <c r="R260" s="36">
        <f t="shared" si="64"/>
        <v>1448.4199999999998</v>
      </c>
      <c r="S260" s="36">
        <f t="shared" si="65"/>
        <v>-248.09</v>
      </c>
      <c r="T260" s="36">
        <f t="shared" si="66"/>
        <v>0</v>
      </c>
      <c r="U260" s="36">
        <f t="shared" si="67"/>
        <v>261118.04</v>
      </c>
      <c r="V260" s="36">
        <f t="shared" si="68"/>
        <v>37764.130000000034</v>
      </c>
      <c r="W260" s="36">
        <f t="shared" si="69"/>
        <v>-91118.04</v>
      </c>
    </row>
    <row r="261" spans="1:23" x14ac:dyDescent="0.25">
      <c r="A261">
        <f t="shared" si="72"/>
        <v>21</v>
      </c>
      <c r="B261" s="33">
        <v>51410</v>
      </c>
      <c r="C261" s="36">
        <f t="shared" si="70"/>
        <v>75949.670000000042</v>
      </c>
      <c r="D261" s="36">
        <f t="shared" si="58"/>
        <v>824.4</v>
      </c>
      <c r="E261" s="36">
        <f t="shared" si="59"/>
        <v>563.01</v>
      </c>
      <c r="F261" s="36">
        <f t="shared" si="60"/>
        <v>261.39</v>
      </c>
      <c r="G261" s="36">
        <f t="shared" si="56"/>
        <v>0</v>
      </c>
      <c r="H261" s="36">
        <f t="shared" si="61"/>
        <v>94613.340000000026</v>
      </c>
      <c r="I261" s="36">
        <f t="shared" si="71"/>
        <v>111486.65999999996</v>
      </c>
      <c r="J261" s="36">
        <f t="shared" si="57"/>
        <v>75386.660000000047</v>
      </c>
      <c r="N261">
        <f t="shared" si="73"/>
        <v>21</v>
      </c>
      <c r="O261" s="33">
        <v>51410</v>
      </c>
      <c r="P261" s="36">
        <f t="shared" si="62"/>
        <v>-91118.04</v>
      </c>
      <c r="Q261" s="36">
        <f t="shared" si="63"/>
        <v>1200.33</v>
      </c>
      <c r="R261" s="36">
        <f t="shared" si="64"/>
        <v>1452.4199999999998</v>
      </c>
      <c r="S261" s="36">
        <f t="shared" si="65"/>
        <v>-252.09</v>
      </c>
      <c r="T261" s="36">
        <f t="shared" si="66"/>
        <v>0</v>
      </c>
      <c r="U261" s="36">
        <f t="shared" si="67"/>
        <v>262570.46000000002</v>
      </c>
      <c r="V261" s="36">
        <f t="shared" si="68"/>
        <v>37512.040000000037</v>
      </c>
      <c r="W261" s="36">
        <f t="shared" si="69"/>
        <v>-92570.459999999992</v>
      </c>
    </row>
    <row r="262" spans="1:23" x14ac:dyDescent="0.25">
      <c r="A262">
        <f t="shared" si="72"/>
        <v>21</v>
      </c>
      <c r="B262" s="33">
        <v>51441</v>
      </c>
      <c r="C262" s="36">
        <f t="shared" si="70"/>
        <v>75386.660000000047</v>
      </c>
      <c r="D262" s="36">
        <f t="shared" si="58"/>
        <v>824.4</v>
      </c>
      <c r="E262" s="36">
        <f t="shared" si="59"/>
        <v>564.94000000000005</v>
      </c>
      <c r="F262" s="36">
        <f t="shared" si="60"/>
        <v>259.45999999999998</v>
      </c>
      <c r="G262" s="36">
        <f t="shared" si="56"/>
        <v>0</v>
      </c>
      <c r="H262" s="36">
        <f t="shared" si="61"/>
        <v>95178.280000000028</v>
      </c>
      <c r="I262" s="36">
        <f t="shared" si="71"/>
        <v>111746.11999999997</v>
      </c>
      <c r="J262" s="36">
        <f t="shared" si="57"/>
        <v>74821.720000000045</v>
      </c>
      <c r="N262">
        <f t="shared" si="73"/>
        <v>21</v>
      </c>
      <c r="O262" s="33">
        <v>51441</v>
      </c>
      <c r="P262" s="36">
        <f t="shared" si="62"/>
        <v>-92570.459999999992</v>
      </c>
      <c r="Q262" s="36">
        <f t="shared" si="63"/>
        <v>1200.33</v>
      </c>
      <c r="R262" s="36">
        <f t="shared" si="64"/>
        <v>1456.44</v>
      </c>
      <c r="S262" s="36">
        <f t="shared" si="65"/>
        <v>-256.11</v>
      </c>
      <c r="T262" s="36">
        <f t="shared" si="66"/>
        <v>0</v>
      </c>
      <c r="U262" s="36">
        <f t="shared" si="67"/>
        <v>264026.90000000002</v>
      </c>
      <c r="V262" s="36">
        <f t="shared" si="68"/>
        <v>37255.930000000037</v>
      </c>
      <c r="W262" s="36">
        <f t="shared" si="69"/>
        <v>-94026.9</v>
      </c>
    </row>
    <row r="263" spans="1:23" x14ac:dyDescent="0.25">
      <c r="A263">
        <f t="shared" si="72"/>
        <v>21</v>
      </c>
      <c r="B263" s="33">
        <v>51471</v>
      </c>
      <c r="C263" s="36">
        <f t="shared" si="70"/>
        <v>74821.720000000045</v>
      </c>
      <c r="D263" s="36">
        <f t="shared" si="58"/>
        <v>824.4</v>
      </c>
      <c r="E263" s="36">
        <f t="shared" si="59"/>
        <v>566.89</v>
      </c>
      <c r="F263" s="36">
        <f t="shared" si="60"/>
        <v>257.51</v>
      </c>
      <c r="G263" s="36">
        <f t="shared" si="56"/>
        <v>0</v>
      </c>
      <c r="H263" s="36">
        <f t="shared" si="61"/>
        <v>95745.170000000027</v>
      </c>
      <c r="I263" s="36">
        <f t="shared" si="71"/>
        <v>112003.62999999996</v>
      </c>
      <c r="J263" s="36">
        <f t="shared" si="57"/>
        <v>74254.830000000045</v>
      </c>
      <c r="N263">
        <f t="shared" si="73"/>
        <v>21</v>
      </c>
      <c r="O263" s="33">
        <v>51471</v>
      </c>
      <c r="P263" s="36">
        <f t="shared" si="62"/>
        <v>-94026.9</v>
      </c>
      <c r="Q263" s="36">
        <f t="shared" si="63"/>
        <v>1200.33</v>
      </c>
      <c r="R263" s="36">
        <f t="shared" si="64"/>
        <v>1460.4699999999998</v>
      </c>
      <c r="S263" s="36">
        <f t="shared" si="65"/>
        <v>-260.14</v>
      </c>
      <c r="T263" s="36">
        <f t="shared" si="66"/>
        <v>0</v>
      </c>
      <c r="U263" s="36">
        <f t="shared" si="67"/>
        <v>265487.37</v>
      </c>
      <c r="V263" s="36">
        <f t="shared" si="68"/>
        <v>36995.790000000037</v>
      </c>
      <c r="W263" s="36">
        <f t="shared" si="69"/>
        <v>-95487.37</v>
      </c>
    </row>
    <row r="264" spans="1:23" x14ac:dyDescent="0.25">
      <c r="A264">
        <f t="shared" si="72"/>
        <v>22</v>
      </c>
      <c r="B264" s="33">
        <v>51502</v>
      </c>
      <c r="C264" s="36">
        <f t="shared" si="70"/>
        <v>74254.830000000045</v>
      </c>
      <c r="D264" s="36">
        <f t="shared" si="58"/>
        <v>824.4</v>
      </c>
      <c r="E264" s="36">
        <f t="shared" si="59"/>
        <v>568.83999999999992</v>
      </c>
      <c r="F264" s="36">
        <f t="shared" si="60"/>
        <v>255.56</v>
      </c>
      <c r="G264" s="36">
        <f t="shared" si="56"/>
        <v>0</v>
      </c>
      <c r="H264" s="36">
        <f t="shared" si="61"/>
        <v>96314.010000000024</v>
      </c>
      <c r="I264" s="36">
        <f t="shared" si="71"/>
        <v>112259.18999999996</v>
      </c>
      <c r="J264" s="36">
        <f t="shared" si="57"/>
        <v>73685.990000000049</v>
      </c>
      <c r="N264">
        <f t="shared" si="73"/>
        <v>22</v>
      </c>
      <c r="O264" s="33">
        <v>51502</v>
      </c>
      <c r="P264" s="36">
        <f t="shared" si="62"/>
        <v>-95487.37</v>
      </c>
      <c r="Q264" s="36">
        <f t="shared" si="63"/>
        <v>1200.33</v>
      </c>
      <c r="R264" s="36">
        <f t="shared" si="64"/>
        <v>1464.51</v>
      </c>
      <c r="S264" s="36">
        <f t="shared" si="65"/>
        <v>-264.18</v>
      </c>
      <c r="T264" s="36">
        <f t="shared" si="66"/>
        <v>0</v>
      </c>
      <c r="U264" s="36">
        <f t="shared" si="67"/>
        <v>266951.88</v>
      </c>
      <c r="V264" s="36">
        <f t="shared" si="68"/>
        <v>36731.610000000037</v>
      </c>
      <c r="W264" s="36">
        <f t="shared" si="69"/>
        <v>-96951.87999999999</v>
      </c>
    </row>
    <row r="265" spans="1:23" x14ac:dyDescent="0.25">
      <c r="A265">
        <f t="shared" si="72"/>
        <v>22</v>
      </c>
      <c r="B265" s="33">
        <v>51533</v>
      </c>
      <c r="C265" s="36">
        <f t="shared" si="70"/>
        <v>73685.990000000049</v>
      </c>
      <c r="D265" s="36">
        <f t="shared" si="58"/>
        <v>824.4</v>
      </c>
      <c r="E265" s="36">
        <f t="shared" si="59"/>
        <v>570.79999999999995</v>
      </c>
      <c r="F265" s="36">
        <f t="shared" si="60"/>
        <v>253.6</v>
      </c>
      <c r="G265" s="36">
        <f t="shared" si="56"/>
        <v>0</v>
      </c>
      <c r="H265" s="36">
        <f t="shared" si="61"/>
        <v>96884.810000000027</v>
      </c>
      <c r="I265" s="36">
        <f t="shared" si="71"/>
        <v>112512.78999999996</v>
      </c>
      <c r="J265" s="36">
        <f t="shared" si="57"/>
        <v>73115.190000000046</v>
      </c>
      <c r="N265">
        <f t="shared" si="73"/>
        <v>22</v>
      </c>
      <c r="O265" s="33">
        <v>51533</v>
      </c>
      <c r="P265" s="36">
        <f t="shared" si="62"/>
        <v>-96951.87999999999</v>
      </c>
      <c r="Q265" s="36">
        <f t="shared" si="63"/>
        <v>1200.33</v>
      </c>
      <c r="R265" s="36">
        <f t="shared" si="64"/>
        <v>1468.56</v>
      </c>
      <c r="S265" s="36">
        <f t="shared" si="65"/>
        <v>-268.23</v>
      </c>
      <c r="T265" s="36">
        <f t="shared" si="66"/>
        <v>0</v>
      </c>
      <c r="U265" s="36">
        <f t="shared" si="67"/>
        <v>268420.44</v>
      </c>
      <c r="V265" s="36">
        <f t="shared" si="68"/>
        <v>36463.380000000034</v>
      </c>
      <c r="W265" s="36">
        <f t="shared" si="69"/>
        <v>-98420.439999999988</v>
      </c>
    </row>
    <row r="266" spans="1:23" x14ac:dyDescent="0.25">
      <c r="A266">
        <f t="shared" si="72"/>
        <v>22</v>
      </c>
      <c r="B266" s="33">
        <v>51561</v>
      </c>
      <c r="C266" s="36">
        <f t="shared" si="70"/>
        <v>73115.190000000046</v>
      </c>
      <c r="D266" s="36">
        <f t="shared" si="58"/>
        <v>824.4</v>
      </c>
      <c r="E266" s="36">
        <f t="shared" si="59"/>
        <v>572.76</v>
      </c>
      <c r="F266" s="36">
        <f t="shared" si="60"/>
        <v>251.64</v>
      </c>
      <c r="G266" s="36">
        <f t="shared" si="56"/>
        <v>0</v>
      </c>
      <c r="H266" s="36">
        <f t="shared" si="61"/>
        <v>97457.570000000022</v>
      </c>
      <c r="I266" s="36">
        <f t="shared" si="71"/>
        <v>112764.42999999996</v>
      </c>
      <c r="J266" s="36">
        <f t="shared" si="57"/>
        <v>72542.430000000051</v>
      </c>
      <c r="N266">
        <f t="shared" si="73"/>
        <v>22</v>
      </c>
      <c r="O266" s="33">
        <v>51561</v>
      </c>
      <c r="P266" s="36">
        <f t="shared" si="62"/>
        <v>-98420.439999999988</v>
      </c>
      <c r="Q266" s="36">
        <f t="shared" si="63"/>
        <v>1200.33</v>
      </c>
      <c r="R266" s="36">
        <f t="shared" si="64"/>
        <v>1472.6299999999999</v>
      </c>
      <c r="S266" s="36">
        <f t="shared" si="65"/>
        <v>-272.3</v>
      </c>
      <c r="T266" s="36">
        <f t="shared" si="66"/>
        <v>0</v>
      </c>
      <c r="U266" s="36">
        <f t="shared" si="67"/>
        <v>269893.07</v>
      </c>
      <c r="V266" s="36">
        <f t="shared" si="68"/>
        <v>36191.080000000031</v>
      </c>
      <c r="W266" s="36">
        <f t="shared" si="69"/>
        <v>-99893.069999999992</v>
      </c>
    </row>
    <row r="267" spans="1:23" x14ac:dyDescent="0.25">
      <c r="A267">
        <f t="shared" si="72"/>
        <v>22</v>
      </c>
      <c r="B267" s="33">
        <v>51592</v>
      </c>
      <c r="C267" s="36">
        <f t="shared" si="70"/>
        <v>72542.430000000051</v>
      </c>
      <c r="D267" s="36">
        <f t="shared" si="58"/>
        <v>824.4</v>
      </c>
      <c r="E267" s="36">
        <f t="shared" si="59"/>
        <v>574.73</v>
      </c>
      <c r="F267" s="36">
        <f t="shared" si="60"/>
        <v>249.67</v>
      </c>
      <c r="G267" s="36">
        <f t="shared" si="56"/>
        <v>0</v>
      </c>
      <c r="H267" s="36">
        <f t="shared" si="61"/>
        <v>98032.300000000017</v>
      </c>
      <c r="I267" s="36">
        <f t="shared" si="71"/>
        <v>113014.09999999996</v>
      </c>
      <c r="J267" s="36">
        <f t="shared" si="57"/>
        <v>71967.700000000055</v>
      </c>
      <c r="N267">
        <f t="shared" si="73"/>
        <v>22</v>
      </c>
      <c r="O267" s="33">
        <v>51592</v>
      </c>
      <c r="P267" s="36">
        <f t="shared" si="62"/>
        <v>-99893.069999999992</v>
      </c>
      <c r="Q267" s="36">
        <f t="shared" si="63"/>
        <v>1200.33</v>
      </c>
      <c r="R267" s="36">
        <f t="shared" si="64"/>
        <v>1476.6999999999998</v>
      </c>
      <c r="S267" s="36">
        <f t="shared" si="65"/>
        <v>-276.37</v>
      </c>
      <c r="T267" s="36">
        <f t="shared" si="66"/>
        <v>0</v>
      </c>
      <c r="U267" s="36">
        <f t="shared" si="67"/>
        <v>271369.77</v>
      </c>
      <c r="V267" s="36">
        <f t="shared" si="68"/>
        <v>35914.710000000028</v>
      </c>
      <c r="W267" s="36">
        <f t="shared" si="69"/>
        <v>-101369.76999999999</v>
      </c>
    </row>
    <row r="268" spans="1:23" x14ac:dyDescent="0.25">
      <c r="A268">
        <f t="shared" si="72"/>
        <v>22</v>
      </c>
      <c r="B268" s="33">
        <v>51622</v>
      </c>
      <c r="C268" s="36">
        <f t="shared" si="70"/>
        <v>71967.700000000055</v>
      </c>
      <c r="D268" s="36">
        <f t="shared" si="58"/>
        <v>824.4</v>
      </c>
      <c r="E268" s="36">
        <f t="shared" si="59"/>
        <v>576.71</v>
      </c>
      <c r="F268" s="36">
        <f t="shared" si="60"/>
        <v>247.69</v>
      </c>
      <c r="G268" s="36">
        <f t="shared" si="56"/>
        <v>0</v>
      </c>
      <c r="H268" s="36">
        <f t="shared" si="61"/>
        <v>98609.010000000024</v>
      </c>
      <c r="I268" s="36">
        <f t="shared" si="71"/>
        <v>113261.78999999996</v>
      </c>
      <c r="J268" s="36">
        <f t="shared" si="57"/>
        <v>71390.990000000049</v>
      </c>
      <c r="N268">
        <f t="shared" si="73"/>
        <v>22</v>
      </c>
      <c r="O268" s="33">
        <v>51622</v>
      </c>
      <c r="P268" s="36">
        <f t="shared" si="62"/>
        <v>-101369.76999999999</v>
      </c>
      <c r="Q268" s="36">
        <f t="shared" si="63"/>
        <v>1200.33</v>
      </c>
      <c r="R268" s="36">
        <f t="shared" si="64"/>
        <v>1480.79</v>
      </c>
      <c r="S268" s="36">
        <f t="shared" si="65"/>
        <v>-280.45999999999998</v>
      </c>
      <c r="T268" s="36">
        <f t="shared" si="66"/>
        <v>0</v>
      </c>
      <c r="U268" s="36">
        <f t="shared" si="67"/>
        <v>272850.56</v>
      </c>
      <c r="V268" s="36">
        <f t="shared" si="68"/>
        <v>35634.250000000029</v>
      </c>
      <c r="W268" s="36">
        <f t="shared" si="69"/>
        <v>-102850.55999999998</v>
      </c>
    </row>
    <row r="269" spans="1:23" x14ac:dyDescent="0.25">
      <c r="A269">
        <f t="shared" si="72"/>
        <v>22</v>
      </c>
      <c r="B269" s="33">
        <v>51653</v>
      </c>
      <c r="C269" s="36">
        <f t="shared" si="70"/>
        <v>71390.990000000049</v>
      </c>
      <c r="D269" s="36">
        <f t="shared" si="58"/>
        <v>824.4</v>
      </c>
      <c r="E269" s="36">
        <f t="shared" si="59"/>
        <v>578.70000000000005</v>
      </c>
      <c r="F269" s="36">
        <f t="shared" si="60"/>
        <v>245.7</v>
      </c>
      <c r="G269" s="36">
        <f t="shared" ref="G269:G332" si="74">$B$8</f>
        <v>0</v>
      </c>
      <c r="H269" s="36">
        <f t="shared" si="61"/>
        <v>99187.710000000021</v>
      </c>
      <c r="I269" s="36">
        <f t="shared" si="71"/>
        <v>113507.48999999996</v>
      </c>
      <c r="J269" s="36">
        <f t="shared" ref="J269:J332" si="75">C269-E269-G269</f>
        <v>70812.290000000052</v>
      </c>
      <c r="N269">
        <f t="shared" si="73"/>
        <v>22</v>
      </c>
      <c r="O269" s="33">
        <v>51653</v>
      </c>
      <c r="P269" s="36">
        <f t="shared" si="62"/>
        <v>-102850.55999999998</v>
      </c>
      <c r="Q269" s="36">
        <f t="shared" si="63"/>
        <v>1200.33</v>
      </c>
      <c r="R269" s="36">
        <f t="shared" si="64"/>
        <v>1484.8799999999999</v>
      </c>
      <c r="S269" s="36">
        <f t="shared" si="65"/>
        <v>-284.55</v>
      </c>
      <c r="T269" s="36">
        <f t="shared" si="66"/>
        <v>0</v>
      </c>
      <c r="U269" s="36">
        <f t="shared" si="67"/>
        <v>274335.44</v>
      </c>
      <c r="V269" s="36">
        <f t="shared" si="68"/>
        <v>35349.700000000026</v>
      </c>
      <c r="W269" s="36">
        <f t="shared" si="69"/>
        <v>-104335.43999999999</v>
      </c>
    </row>
    <row r="270" spans="1:23" x14ac:dyDescent="0.25">
      <c r="A270">
        <f t="shared" si="72"/>
        <v>22</v>
      </c>
      <c r="B270" s="33">
        <v>51683</v>
      </c>
      <c r="C270" s="36">
        <f t="shared" si="70"/>
        <v>70812.290000000052</v>
      </c>
      <c r="D270" s="36">
        <f t="shared" ref="D270:D333" si="76">$B$7</f>
        <v>824.4</v>
      </c>
      <c r="E270" s="36">
        <f t="shared" ref="E270:E333" si="77">D270-F270</f>
        <v>580.68999999999994</v>
      </c>
      <c r="F270" s="36">
        <f t="shared" ref="F270:F333" si="78">ROUND($C270*$B$4/12,2)</f>
        <v>243.71</v>
      </c>
      <c r="G270" s="36">
        <f t="shared" si="74"/>
        <v>0</v>
      </c>
      <c r="H270" s="36">
        <f t="shared" ref="H270:H333" si="79">E270+G270+H269</f>
        <v>99768.400000000023</v>
      </c>
      <c r="I270" s="36">
        <f t="shared" si="71"/>
        <v>113751.19999999997</v>
      </c>
      <c r="J270" s="36">
        <f t="shared" si="75"/>
        <v>70231.600000000049</v>
      </c>
      <c r="N270">
        <f t="shared" si="73"/>
        <v>22</v>
      </c>
      <c r="O270" s="33">
        <v>51683</v>
      </c>
      <c r="P270" s="36">
        <f t="shared" ref="P270:P333" si="80">$W269</f>
        <v>-104335.43999999999</v>
      </c>
      <c r="Q270" s="36">
        <f t="shared" ref="Q270:Q333" si="81">$O$7</f>
        <v>1200.33</v>
      </c>
      <c r="R270" s="36">
        <f t="shared" ref="R270:R333" si="82">Q270-S270</f>
        <v>1488.99</v>
      </c>
      <c r="S270" s="36">
        <f t="shared" ref="S270:S333" si="83">ROUND($P270*$O$4/12,2)</f>
        <v>-288.66000000000003</v>
      </c>
      <c r="T270" s="36">
        <f t="shared" ref="T270:T333" si="84">$O$8</f>
        <v>0</v>
      </c>
      <c r="U270" s="36">
        <f t="shared" ref="U270:U333" si="85">R270+T270+U269</f>
        <v>275824.43</v>
      </c>
      <c r="V270" s="36">
        <f t="shared" ref="V270:V333" si="86">S270+V269</f>
        <v>35061.040000000023</v>
      </c>
      <c r="W270" s="36">
        <f t="shared" ref="W270:W333" si="87">P270-R270-T270</f>
        <v>-105824.43</v>
      </c>
    </row>
    <row r="271" spans="1:23" x14ac:dyDescent="0.25">
      <c r="A271">
        <f t="shared" si="72"/>
        <v>22</v>
      </c>
      <c r="B271" s="33">
        <v>51714</v>
      </c>
      <c r="C271" s="36">
        <f t="shared" si="70"/>
        <v>70231.600000000049</v>
      </c>
      <c r="D271" s="36">
        <f t="shared" si="76"/>
        <v>824.4</v>
      </c>
      <c r="E271" s="36">
        <f t="shared" si="77"/>
        <v>582.68999999999994</v>
      </c>
      <c r="F271" s="36">
        <f t="shared" si="78"/>
        <v>241.71</v>
      </c>
      <c r="G271" s="36">
        <f t="shared" si="74"/>
        <v>0</v>
      </c>
      <c r="H271" s="36">
        <f t="shared" si="79"/>
        <v>100351.09000000003</v>
      </c>
      <c r="I271" s="36">
        <f t="shared" si="71"/>
        <v>113992.90999999997</v>
      </c>
      <c r="J271" s="36">
        <f t="shared" si="75"/>
        <v>69648.910000000047</v>
      </c>
      <c r="N271">
        <f t="shared" si="73"/>
        <v>22</v>
      </c>
      <c r="O271" s="33">
        <v>51714</v>
      </c>
      <c r="P271" s="36">
        <f t="shared" si="80"/>
        <v>-105824.43</v>
      </c>
      <c r="Q271" s="36">
        <f t="shared" si="81"/>
        <v>1200.33</v>
      </c>
      <c r="R271" s="36">
        <f t="shared" si="82"/>
        <v>1493.11</v>
      </c>
      <c r="S271" s="36">
        <f t="shared" si="83"/>
        <v>-292.77999999999997</v>
      </c>
      <c r="T271" s="36">
        <f t="shared" si="84"/>
        <v>0</v>
      </c>
      <c r="U271" s="36">
        <f t="shared" si="85"/>
        <v>277317.53999999998</v>
      </c>
      <c r="V271" s="36">
        <f t="shared" si="86"/>
        <v>34768.260000000024</v>
      </c>
      <c r="W271" s="36">
        <f t="shared" si="87"/>
        <v>-107317.54</v>
      </c>
    </row>
    <row r="272" spans="1:23" x14ac:dyDescent="0.25">
      <c r="A272">
        <f t="shared" si="72"/>
        <v>22</v>
      </c>
      <c r="B272" s="33">
        <v>51745</v>
      </c>
      <c r="C272" s="36">
        <f t="shared" si="70"/>
        <v>69648.910000000047</v>
      </c>
      <c r="D272" s="36">
        <f t="shared" si="76"/>
        <v>824.4</v>
      </c>
      <c r="E272" s="36">
        <f t="shared" si="77"/>
        <v>584.68999999999994</v>
      </c>
      <c r="F272" s="36">
        <f t="shared" si="78"/>
        <v>239.71</v>
      </c>
      <c r="G272" s="36">
        <f t="shared" si="74"/>
        <v>0</v>
      </c>
      <c r="H272" s="36">
        <f t="shared" si="79"/>
        <v>100935.78000000003</v>
      </c>
      <c r="I272" s="36">
        <f t="shared" si="71"/>
        <v>114232.61999999998</v>
      </c>
      <c r="J272" s="36">
        <f t="shared" si="75"/>
        <v>69064.220000000045</v>
      </c>
      <c r="N272">
        <f t="shared" si="73"/>
        <v>22</v>
      </c>
      <c r="O272" s="33">
        <v>51745</v>
      </c>
      <c r="P272" s="36">
        <f t="shared" si="80"/>
        <v>-107317.54</v>
      </c>
      <c r="Q272" s="36">
        <f t="shared" si="81"/>
        <v>1200.33</v>
      </c>
      <c r="R272" s="36">
        <f t="shared" si="82"/>
        <v>1497.24</v>
      </c>
      <c r="S272" s="36">
        <f t="shared" si="83"/>
        <v>-296.91000000000003</v>
      </c>
      <c r="T272" s="36">
        <f t="shared" si="84"/>
        <v>0</v>
      </c>
      <c r="U272" s="36">
        <f t="shared" si="85"/>
        <v>278814.77999999997</v>
      </c>
      <c r="V272" s="36">
        <f t="shared" si="86"/>
        <v>34471.35000000002</v>
      </c>
      <c r="W272" s="36">
        <f t="shared" si="87"/>
        <v>-108814.78</v>
      </c>
    </row>
    <row r="273" spans="1:23" x14ac:dyDescent="0.25">
      <c r="A273">
        <f t="shared" si="72"/>
        <v>22</v>
      </c>
      <c r="B273" s="33">
        <v>51775</v>
      </c>
      <c r="C273" s="36">
        <f t="shared" si="70"/>
        <v>69064.220000000045</v>
      </c>
      <c r="D273" s="36">
        <f t="shared" si="76"/>
        <v>824.4</v>
      </c>
      <c r="E273" s="36">
        <f t="shared" si="77"/>
        <v>586.70000000000005</v>
      </c>
      <c r="F273" s="36">
        <f t="shared" si="78"/>
        <v>237.7</v>
      </c>
      <c r="G273" s="36">
        <f t="shared" si="74"/>
        <v>0</v>
      </c>
      <c r="H273" s="36">
        <f t="shared" si="79"/>
        <v>101522.48000000003</v>
      </c>
      <c r="I273" s="36">
        <f t="shared" si="71"/>
        <v>114470.31999999998</v>
      </c>
      <c r="J273" s="36">
        <f t="shared" si="75"/>
        <v>68477.520000000048</v>
      </c>
      <c r="N273">
        <f t="shared" si="73"/>
        <v>22</v>
      </c>
      <c r="O273" s="33">
        <v>51775</v>
      </c>
      <c r="P273" s="36">
        <f t="shared" si="80"/>
        <v>-108814.78</v>
      </c>
      <c r="Q273" s="36">
        <f t="shared" si="81"/>
        <v>1200.33</v>
      </c>
      <c r="R273" s="36">
        <f t="shared" si="82"/>
        <v>1501.3799999999999</v>
      </c>
      <c r="S273" s="36">
        <f t="shared" si="83"/>
        <v>-301.05</v>
      </c>
      <c r="T273" s="36">
        <f t="shared" si="84"/>
        <v>0</v>
      </c>
      <c r="U273" s="36">
        <f t="shared" si="85"/>
        <v>280316.15999999997</v>
      </c>
      <c r="V273" s="36">
        <f t="shared" si="86"/>
        <v>34170.300000000017</v>
      </c>
      <c r="W273" s="36">
        <f t="shared" si="87"/>
        <v>-110316.16</v>
      </c>
    </row>
    <row r="274" spans="1:23" x14ac:dyDescent="0.25">
      <c r="A274">
        <f t="shared" si="72"/>
        <v>22</v>
      </c>
      <c r="B274" s="33">
        <v>51806</v>
      </c>
      <c r="C274" s="36">
        <f t="shared" si="70"/>
        <v>68477.520000000048</v>
      </c>
      <c r="D274" s="36">
        <f t="shared" si="76"/>
        <v>824.4</v>
      </c>
      <c r="E274" s="36">
        <f t="shared" si="77"/>
        <v>588.72</v>
      </c>
      <c r="F274" s="36">
        <f t="shared" si="78"/>
        <v>235.68</v>
      </c>
      <c r="G274" s="36">
        <f t="shared" si="74"/>
        <v>0</v>
      </c>
      <c r="H274" s="36">
        <f t="shared" si="79"/>
        <v>102111.20000000003</v>
      </c>
      <c r="I274" s="36">
        <f t="shared" si="71"/>
        <v>114705.99999999997</v>
      </c>
      <c r="J274" s="36">
        <f t="shared" si="75"/>
        <v>67888.800000000047</v>
      </c>
      <c r="N274">
        <f t="shared" si="73"/>
        <v>22</v>
      </c>
      <c r="O274" s="33">
        <v>51806</v>
      </c>
      <c r="P274" s="36">
        <f t="shared" si="80"/>
        <v>-110316.16</v>
      </c>
      <c r="Q274" s="36">
        <f t="shared" si="81"/>
        <v>1200.33</v>
      </c>
      <c r="R274" s="36">
        <f t="shared" si="82"/>
        <v>1505.54</v>
      </c>
      <c r="S274" s="36">
        <f t="shared" si="83"/>
        <v>-305.20999999999998</v>
      </c>
      <c r="T274" s="36">
        <f t="shared" si="84"/>
        <v>0</v>
      </c>
      <c r="U274" s="36">
        <f t="shared" si="85"/>
        <v>281821.69999999995</v>
      </c>
      <c r="V274" s="36">
        <f t="shared" si="86"/>
        <v>33865.090000000018</v>
      </c>
      <c r="W274" s="36">
        <f t="shared" si="87"/>
        <v>-111821.7</v>
      </c>
    </row>
    <row r="275" spans="1:23" x14ac:dyDescent="0.25">
      <c r="A275">
        <f t="shared" si="72"/>
        <v>22</v>
      </c>
      <c r="B275" s="33">
        <v>51836</v>
      </c>
      <c r="C275" s="36">
        <f t="shared" si="70"/>
        <v>67888.800000000047</v>
      </c>
      <c r="D275" s="36">
        <f t="shared" si="76"/>
        <v>824.4</v>
      </c>
      <c r="E275" s="36">
        <f t="shared" si="77"/>
        <v>590.75</v>
      </c>
      <c r="F275" s="36">
        <f t="shared" si="78"/>
        <v>233.65</v>
      </c>
      <c r="G275" s="36">
        <f t="shared" si="74"/>
        <v>0</v>
      </c>
      <c r="H275" s="36">
        <f t="shared" si="79"/>
        <v>102701.95000000003</v>
      </c>
      <c r="I275" s="36">
        <f t="shared" si="71"/>
        <v>114939.64999999997</v>
      </c>
      <c r="J275" s="36">
        <f t="shared" si="75"/>
        <v>67298.050000000047</v>
      </c>
      <c r="N275">
        <f t="shared" si="73"/>
        <v>22</v>
      </c>
      <c r="O275" s="33">
        <v>51836</v>
      </c>
      <c r="P275" s="36">
        <f t="shared" si="80"/>
        <v>-111821.7</v>
      </c>
      <c r="Q275" s="36">
        <f t="shared" si="81"/>
        <v>1200.33</v>
      </c>
      <c r="R275" s="36">
        <f t="shared" si="82"/>
        <v>1509.6999999999998</v>
      </c>
      <c r="S275" s="36">
        <f t="shared" si="83"/>
        <v>-309.37</v>
      </c>
      <c r="T275" s="36">
        <f t="shared" si="84"/>
        <v>0</v>
      </c>
      <c r="U275" s="36">
        <f t="shared" si="85"/>
        <v>283331.39999999997</v>
      </c>
      <c r="V275" s="36">
        <f t="shared" si="86"/>
        <v>33555.720000000016</v>
      </c>
      <c r="W275" s="36">
        <f t="shared" si="87"/>
        <v>-113331.4</v>
      </c>
    </row>
    <row r="276" spans="1:23" x14ac:dyDescent="0.25">
      <c r="A276">
        <f t="shared" si="72"/>
        <v>23</v>
      </c>
      <c r="B276" s="33">
        <v>51867</v>
      </c>
      <c r="C276" s="36">
        <f t="shared" si="70"/>
        <v>67298.050000000047</v>
      </c>
      <c r="D276" s="36">
        <f t="shared" si="76"/>
        <v>824.4</v>
      </c>
      <c r="E276" s="36">
        <f t="shared" si="77"/>
        <v>592.78</v>
      </c>
      <c r="F276" s="36">
        <f t="shared" si="78"/>
        <v>231.62</v>
      </c>
      <c r="G276" s="36">
        <f t="shared" si="74"/>
        <v>0</v>
      </c>
      <c r="H276" s="36">
        <f t="shared" si="79"/>
        <v>103294.73000000003</v>
      </c>
      <c r="I276" s="36">
        <f t="shared" si="71"/>
        <v>115171.26999999996</v>
      </c>
      <c r="J276" s="36">
        <f t="shared" si="75"/>
        <v>66705.270000000048</v>
      </c>
      <c r="N276">
        <f t="shared" si="73"/>
        <v>23</v>
      </c>
      <c r="O276" s="33">
        <v>51867</v>
      </c>
      <c r="P276" s="36">
        <f t="shared" si="80"/>
        <v>-113331.4</v>
      </c>
      <c r="Q276" s="36">
        <f t="shared" si="81"/>
        <v>1200.33</v>
      </c>
      <c r="R276" s="36">
        <f t="shared" si="82"/>
        <v>1513.8799999999999</v>
      </c>
      <c r="S276" s="36">
        <f t="shared" si="83"/>
        <v>-313.55</v>
      </c>
      <c r="T276" s="36">
        <f t="shared" si="84"/>
        <v>0</v>
      </c>
      <c r="U276" s="36">
        <f t="shared" si="85"/>
        <v>284845.27999999997</v>
      </c>
      <c r="V276" s="36">
        <f t="shared" si="86"/>
        <v>33242.170000000013</v>
      </c>
      <c r="W276" s="36">
        <f t="shared" si="87"/>
        <v>-114845.28</v>
      </c>
    </row>
    <row r="277" spans="1:23" x14ac:dyDescent="0.25">
      <c r="A277">
        <f t="shared" si="72"/>
        <v>23</v>
      </c>
      <c r="B277" s="33">
        <v>51898</v>
      </c>
      <c r="C277" s="36">
        <f t="shared" si="70"/>
        <v>66705.270000000048</v>
      </c>
      <c r="D277" s="36">
        <f t="shared" si="76"/>
        <v>824.4</v>
      </c>
      <c r="E277" s="36">
        <f t="shared" si="77"/>
        <v>594.81999999999994</v>
      </c>
      <c r="F277" s="36">
        <f t="shared" si="78"/>
        <v>229.58</v>
      </c>
      <c r="G277" s="36">
        <f t="shared" si="74"/>
        <v>0</v>
      </c>
      <c r="H277" s="36">
        <f t="shared" si="79"/>
        <v>103889.55000000003</v>
      </c>
      <c r="I277" s="36">
        <f t="shared" si="71"/>
        <v>115400.84999999996</v>
      </c>
      <c r="J277" s="36">
        <f t="shared" si="75"/>
        <v>66110.450000000041</v>
      </c>
      <c r="N277">
        <f t="shared" si="73"/>
        <v>23</v>
      </c>
      <c r="O277" s="33">
        <v>51898</v>
      </c>
      <c r="P277" s="36">
        <f t="shared" si="80"/>
        <v>-114845.28</v>
      </c>
      <c r="Q277" s="36">
        <f t="shared" si="81"/>
        <v>1200.33</v>
      </c>
      <c r="R277" s="36">
        <f t="shared" si="82"/>
        <v>1518.07</v>
      </c>
      <c r="S277" s="36">
        <f t="shared" si="83"/>
        <v>-317.74</v>
      </c>
      <c r="T277" s="36">
        <f t="shared" si="84"/>
        <v>0</v>
      </c>
      <c r="U277" s="36">
        <f t="shared" si="85"/>
        <v>286363.34999999998</v>
      </c>
      <c r="V277" s="36">
        <f t="shared" si="86"/>
        <v>32924.430000000015</v>
      </c>
      <c r="W277" s="36">
        <f t="shared" si="87"/>
        <v>-116363.35</v>
      </c>
    </row>
    <row r="278" spans="1:23" x14ac:dyDescent="0.25">
      <c r="A278">
        <f t="shared" si="72"/>
        <v>23</v>
      </c>
      <c r="B278" s="33">
        <v>51926</v>
      </c>
      <c r="C278" s="36">
        <f t="shared" si="70"/>
        <v>66110.450000000041</v>
      </c>
      <c r="D278" s="36">
        <f t="shared" si="76"/>
        <v>824.4</v>
      </c>
      <c r="E278" s="36">
        <f t="shared" si="77"/>
        <v>596.87</v>
      </c>
      <c r="F278" s="36">
        <f t="shared" si="78"/>
        <v>227.53</v>
      </c>
      <c r="G278" s="36">
        <f t="shared" si="74"/>
        <v>0</v>
      </c>
      <c r="H278" s="36">
        <f t="shared" si="79"/>
        <v>104486.42000000003</v>
      </c>
      <c r="I278" s="36">
        <f t="shared" si="71"/>
        <v>115628.37999999996</v>
      </c>
      <c r="J278" s="36">
        <f t="shared" si="75"/>
        <v>65513.580000000038</v>
      </c>
      <c r="N278">
        <f t="shared" si="73"/>
        <v>23</v>
      </c>
      <c r="O278" s="33">
        <v>51926</v>
      </c>
      <c r="P278" s="36">
        <f t="shared" si="80"/>
        <v>-116363.35</v>
      </c>
      <c r="Q278" s="36">
        <f t="shared" si="81"/>
        <v>1200.33</v>
      </c>
      <c r="R278" s="36">
        <f t="shared" si="82"/>
        <v>1522.27</v>
      </c>
      <c r="S278" s="36">
        <f t="shared" si="83"/>
        <v>-321.94</v>
      </c>
      <c r="T278" s="36">
        <f t="shared" si="84"/>
        <v>0</v>
      </c>
      <c r="U278" s="36">
        <f t="shared" si="85"/>
        <v>287885.62</v>
      </c>
      <c r="V278" s="36">
        <f t="shared" si="86"/>
        <v>32602.490000000016</v>
      </c>
      <c r="W278" s="36">
        <f t="shared" si="87"/>
        <v>-117885.62000000001</v>
      </c>
    </row>
    <row r="279" spans="1:23" x14ac:dyDescent="0.25">
      <c r="A279">
        <f t="shared" si="72"/>
        <v>23</v>
      </c>
      <c r="B279" s="33">
        <v>51957</v>
      </c>
      <c r="C279" s="36">
        <f t="shared" si="70"/>
        <v>65513.580000000038</v>
      </c>
      <c r="D279" s="36">
        <f t="shared" si="76"/>
        <v>824.4</v>
      </c>
      <c r="E279" s="36">
        <f t="shared" si="77"/>
        <v>598.91999999999996</v>
      </c>
      <c r="F279" s="36">
        <f t="shared" si="78"/>
        <v>225.48</v>
      </c>
      <c r="G279" s="36">
        <f t="shared" si="74"/>
        <v>0</v>
      </c>
      <c r="H279" s="36">
        <f t="shared" si="79"/>
        <v>105085.34000000003</v>
      </c>
      <c r="I279" s="36">
        <f t="shared" si="71"/>
        <v>115853.85999999996</v>
      </c>
      <c r="J279" s="36">
        <f t="shared" si="75"/>
        <v>64914.66000000004</v>
      </c>
      <c r="N279">
        <f t="shared" si="73"/>
        <v>23</v>
      </c>
      <c r="O279" s="33">
        <v>51957</v>
      </c>
      <c r="P279" s="36">
        <f t="shared" si="80"/>
        <v>-117885.62000000001</v>
      </c>
      <c r="Q279" s="36">
        <f t="shared" si="81"/>
        <v>1200.33</v>
      </c>
      <c r="R279" s="36">
        <f t="shared" si="82"/>
        <v>1526.48</v>
      </c>
      <c r="S279" s="36">
        <f t="shared" si="83"/>
        <v>-326.14999999999998</v>
      </c>
      <c r="T279" s="36">
        <f t="shared" si="84"/>
        <v>0</v>
      </c>
      <c r="U279" s="36">
        <f t="shared" si="85"/>
        <v>289412.09999999998</v>
      </c>
      <c r="V279" s="36">
        <f t="shared" si="86"/>
        <v>32276.340000000015</v>
      </c>
      <c r="W279" s="36">
        <f t="shared" si="87"/>
        <v>-119412.1</v>
      </c>
    </row>
    <row r="280" spans="1:23" x14ac:dyDescent="0.25">
      <c r="A280">
        <f t="shared" si="72"/>
        <v>23</v>
      </c>
      <c r="B280" s="33">
        <v>51987</v>
      </c>
      <c r="C280" s="36">
        <f t="shared" ref="C280:C343" si="88">$J279</f>
        <v>64914.66000000004</v>
      </c>
      <c r="D280" s="36">
        <f t="shared" si="76"/>
        <v>824.4</v>
      </c>
      <c r="E280" s="36">
        <f t="shared" si="77"/>
        <v>600.99</v>
      </c>
      <c r="F280" s="36">
        <f t="shared" si="78"/>
        <v>223.41</v>
      </c>
      <c r="G280" s="36">
        <f t="shared" si="74"/>
        <v>0</v>
      </c>
      <c r="H280" s="36">
        <f t="shared" si="79"/>
        <v>105686.33000000003</v>
      </c>
      <c r="I280" s="36">
        <f t="shared" ref="I280:I343" si="89">F280+I279</f>
        <v>116077.26999999996</v>
      </c>
      <c r="J280" s="36">
        <f t="shared" si="75"/>
        <v>64313.670000000042</v>
      </c>
      <c r="N280">
        <f t="shared" si="73"/>
        <v>23</v>
      </c>
      <c r="O280" s="33">
        <v>51987</v>
      </c>
      <c r="P280" s="36">
        <f t="shared" si="80"/>
        <v>-119412.1</v>
      </c>
      <c r="Q280" s="36">
        <f t="shared" si="81"/>
        <v>1200.33</v>
      </c>
      <c r="R280" s="36">
        <f t="shared" si="82"/>
        <v>1530.6999999999998</v>
      </c>
      <c r="S280" s="36">
        <f t="shared" si="83"/>
        <v>-330.37</v>
      </c>
      <c r="T280" s="36">
        <f t="shared" si="84"/>
        <v>0</v>
      </c>
      <c r="U280" s="36">
        <f t="shared" si="85"/>
        <v>290942.8</v>
      </c>
      <c r="V280" s="36">
        <f t="shared" si="86"/>
        <v>31945.970000000016</v>
      </c>
      <c r="W280" s="36">
        <f t="shared" si="87"/>
        <v>-120942.8</v>
      </c>
    </row>
    <row r="281" spans="1:23" x14ac:dyDescent="0.25">
      <c r="A281">
        <f t="shared" ref="A281:A344" si="90">A269+1</f>
        <v>23</v>
      </c>
      <c r="B281" s="33">
        <v>52018</v>
      </c>
      <c r="C281" s="36">
        <f t="shared" si="88"/>
        <v>64313.670000000042</v>
      </c>
      <c r="D281" s="36">
        <f t="shared" si="76"/>
        <v>824.4</v>
      </c>
      <c r="E281" s="36">
        <f t="shared" si="77"/>
        <v>603.04999999999995</v>
      </c>
      <c r="F281" s="36">
        <f t="shared" si="78"/>
        <v>221.35</v>
      </c>
      <c r="G281" s="36">
        <f t="shared" si="74"/>
        <v>0</v>
      </c>
      <c r="H281" s="36">
        <f t="shared" si="79"/>
        <v>106289.38000000003</v>
      </c>
      <c r="I281" s="36">
        <f t="shared" si="89"/>
        <v>116298.61999999997</v>
      </c>
      <c r="J281" s="36">
        <f t="shared" si="75"/>
        <v>63710.620000000039</v>
      </c>
      <c r="N281">
        <f t="shared" ref="N281:N344" si="91">N269+1</f>
        <v>23</v>
      </c>
      <c r="O281" s="33">
        <v>52018</v>
      </c>
      <c r="P281" s="36">
        <f t="shared" si="80"/>
        <v>-120942.8</v>
      </c>
      <c r="Q281" s="36">
        <f t="shared" si="81"/>
        <v>1200.33</v>
      </c>
      <c r="R281" s="36">
        <f t="shared" si="82"/>
        <v>1534.94</v>
      </c>
      <c r="S281" s="36">
        <f t="shared" si="83"/>
        <v>-334.61</v>
      </c>
      <c r="T281" s="36">
        <f t="shared" si="84"/>
        <v>0</v>
      </c>
      <c r="U281" s="36">
        <f t="shared" si="85"/>
        <v>292477.74</v>
      </c>
      <c r="V281" s="36">
        <f t="shared" si="86"/>
        <v>31611.360000000015</v>
      </c>
      <c r="W281" s="36">
        <f t="shared" si="87"/>
        <v>-122477.74</v>
      </c>
    </row>
    <row r="282" spans="1:23" x14ac:dyDescent="0.25">
      <c r="A282">
        <f t="shared" si="90"/>
        <v>23</v>
      </c>
      <c r="B282" s="33">
        <v>52048</v>
      </c>
      <c r="C282" s="36">
        <f t="shared" si="88"/>
        <v>63710.620000000039</v>
      </c>
      <c r="D282" s="36">
        <f t="shared" si="76"/>
        <v>824.4</v>
      </c>
      <c r="E282" s="36">
        <f t="shared" si="77"/>
        <v>605.13</v>
      </c>
      <c r="F282" s="36">
        <f t="shared" si="78"/>
        <v>219.27</v>
      </c>
      <c r="G282" s="36">
        <f t="shared" si="74"/>
        <v>0</v>
      </c>
      <c r="H282" s="36">
        <f t="shared" si="79"/>
        <v>106894.51000000004</v>
      </c>
      <c r="I282" s="36">
        <f t="shared" si="89"/>
        <v>116517.88999999997</v>
      </c>
      <c r="J282" s="36">
        <f t="shared" si="75"/>
        <v>63105.490000000042</v>
      </c>
      <c r="N282">
        <f t="shared" si="91"/>
        <v>23</v>
      </c>
      <c r="O282" s="33">
        <v>52048</v>
      </c>
      <c r="P282" s="36">
        <f t="shared" si="80"/>
        <v>-122477.74</v>
      </c>
      <c r="Q282" s="36">
        <f t="shared" si="81"/>
        <v>1200.33</v>
      </c>
      <c r="R282" s="36">
        <f t="shared" si="82"/>
        <v>1539.19</v>
      </c>
      <c r="S282" s="36">
        <f t="shared" si="83"/>
        <v>-338.86</v>
      </c>
      <c r="T282" s="36">
        <f t="shared" si="84"/>
        <v>0</v>
      </c>
      <c r="U282" s="36">
        <f t="shared" si="85"/>
        <v>294016.93</v>
      </c>
      <c r="V282" s="36">
        <f t="shared" si="86"/>
        <v>31272.500000000015</v>
      </c>
      <c r="W282" s="36">
        <f t="shared" si="87"/>
        <v>-124016.93000000001</v>
      </c>
    </row>
    <row r="283" spans="1:23" x14ac:dyDescent="0.25">
      <c r="A283">
        <f t="shared" si="90"/>
        <v>23</v>
      </c>
      <c r="B283" s="33">
        <v>52079</v>
      </c>
      <c r="C283" s="36">
        <f t="shared" si="88"/>
        <v>63105.490000000042</v>
      </c>
      <c r="D283" s="36">
        <f t="shared" si="76"/>
        <v>824.4</v>
      </c>
      <c r="E283" s="36">
        <f t="shared" si="77"/>
        <v>607.21</v>
      </c>
      <c r="F283" s="36">
        <f t="shared" si="78"/>
        <v>217.19</v>
      </c>
      <c r="G283" s="36">
        <f t="shared" si="74"/>
        <v>0</v>
      </c>
      <c r="H283" s="36">
        <f t="shared" si="79"/>
        <v>107501.72000000004</v>
      </c>
      <c r="I283" s="36">
        <f t="shared" si="89"/>
        <v>116735.07999999997</v>
      </c>
      <c r="J283" s="36">
        <f t="shared" si="75"/>
        <v>62498.280000000042</v>
      </c>
      <c r="N283">
        <f t="shared" si="91"/>
        <v>23</v>
      </c>
      <c r="O283" s="33">
        <v>52079</v>
      </c>
      <c r="P283" s="36">
        <f t="shared" si="80"/>
        <v>-124016.93000000001</v>
      </c>
      <c r="Q283" s="36">
        <f t="shared" si="81"/>
        <v>1200.33</v>
      </c>
      <c r="R283" s="36">
        <f t="shared" si="82"/>
        <v>1543.44</v>
      </c>
      <c r="S283" s="36">
        <f t="shared" si="83"/>
        <v>-343.11</v>
      </c>
      <c r="T283" s="36">
        <f t="shared" si="84"/>
        <v>0</v>
      </c>
      <c r="U283" s="36">
        <f t="shared" si="85"/>
        <v>295560.37</v>
      </c>
      <c r="V283" s="36">
        <f t="shared" si="86"/>
        <v>30929.390000000014</v>
      </c>
      <c r="W283" s="36">
        <f t="shared" si="87"/>
        <v>-125560.37000000001</v>
      </c>
    </row>
    <row r="284" spans="1:23" x14ac:dyDescent="0.25">
      <c r="A284">
        <f t="shared" si="90"/>
        <v>23</v>
      </c>
      <c r="B284" s="33">
        <v>52110</v>
      </c>
      <c r="C284" s="36">
        <f t="shared" si="88"/>
        <v>62498.280000000042</v>
      </c>
      <c r="D284" s="36">
        <f t="shared" si="76"/>
        <v>824.4</v>
      </c>
      <c r="E284" s="36">
        <f t="shared" si="77"/>
        <v>609.29999999999995</v>
      </c>
      <c r="F284" s="36">
        <f t="shared" si="78"/>
        <v>215.1</v>
      </c>
      <c r="G284" s="36">
        <f t="shared" si="74"/>
        <v>0</v>
      </c>
      <c r="H284" s="36">
        <f t="shared" si="79"/>
        <v>108111.02000000005</v>
      </c>
      <c r="I284" s="36">
        <f t="shared" si="89"/>
        <v>116950.17999999998</v>
      </c>
      <c r="J284" s="36">
        <f t="shared" si="75"/>
        <v>61888.98000000004</v>
      </c>
      <c r="N284">
        <f t="shared" si="91"/>
        <v>23</v>
      </c>
      <c r="O284" s="33">
        <v>52110</v>
      </c>
      <c r="P284" s="36">
        <f t="shared" si="80"/>
        <v>-125560.37000000001</v>
      </c>
      <c r="Q284" s="36">
        <f t="shared" si="81"/>
        <v>1200.33</v>
      </c>
      <c r="R284" s="36">
        <f t="shared" si="82"/>
        <v>1547.71</v>
      </c>
      <c r="S284" s="36">
        <f t="shared" si="83"/>
        <v>-347.38</v>
      </c>
      <c r="T284" s="36">
        <f t="shared" si="84"/>
        <v>0</v>
      </c>
      <c r="U284" s="36">
        <f t="shared" si="85"/>
        <v>297108.08</v>
      </c>
      <c r="V284" s="36">
        <f t="shared" si="86"/>
        <v>30582.010000000013</v>
      </c>
      <c r="W284" s="36">
        <f t="shared" si="87"/>
        <v>-127108.08000000002</v>
      </c>
    </row>
    <row r="285" spans="1:23" x14ac:dyDescent="0.25">
      <c r="A285">
        <f t="shared" si="90"/>
        <v>23</v>
      </c>
      <c r="B285" s="33">
        <v>52140</v>
      </c>
      <c r="C285" s="36">
        <f t="shared" si="88"/>
        <v>61888.98000000004</v>
      </c>
      <c r="D285" s="36">
        <f t="shared" si="76"/>
        <v>824.4</v>
      </c>
      <c r="E285" s="36">
        <f t="shared" si="77"/>
        <v>611.4</v>
      </c>
      <c r="F285" s="36">
        <f t="shared" si="78"/>
        <v>213</v>
      </c>
      <c r="G285" s="36">
        <f t="shared" si="74"/>
        <v>0</v>
      </c>
      <c r="H285" s="36">
        <f t="shared" si="79"/>
        <v>108722.42000000004</v>
      </c>
      <c r="I285" s="36">
        <f t="shared" si="89"/>
        <v>117163.17999999998</v>
      </c>
      <c r="J285" s="36">
        <f t="shared" si="75"/>
        <v>61277.580000000038</v>
      </c>
      <c r="N285">
        <f t="shared" si="91"/>
        <v>23</v>
      </c>
      <c r="O285" s="33">
        <v>52140</v>
      </c>
      <c r="P285" s="36">
        <f t="shared" si="80"/>
        <v>-127108.08000000002</v>
      </c>
      <c r="Q285" s="36">
        <f t="shared" si="81"/>
        <v>1200.33</v>
      </c>
      <c r="R285" s="36">
        <f t="shared" si="82"/>
        <v>1552</v>
      </c>
      <c r="S285" s="36">
        <f t="shared" si="83"/>
        <v>-351.67</v>
      </c>
      <c r="T285" s="36">
        <f t="shared" si="84"/>
        <v>0</v>
      </c>
      <c r="U285" s="36">
        <f t="shared" si="85"/>
        <v>298660.08</v>
      </c>
      <c r="V285" s="36">
        <f t="shared" si="86"/>
        <v>30230.340000000015</v>
      </c>
      <c r="W285" s="36">
        <f t="shared" si="87"/>
        <v>-128660.08000000002</v>
      </c>
    </row>
    <row r="286" spans="1:23" x14ac:dyDescent="0.25">
      <c r="A286">
        <f t="shared" si="90"/>
        <v>23</v>
      </c>
      <c r="B286" s="33">
        <v>52171</v>
      </c>
      <c r="C286" s="36">
        <f t="shared" si="88"/>
        <v>61277.580000000038</v>
      </c>
      <c r="D286" s="36">
        <f t="shared" si="76"/>
        <v>824.4</v>
      </c>
      <c r="E286" s="36">
        <f t="shared" si="77"/>
        <v>613.5</v>
      </c>
      <c r="F286" s="36">
        <f t="shared" si="78"/>
        <v>210.9</v>
      </c>
      <c r="G286" s="36">
        <f t="shared" si="74"/>
        <v>0</v>
      </c>
      <c r="H286" s="36">
        <f t="shared" si="79"/>
        <v>109335.92000000004</v>
      </c>
      <c r="I286" s="36">
        <f t="shared" si="89"/>
        <v>117374.07999999997</v>
      </c>
      <c r="J286" s="36">
        <f t="shared" si="75"/>
        <v>60664.080000000038</v>
      </c>
      <c r="N286">
        <f t="shared" si="91"/>
        <v>23</v>
      </c>
      <c r="O286" s="33">
        <v>52171</v>
      </c>
      <c r="P286" s="36">
        <f t="shared" si="80"/>
        <v>-128660.08000000002</v>
      </c>
      <c r="Q286" s="36">
        <f t="shared" si="81"/>
        <v>1200.33</v>
      </c>
      <c r="R286" s="36">
        <f t="shared" si="82"/>
        <v>1556.29</v>
      </c>
      <c r="S286" s="36">
        <f t="shared" si="83"/>
        <v>-355.96</v>
      </c>
      <c r="T286" s="36">
        <f t="shared" si="84"/>
        <v>0</v>
      </c>
      <c r="U286" s="36">
        <f t="shared" si="85"/>
        <v>300216.37</v>
      </c>
      <c r="V286" s="36">
        <f t="shared" si="86"/>
        <v>29874.380000000016</v>
      </c>
      <c r="W286" s="36">
        <f t="shared" si="87"/>
        <v>-130216.37000000001</v>
      </c>
    </row>
    <row r="287" spans="1:23" x14ac:dyDescent="0.25">
      <c r="A287">
        <f t="shared" si="90"/>
        <v>23</v>
      </c>
      <c r="B287" s="33">
        <v>52201</v>
      </c>
      <c r="C287" s="36">
        <f t="shared" si="88"/>
        <v>60664.080000000038</v>
      </c>
      <c r="D287" s="36">
        <f t="shared" si="76"/>
        <v>824.4</v>
      </c>
      <c r="E287" s="36">
        <f t="shared" si="77"/>
        <v>615.61</v>
      </c>
      <c r="F287" s="36">
        <f t="shared" si="78"/>
        <v>208.79</v>
      </c>
      <c r="G287" s="36">
        <f t="shared" si="74"/>
        <v>0</v>
      </c>
      <c r="H287" s="36">
        <f t="shared" si="79"/>
        <v>109951.53000000004</v>
      </c>
      <c r="I287" s="36">
        <f t="shared" si="89"/>
        <v>117582.86999999997</v>
      </c>
      <c r="J287" s="36">
        <f t="shared" si="75"/>
        <v>60048.470000000038</v>
      </c>
      <c r="N287">
        <f t="shared" si="91"/>
        <v>23</v>
      </c>
      <c r="O287" s="33">
        <v>52201</v>
      </c>
      <c r="P287" s="36">
        <f t="shared" si="80"/>
        <v>-130216.37000000001</v>
      </c>
      <c r="Q287" s="36">
        <f t="shared" si="81"/>
        <v>1200.33</v>
      </c>
      <c r="R287" s="36">
        <f t="shared" si="82"/>
        <v>1560.6</v>
      </c>
      <c r="S287" s="36">
        <f t="shared" si="83"/>
        <v>-360.27</v>
      </c>
      <c r="T287" s="36">
        <f t="shared" si="84"/>
        <v>0</v>
      </c>
      <c r="U287" s="36">
        <f t="shared" si="85"/>
        <v>301776.96999999997</v>
      </c>
      <c r="V287" s="36">
        <f t="shared" si="86"/>
        <v>29514.110000000015</v>
      </c>
      <c r="W287" s="36">
        <f t="shared" si="87"/>
        <v>-131776.97</v>
      </c>
    </row>
    <row r="288" spans="1:23" x14ac:dyDescent="0.25">
      <c r="A288">
        <f t="shared" si="90"/>
        <v>24</v>
      </c>
      <c r="B288" s="33">
        <v>52232</v>
      </c>
      <c r="C288" s="36">
        <f t="shared" si="88"/>
        <v>60048.470000000038</v>
      </c>
      <c r="D288" s="36">
        <f t="shared" si="76"/>
        <v>824.4</v>
      </c>
      <c r="E288" s="36">
        <f t="shared" si="77"/>
        <v>617.73</v>
      </c>
      <c r="F288" s="36">
        <f t="shared" si="78"/>
        <v>206.67</v>
      </c>
      <c r="G288" s="36">
        <f t="shared" si="74"/>
        <v>0</v>
      </c>
      <c r="H288" s="36">
        <f t="shared" si="79"/>
        <v>110569.26000000004</v>
      </c>
      <c r="I288" s="36">
        <f t="shared" si="89"/>
        <v>117789.53999999996</v>
      </c>
      <c r="J288" s="36">
        <f t="shared" si="75"/>
        <v>59430.740000000034</v>
      </c>
      <c r="N288">
        <f t="shared" si="91"/>
        <v>24</v>
      </c>
      <c r="O288" s="33">
        <v>52232</v>
      </c>
      <c r="P288" s="36">
        <f t="shared" si="80"/>
        <v>-131776.97</v>
      </c>
      <c r="Q288" s="36">
        <f t="shared" si="81"/>
        <v>1200.33</v>
      </c>
      <c r="R288" s="36">
        <f t="shared" si="82"/>
        <v>1564.9099999999999</v>
      </c>
      <c r="S288" s="36">
        <f t="shared" si="83"/>
        <v>-364.58</v>
      </c>
      <c r="T288" s="36">
        <f t="shared" si="84"/>
        <v>0</v>
      </c>
      <c r="U288" s="36">
        <f t="shared" si="85"/>
        <v>303341.87999999995</v>
      </c>
      <c r="V288" s="36">
        <f t="shared" si="86"/>
        <v>29149.530000000013</v>
      </c>
      <c r="W288" s="36">
        <f t="shared" si="87"/>
        <v>-133341.88</v>
      </c>
    </row>
    <row r="289" spans="1:23" x14ac:dyDescent="0.25">
      <c r="A289">
        <f t="shared" si="90"/>
        <v>24</v>
      </c>
      <c r="B289" s="33">
        <v>52263</v>
      </c>
      <c r="C289" s="36">
        <f t="shared" si="88"/>
        <v>59430.740000000034</v>
      </c>
      <c r="D289" s="36">
        <f t="shared" si="76"/>
        <v>824.4</v>
      </c>
      <c r="E289" s="36">
        <f t="shared" si="77"/>
        <v>619.86</v>
      </c>
      <c r="F289" s="36">
        <f t="shared" si="78"/>
        <v>204.54</v>
      </c>
      <c r="G289" s="36">
        <f t="shared" si="74"/>
        <v>0</v>
      </c>
      <c r="H289" s="36">
        <f t="shared" si="79"/>
        <v>111189.12000000004</v>
      </c>
      <c r="I289" s="36">
        <f t="shared" si="89"/>
        <v>117994.07999999996</v>
      </c>
      <c r="J289" s="36">
        <f t="shared" si="75"/>
        <v>58810.880000000034</v>
      </c>
      <c r="N289">
        <f t="shared" si="91"/>
        <v>24</v>
      </c>
      <c r="O289" s="33">
        <v>52263</v>
      </c>
      <c r="P289" s="36">
        <f t="shared" si="80"/>
        <v>-133341.88</v>
      </c>
      <c r="Q289" s="36">
        <f t="shared" si="81"/>
        <v>1200.33</v>
      </c>
      <c r="R289" s="36">
        <f t="shared" si="82"/>
        <v>1569.24</v>
      </c>
      <c r="S289" s="36">
        <f t="shared" si="83"/>
        <v>-368.91</v>
      </c>
      <c r="T289" s="36">
        <f t="shared" si="84"/>
        <v>0</v>
      </c>
      <c r="U289" s="36">
        <f t="shared" si="85"/>
        <v>304911.11999999994</v>
      </c>
      <c r="V289" s="36">
        <f t="shared" si="86"/>
        <v>28780.620000000014</v>
      </c>
      <c r="W289" s="36">
        <f t="shared" si="87"/>
        <v>-134911.12</v>
      </c>
    </row>
    <row r="290" spans="1:23" x14ac:dyDescent="0.25">
      <c r="A290">
        <f t="shared" si="90"/>
        <v>24</v>
      </c>
      <c r="B290" s="33">
        <v>52291</v>
      </c>
      <c r="C290" s="36">
        <f t="shared" si="88"/>
        <v>58810.880000000034</v>
      </c>
      <c r="D290" s="36">
        <f t="shared" si="76"/>
        <v>824.4</v>
      </c>
      <c r="E290" s="36">
        <f t="shared" si="77"/>
        <v>621.99</v>
      </c>
      <c r="F290" s="36">
        <f t="shared" si="78"/>
        <v>202.41</v>
      </c>
      <c r="G290" s="36">
        <f t="shared" si="74"/>
        <v>0</v>
      </c>
      <c r="H290" s="36">
        <f t="shared" si="79"/>
        <v>111811.11000000004</v>
      </c>
      <c r="I290" s="36">
        <f t="shared" si="89"/>
        <v>118196.48999999996</v>
      </c>
      <c r="J290" s="36">
        <f t="shared" si="75"/>
        <v>58188.890000000036</v>
      </c>
      <c r="N290">
        <f t="shared" si="91"/>
        <v>24</v>
      </c>
      <c r="O290" s="33">
        <v>52291</v>
      </c>
      <c r="P290" s="36">
        <f t="shared" si="80"/>
        <v>-134911.12</v>
      </c>
      <c r="Q290" s="36">
        <f t="shared" si="81"/>
        <v>1200.33</v>
      </c>
      <c r="R290" s="36">
        <f t="shared" si="82"/>
        <v>1573.58</v>
      </c>
      <c r="S290" s="36">
        <f t="shared" si="83"/>
        <v>-373.25</v>
      </c>
      <c r="T290" s="36">
        <f t="shared" si="84"/>
        <v>0</v>
      </c>
      <c r="U290" s="36">
        <f t="shared" si="85"/>
        <v>306484.69999999995</v>
      </c>
      <c r="V290" s="36">
        <f t="shared" si="86"/>
        <v>28407.370000000014</v>
      </c>
      <c r="W290" s="36">
        <f t="shared" si="87"/>
        <v>-136484.69999999998</v>
      </c>
    </row>
    <row r="291" spans="1:23" x14ac:dyDescent="0.25">
      <c r="A291">
        <f t="shared" si="90"/>
        <v>24</v>
      </c>
      <c r="B291" s="33">
        <v>52322</v>
      </c>
      <c r="C291" s="36">
        <f t="shared" si="88"/>
        <v>58188.890000000036</v>
      </c>
      <c r="D291" s="36">
        <f t="shared" si="76"/>
        <v>824.4</v>
      </c>
      <c r="E291" s="36">
        <f t="shared" si="77"/>
        <v>624.13</v>
      </c>
      <c r="F291" s="36">
        <f t="shared" si="78"/>
        <v>200.27</v>
      </c>
      <c r="G291" s="36">
        <f t="shared" si="74"/>
        <v>0</v>
      </c>
      <c r="H291" s="36">
        <f t="shared" si="79"/>
        <v>112435.24000000005</v>
      </c>
      <c r="I291" s="36">
        <f t="shared" si="89"/>
        <v>118396.75999999997</v>
      </c>
      <c r="J291" s="36">
        <f t="shared" si="75"/>
        <v>57564.760000000038</v>
      </c>
      <c r="N291">
        <f t="shared" si="91"/>
        <v>24</v>
      </c>
      <c r="O291" s="33">
        <v>52322</v>
      </c>
      <c r="P291" s="36">
        <f t="shared" si="80"/>
        <v>-136484.69999999998</v>
      </c>
      <c r="Q291" s="36">
        <f t="shared" si="81"/>
        <v>1200.33</v>
      </c>
      <c r="R291" s="36">
        <f t="shared" si="82"/>
        <v>1577.94</v>
      </c>
      <c r="S291" s="36">
        <f t="shared" si="83"/>
        <v>-377.61</v>
      </c>
      <c r="T291" s="36">
        <f t="shared" si="84"/>
        <v>0</v>
      </c>
      <c r="U291" s="36">
        <f t="shared" si="85"/>
        <v>308062.63999999996</v>
      </c>
      <c r="V291" s="36">
        <f t="shared" si="86"/>
        <v>28029.760000000013</v>
      </c>
      <c r="W291" s="36">
        <f t="shared" si="87"/>
        <v>-138062.63999999998</v>
      </c>
    </row>
    <row r="292" spans="1:23" x14ac:dyDescent="0.25">
      <c r="A292">
        <f t="shared" si="90"/>
        <v>24</v>
      </c>
      <c r="B292" s="33">
        <v>52352</v>
      </c>
      <c r="C292" s="36">
        <f t="shared" si="88"/>
        <v>57564.760000000038</v>
      </c>
      <c r="D292" s="36">
        <f t="shared" si="76"/>
        <v>824.4</v>
      </c>
      <c r="E292" s="36">
        <f t="shared" si="77"/>
        <v>626.28</v>
      </c>
      <c r="F292" s="36">
        <f t="shared" si="78"/>
        <v>198.12</v>
      </c>
      <c r="G292" s="36">
        <f t="shared" si="74"/>
        <v>0</v>
      </c>
      <c r="H292" s="36">
        <f t="shared" si="79"/>
        <v>113061.52000000005</v>
      </c>
      <c r="I292" s="36">
        <f t="shared" si="89"/>
        <v>118594.87999999996</v>
      </c>
      <c r="J292" s="36">
        <f t="shared" si="75"/>
        <v>56938.48000000004</v>
      </c>
      <c r="N292">
        <f t="shared" si="91"/>
        <v>24</v>
      </c>
      <c r="O292" s="33">
        <v>52352</v>
      </c>
      <c r="P292" s="36">
        <f t="shared" si="80"/>
        <v>-138062.63999999998</v>
      </c>
      <c r="Q292" s="36">
        <f t="shared" si="81"/>
        <v>1200.33</v>
      </c>
      <c r="R292" s="36">
        <f t="shared" si="82"/>
        <v>1582.3</v>
      </c>
      <c r="S292" s="36">
        <f t="shared" si="83"/>
        <v>-381.97</v>
      </c>
      <c r="T292" s="36">
        <f t="shared" si="84"/>
        <v>0</v>
      </c>
      <c r="U292" s="36">
        <f t="shared" si="85"/>
        <v>309644.93999999994</v>
      </c>
      <c r="V292" s="36">
        <f t="shared" si="86"/>
        <v>27647.790000000012</v>
      </c>
      <c r="W292" s="36">
        <f t="shared" si="87"/>
        <v>-139644.93999999997</v>
      </c>
    </row>
    <row r="293" spans="1:23" x14ac:dyDescent="0.25">
      <c r="A293">
        <f t="shared" si="90"/>
        <v>24</v>
      </c>
      <c r="B293" s="33">
        <v>52383</v>
      </c>
      <c r="C293" s="36">
        <f t="shared" si="88"/>
        <v>56938.48000000004</v>
      </c>
      <c r="D293" s="36">
        <f t="shared" si="76"/>
        <v>824.4</v>
      </c>
      <c r="E293" s="36">
        <f t="shared" si="77"/>
        <v>628.43999999999994</v>
      </c>
      <c r="F293" s="36">
        <f t="shared" si="78"/>
        <v>195.96</v>
      </c>
      <c r="G293" s="36">
        <f t="shared" si="74"/>
        <v>0</v>
      </c>
      <c r="H293" s="36">
        <f t="shared" si="79"/>
        <v>113689.96000000005</v>
      </c>
      <c r="I293" s="36">
        <f t="shared" si="89"/>
        <v>118790.83999999997</v>
      </c>
      <c r="J293" s="36">
        <f t="shared" si="75"/>
        <v>56310.040000000037</v>
      </c>
      <c r="N293">
        <f t="shared" si="91"/>
        <v>24</v>
      </c>
      <c r="O293" s="33">
        <v>52383</v>
      </c>
      <c r="P293" s="36">
        <f t="shared" si="80"/>
        <v>-139644.93999999997</v>
      </c>
      <c r="Q293" s="36">
        <f t="shared" si="81"/>
        <v>1200.33</v>
      </c>
      <c r="R293" s="36">
        <f t="shared" si="82"/>
        <v>1586.6799999999998</v>
      </c>
      <c r="S293" s="36">
        <f t="shared" si="83"/>
        <v>-386.35</v>
      </c>
      <c r="T293" s="36">
        <f t="shared" si="84"/>
        <v>0</v>
      </c>
      <c r="U293" s="36">
        <f t="shared" si="85"/>
        <v>311231.61999999994</v>
      </c>
      <c r="V293" s="36">
        <f t="shared" si="86"/>
        <v>27261.440000000013</v>
      </c>
      <c r="W293" s="36">
        <f t="shared" si="87"/>
        <v>-141231.61999999997</v>
      </c>
    </row>
    <row r="294" spans="1:23" x14ac:dyDescent="0.25">
      <c r="A294">
        <f t="shared" si="90"/>
        <v>24</v>
      </c>
      <c r="B294" s="33">
        <v>52413</v>
      </c>
      <c r="C294" s="36">
        <f t="shared" si="88"/>
        <v>56310.040000000037</v>
      </c>
      <c r="D294" s="36">
        <f t="shared" si="76"/>
        <v>824.4</v>
      </c>
      <c r="E294" s="36">
        <f t="shared" si="77"/>
        <v>630.59999999999991</v>
      </c>
      <c r="F294" s="36">
        <f t="shared" si="78"/>
        <v>193.8</v>
      </c>
      <c r="G294" s="36">
        <f t="shared" si="74"/>
        <v>0</v>
      </c>
      <c r="H294" s="36">
        <f t="shared" si="79"/>
        <v>114320.56000000006</v>
      </c>
      <c r="I294" s="36">
        <f t="shared" si="89"/>
        <v>118984.63999999997</v>
      </c>
      <c r="J294" s="36">
        <f t="shared" si="75"/>
        <v>55679.440000000039</v>
      </c>
      <c r="N294">
        <f t="shared" si="91"/>
        <v>24</v>
      </c>
      <c r="O294" s="33">
        <v>52413</v>
      </c>
      <c r="P294" s="36">
        <f t="shared" si="80"/>
        <v>-141231.61999999997</v>
      </c>
      <c r="Q294" s="36">
        <f t="shared" si="81"/>
        <v>1200.33</v>
      </c>
      <c r="R294" s="36">
        <f t="shared" si="82"/>
        <v>1591.07</v>
      </c>
      <c r="S294" s="36">
        <f t="shared" si="83"/>
        <v>-390.74</v>
      </c>
      <c r="T294" s="36">
        <f t="shared" si="84"/>
        <v>0</v>
      </c>
      <c r="U294" s="36">
        <f t="shared" si="85"/>
        <v>312822.68999999994</v>
      </c>
      <c r="V294" s="36">
        <f t="shared" si="86"/>
        <v>26870.700000000012</v>
      </c>
      <c r="W294" s="36">
        <f t="shared" si="87"/>
        <v>-142822.68999999997</v>
      </c>
    </row>
    <row r="295" spans="1:23" x14ac:dyDescent="0.25">
      <c r="A295">
        <f t="shared" si="90"/>
        <v>24</v>
      </c>
      <c r="B295" s="33">
        <v>52444</v>
      </c>
      <c r="C295" s="36">
        <f t="shared" si="88"/>
        <v>55679.440000000039</v>
      </c>
      <c r="D295" s="36">
        <f t="shared" si="76"/>
        <v>824.4</v>
      </c>
      <c r="E295" s="36">
        <f t="shared" si="77"/>
        <v>632.77</v>
      </c>
      <c r="F295" s="36">
        <f t="shared" si="78"/>
        <v>191.63</v>
      </c>
      <c r="G295" s="36">
        <f t="shared" si="74"/>
        <v>0</v>
      </c>
      <c r="H295" s="36">
        <f t="shared" si="79"/>
        <v>114953.33000000006</v>
      </c>
      <c r="I295" s="36">
        <f t="shared" si="89"/>
        <v>119176.26999999997</v>
      </c>
      <c r="J295" s="36">
        <f t="shared" si="75"/>
        <v>55046.670000000042</v>
      </c>
      <c r="N295">
        <f t="shared" si="91"/>
        <v>24</v>
      </c>
      <c r="O295" s="33">
        <v>52444</v>
      </c>
      <c r="P295" s="36">
        <f t="shared" si="80"/>
        <v>-142822.68999999997</v>
      </c>
      <c r="Q295" s="36">
        <f t="shared" si="81"/>
        <v>1200.33</v>
      </c>
      <c r="R295" s="36">
        <f t="shared" si="82"/>
        <v>1595.4699999999998</v>
      </c>
      <c r="S295" s="36">
        <f t="shared" si="83"/>
        <v>-395.14</v>
      </c>
      <c r="T295" s="36">
        <f t="shared" si="84"/>
        <v>0</v>
      </c>
      <c r="U295" s="36">
        <f t="shared" si="85"/>
        <v>314418.15999999992</v>
      </c>
      <c r="V295" s="36">
        <f t="shared" si="86"/>
        <v>26475.560000000012</v>
      </c>
      <c r="W295" s="36">
        <f t="shared" si="87"/>
        <v>-144418.15999999997</v>
      </c>
    </row>
    <row r="296" spans="1:23" x14ac:dyDescent="0.25">
      <c r="A296">
        <f t="shared" si="90"/>
        <v>24</v>
      </c>
      <c r="B296" s="33">
        <v>52475</v>
      </c>
      <c r="C296" s="36">
        <f t="shared" si="88"/>
        <v>55046.670000000042</v>
      </c>
      <c r="D296" s="36">
        <f t="shared" si="76"/>
        <v>824.4</v>
      </c>
      <c r="E296" s="36">
        <f t="shared" si="77"/>
        <v>634.95000000000005</v>
      </c>
      <c r="F296" s="36">
        <f t="shared" si="78"/>
        <v>189.45</v>
      </c>
      <c r="G296" s="36">
        <f t="shared" si="74"/>
        <v>0</v>
      </c>
      <c r="H296" s="36">
        <f t="shared" si="79"/>
        <v>115588.28000000006</v>
      </c>
      <c r="I296" s="36">
        <f t="shared" si="89"/>
        <v>119365.71999999997</v>
      </c>
      <c r="J296" s="36">
        <f t="shared" si="75"/>
        <v>54411.720000000045</v>
      </c>
      <c r="N296">
        <f t="shared" si="91"/>
        <v>24</v>
      </c>
      <c r="O296" s="33">
        <v>52475</v>
      </c>
      <c r="P296" s="36">
        <f t="shared" si="80"/>
        <v>-144418.15999999997</v>
      </c>
      <c r="Q296" s="36">
        <f t="shared" si="81"/>
        <v>1200.33</v>
      </c>
      <c r="R296" s="36">
        <f t="shared" si="82"/>
        <v>1599.8899999999999</v>
      </c>
      <c r="S296" s="36">
        <f t="shared" si="83"/>
        <v>-399.56</v>
      </c>
      <c r="T296" s="36">
        <f t="shared" si="84"/>
        <v>0</v>
      </c>
      <c r="U296" s="36">
        <f t="shared" si="85"/>
        <v>316018.04999999993</v>
      </c>
      <c r="V296" s="36">
        <f t="shared" si="86"/>
        <v>26076.000000000011</v>
      </c>
      <c r="W296" s="36">
        <f t="shared" si="87"/>
        <v>-146018.04999999999</v>
      </c>
    </row>
    <row r="297" spans="1:23" x14ac:dyDescent="0.25">
      <c r="A297">
        <f t="shared" si="90"/>
        <v>24</v>
      </c>
      <c r="B297" s="33">
        <v>52505</v>
      </c>
      <c r="C297" s="36">
        <f t="shared" si="88"/>
        <v>54411.720000000045</v>
      </c>
      <c r="D297" s="36">
        <f t="shared" si="76"/>
        <v>824.4</v>
      </c>
      <c r="E297" s="36">
        <f t="shared" si="77"/>
        <v>637.13</v>
      </c>
      <c r="F297" s="36">
        <f t="shared" si="78"/>
        <v>187.27</v>
      </c>
      <c r="G297" s="36">
        <f t="shared" si="74"/>
        <v>0</v>
      </c>
      <c r="H297" s="36">
        <f t="shared" si="79"/>
        <v>116225.41000000006</v>
      </c>
      <c r="I297" s="36">
        <f t="shared" si="89"/>
        <v>119552.98999999998</v>
      </c>
      <c r="J297" s="36">
        <f t="shared" si="75"/>
        <v>53774.590000000047</v>
      </c>
      <c r="N297">
        <f t="shared" si="91"/>
        <v>24</v>
      </c>
      <c r="O297" s="33">
        <v>52505</v>
      </c>
      <c r="P297" s="36">
        <f t="shared" si="80"/>
        <v>-146018.04999999999</v>
      </c>
      <c r="Q297" s="36">
        <f t="shared" si="81"/>
        <v>1200.33</v>
      </c>
      <c r="R297" s="36">
        <f t="shared" si="82"/>
        <v>1604.31</v>
      </c>
      <c r="S297" s="36">
        <f t="shared" si="83"/>
        <v>-403.98</v>
      </c>
      <c r="T297" s="36">
        <f t="shared" si="84"/>
        <v>0</v>
      </c>
      <c r="U297" s="36">
        <f t="shared" si="85"/>
        <v>317622.35999999993</v>
      </c>
      <c r="V297" s="36">
        <f t="shared" si="86"/>
        <v>25672.020000000011</v>
      </c>
      <c r="W297" s="36">
        <f t="shared" si="87"/>
        <v>-147622.35999999999</v>
      </c>
    </row>
    <row r="298" spans="1:23" x14ac:dyDescent="0.25">
      <c r="A298">
        <f t="shared" si="90"/>
        <v>24</v>
      </c>
      <c r="B298" s="33">
        <v>52536</v>
      </c>
      <c r="C298" s="36">
        <f t="shared" si="88"/>
        <v>53774.590000000047</v>
      </c>
      <c r="D298" s="36">
        <f t="shared" si="76"/>
        <v>824.4</v>
      </c>
      <c r="E298" s="36">
        <f t="shared" si="77"/>
        <v>639.32999999999993</v>
      </c>
      <c r="F298" s="36">
        <f t="shared" si="78"/>
        <v>185.07</v>
      </c>
      <c r="G298" s="36">
        <f t="shared" si="74"/>
        <v>0</v>
      </c>
      <c r="H298" s="36">
        <f t="shared" si="79"/>
        <v>116864.74000000006</v>
      </c>
      <c r="I298" s="36">
        <f t="shared" si="89"/>
        <v>119738.05999999998</v>
      </c>
      <c r="J298" s="36">
        <f t="shared" si="75"/>
        <v>53135.260000000046</v>
      </c>
      <c r="N298">
        <f t="shared" si="91"/>
        <v>24</v>
      </c>
      <c r="O298" s="33">
        <v>52536</v>
      </c>
      <c r="P298" s="36">
        <f t="shared" si="80"/>
        <v>-147622.35999999999</v>
      </c>
      <c r="Q298" s="36">
        <f t="shared" si="81"/>
        <v>1200.33</v>
      </c>
      <c r="R298" s="36">
        <f t="shared" si="82"/>
        <v>1608.75</v>
      </c>
      <c r="S298" s="36">
        <f t="shared" si="83"/>
        <v>-408.42</v>
      </c>
      <c r="T298" s="36">
        <f t="shared" si="84"/>
        <v>0</v>
      </c>
      <c r="U298" s="36">
        <f t="shared" si="85"/>
        <v>319231.10999999993</v>
      </c>
      <c r="V298" s="36">
        <f t="shared" si="86"/>
        <v>25263.600000000013</v>
      </c>
      <c r="W298" s="36">
        <f t="shared" si="87"/>
        <v>-149231.10999999999</v>
      </c>
    </row>
    <row r="299" spans="1:23" x14ac:dyDescent="0.25">
      <c r="A299">
        <f t="shared" si="90"/>
        <v>24</v>
      </c>
      <c r="B299" s="33">
        <v>52566</v>
      </c>
      <c r="C299" s="36">
        <f t="shared" si="88"/>
        <v>53135.260000000046</v>
      </c>
      <c r="D299" s="36">
        <f t="shared" si="76"/>
        <v>824.4</v>
      </c>
      <c r="E299" s="36">
        <f t="shared" si="77"/>
        <v>641.53</v>
      </c>
      <c r="F299" s="36">
        <f t="shared" si="78"/>
        <v>182.87</v>
      </c>
      <c r="G299" s="36">
        <f t="shared" si="74"/>
        <v>0</v>
      </c>
      <c r="H299" s="36">
        <f t="shared" si="79"/>
        <v>117506.27000000006</v>
      </c>
      <c r="I299" s="36">
        <f t="shared" si="89"/>
        <v>119920.92999999998</v>
      </c>
      <c r="J299" s="36">
        <f t="shared" si="75"/>
        <v>52493.730000000047</v>
      </c>
      <c r="N299">
        <f t="shared" si="91"/>
        <v>24</v>
      </c>
      <c r="O299" s="33">
        <v>52566</v>
      </c>
      <c r="P299" s="36">
        <f t="shared" si="80"/>
        <v>-149231.10999999999</v>
      </c>
      <c r="Q299" s="36">
        <f t="shared" si="81"/>
        <v>1200.33</v>
      </c>
      <c r="R299" s="36">
        <f t="shared" si="82"/>
        <v>1613.1999999999998</v>
      </c>
      <c r="S299" s="36">
        <f t="shared" si="83"/>
        <v>-412.87</v>
      </c>
      <c r="T299" s="36">
        <f t="shared" si="84"/>
        <v>0</v>
      </c>
      <c r="U299" s="36">
        <f t="shared" si="85"/>
        <v>320844.30999999994</v>
      </c>
      <c r="V299" s="36">
        <f t="shared" si="86"/>
        <v>24850.730000000014</v>
      </c>
      <c r="W299" s="36">
        <f t="shared" si="87"/>
        <v>-150844.31</v>
      </c>
    </row>
    <row r="300" spans="1:23" x14ac:dyDescent="0.25">
      <c r="A300">
        <f t="shared" si="90"/>
        <v>25</v>
      </c>
      <c r="B300" s="33">
        <v>52597</v>
      </c>
      <c r="C300" s="36">
        <f t="shared" si="88"/>
        <v>52493.730000000047</v>
      </c>
      <c r="D300" s="36">
        <f t="shared" si="76"/>
        <v>824.4</v>
      </c>
      <c r="E300" s="36">
        <f t="shared" si="77"/>
        <v>643.73</v>
      </c>
      <c r="F300" s="36">
        <f t="shared" si="78"/>
        <v>180.67</v>
      </c>
      <c r="G300" s="36">
        <f t="shared" si="74"/>
        <v>0</v>
      </c>
      <c r="H300" s="36">
        <f t="shared" si="79"/>
        <v>118150.00000000006</v>
      </c>
      <c r="I300" s="36">
        <f t="shared" si="89"/>
        <v>120101.59999999998</v>
      </c>
      <c r="J300" s="36">
        <f t="shared" si="75"/>
        <v>51850.000000000044</v>
      </c>
      <c r="N300">
        <f t="shared" si="91"/>
        <v>25</v>
      </c>
      <c r="O300" s="33">
        <v>52597</v>
      </c>
      <c r="P300" s="36">
        <f t="shared" si="80"/>
        <v>-150844.31</v>
      </c>
      <c r="Q300" s="36">
        <f t="shared" si="81"/>
        <v>1200.33</v>
      </c>
      <c r="R300" s="36">
        <f t="shared" si="82"/>
        <v>1617.6699999999998</v>
      </c>
      <c r="S300" s="36">
        <f t="shared" si="83"/>
        <v>-417.34</v>
      </c>
      <c r="T300" s="36">
        <f t="shared" si="84"/>
        <v>0</v>
      </c>
      <c r="U300" s="36">
        <f t="shared" si="85"/>
        <v>322461.97999999992</v>
      </c>
      <c r="V300" s="36">
        <f t="shared" si="86"/>
        <v>24433.390000000014</v>
      </c>
      <c r="W300" s="36">
        <f t="shared" si="87"/>
        <v>-152461.98000000001</v>
      </c>
    </row>
    <row r="301" spans="1:23" x14ac:dyDescent="0.25">
      <c r="A301">
        <f t="shared" si="90"/>
        <v>25</v>
      </c>
      <c r="B301" s="33">
        <v>52628</v>
      </c>
      <c r="C301" s="36">
        <f t="shared" si="88"/>
        <v>51850.000000000044</v>
      </c>
      <c r="D301" s="36">
        <f t="shared" si="76"/>
        <v>824.4</v>
      </c>
      <c r="E301" s="36">
        <f t="shared" si="77"/>
        <v>645.95000000000005</v>
      </c>
      <c r="F301" s="36">
        <f t="shared" si="78"/>
        <v>178.45</v>
      </c>
      <c r="G301" s="36">
        <f t="shared" si="74"/>
        <v>0</v>
      </c>
      <c r="H301" s="36">
        <f t="shared" si="79"/>
        <v>118795.95000000006</v>
      </c>
      <c r="I301" s="36">
        <f t="shared" si="89"/>
        <v>120280.04999999997</v>
      </c>
      <c r="J301" s="36">
        <f t="shared" si="75"/>
        <v>51204.050000000047</v>
      </c>
      <c r="N301">
        <f t="shared" si="91"/>
        <v>25</v>
      </c>
      <c r="O301" s="33">
        <v>52628</v>
      </c>
      <c r="P301" s="36">
        <f t="shared" si="80"/>
        <v>-152461.98000000001</v>
      </c>
      <c r="Q301" s="36">
        <f t="shared" si="81"/>
        <v>1200.33</v>
      </c>
      <c r="R301" s="36">
        <f t="shared" si="82"/>
        <v>1622.1399999999999</v>
      </c>
      <c r="S301" s="36">
        <f t="shared" si="83"/>
        <v>-421.81</v>
      </c>
      <c r="T301" s="36">
        <f t="shared" si="84"/>
        <v>0</v>
      </c>
      <c r="U301" s="36">
        <f t="shared" si="85"/>
        <v>324084.11999999994</v>
      </c>
      <c r="V301" s="36">
        <f t="shared" si="86"/>
        <v>24011.580000000013</v>
      </c>
      <c r="W301" s="36">
        <f t="shared" si="87"/>
        <v>-154084.12000000002</v>
      </c>
    </row>
    <row r="302" spans="1:23" x14ac:dyDescent="0.25">
      <c r="A302">
        <f t="shared" si="90"/>
        <v>25</v>
      </c>
      <c r="B302" s="33">
        <v>52657</v>
      </c>
      <c r="C302" s="36">
        <f t="shared" si="88"/>
        <v>51204.050000000047</v>
      </c>
      <c r="D302" s="36">
        <f t="shared" si="76"/>
        <v>824.4</v>
      </c>
      <c r="E302" s="36">
        <f t="shared" si="77"/>
        <v>648.16999999999996</v>
      </c>
      <c r="F302" s="36">
        <f t="shared" si="78"/>
        <v>176.23</v>
      </c>
      <c r="G302" s="36">
        <f t="shared" si="74"/>
        <v>0</v>
      </c>
      <c r="H302" s="36">
        <f t="shared" si="79"/>
        <v>119444.12000000005</v>
      </c>
      <c r="I302" s="36">
        <f t="shared" si="89"/>
        <v>120456.27999999997</v>
      </c>
      <c r="J302" s="36">
        <f t="shared" si="75"/>
        <v>50555.880000000048</v>
      </c>
      <c r="N302">
        <f t="shared" si="91"/>
        <v>25</v>
      </c>
      <c r="O302" s="33">
        <v>52657</v>
      </c>
      <c r="P302" s="36">
        <f t="shared" si="80"/>
        <v>-154084.12000000002</v>
      </c>
      <c r="Q302" s="36">
        <f t="shared" si="81"/>
        <v>1200.33</v>
      </c>
      <c r="R302" s="36">
        <f t="shared" si="82"/>
        <v>1626.6299999999999</v>
      </c>
      <c r="S302" s="36">
        <f t="shared" si="83"/>
        <v>-426.3</v>
      </c>
      <c r="T302" s="36">
        <f t="shared" si="84"/>
        <v>0</v>
      </c>
      <c r="U302" s="36">
        <f t="shared" si="85"/>
        <v>325710.74999999994</v>
      </c>
      <c r="V302" s="36">
        <f t="shared" si="86"/>
        <v>23585.280000000013</v>
      </c>
      <c r="W302" s="36">
        <f t="shared" si="87"/>
        <v>-155710.75000000003</v>
      </c>
    </row>
    <row r="303" spans="1:23" x14ac:dyDescent="0.25">
      <c r="A303">
        <f t="shared" si="90"/>
        <v>25</v>
      </c>
      <c r="B303" s="33">
        <v>52688</v>
      </c>
      <c r="C303" s="36">
        <f t="shared" si="88"/>
        <v>50555.880000000048</v>
      </c>
      <c r="D303" s="36">
        <f t="shared" si="76"/>
        <v>824.4</v>
      </c>
      <c r="E303" s="36">
        <f t="shared" si="77"/>
        <v>650.4</v>
      </c>
      <c r="F303" s="36">
        <f t="shared" si="78"/>
        <v>174</v>
      </c>
      <c r="G303" s="36">
        <f t="shared" si="74"/>
        <v>0</v>
      </c>
      <c r="H303" s="36">
        <f t="shared" si="79"/>
        <v>120094.52000000005</v>
      </c>
      <c r="I303" s="36">
        <f t="shared" si="89"/>
        <v>120630.27999999997</v>
      </c>
      <c r="J303" s="36">
        <f t="shared" si="75"/>
        <v>49905.480000000047</v>
      </c>
      <c r="N303">
        <f t="shared" si="91"/>
        <v>25</v>
      </c>
      <c r="O303" s="33">
        <v>52688</v>
      </c>
      <c r="P303" s="36">
        <f t="shared" si="80"/>
        <v>-155710.75000000003</v>
      </c>
      <c r="Q303" s="36">
        <f t="shared" si="81"/>
        <v>1200.33</v>
      </c>
      <c r="R303" s="36">
        <f t="shared" si="82"/>
        <v>1631.1299999999999</v>
      </c>
      <c r="S303" s="36">
        <f t="shared" si="83"/>
        <v>-430.8</v>
      </c>
      <c r="T303" s="36">
        <f t="shared" si="84"/>
        <v>0</v>
      </c>
      <c r="U303" s="36">
        <f t="shared" si="85"/>
        <v>327341.87999999995</v>
      </c>
      <c r="V303" s="36">
        <f t="shared" si="86"/>
        <v>23154.480000000014</v>
      </c>
      <c r="W303" s="36">
        <f t="shared" si="87"/>
        <v>-157341.88000000003</v>
      </c>
    </row>
    <row r="304" spans="1:23" x14ac:dyDescent="0.25">
      <c r="A304">
        <f t="shared" si="90"/>
        <v>25</v>
      </c>
      <c r="B304" s="33">
        <v>52718</v>
      </c>
      <c r="C304" s="36">
        <f t="shared" si="88"/>
        <v>49905.480000000047</v>
      </c>
      <c r="D304" s="36">
        <f t="shared" si="76"/>
        <v>824.4</v>
      </c>
      <c r="E304" s="36">
        <f t="shared" si="77"/>
        <v>652.64</v>
      </c>
      <c r="F304" s="36">
        <f t="shared" si="78"/>
        <v>171.76</v>
      </c>
      <c r="G304" s="36">
        <f t="shared" si="74"/>
        <v>0</v>
      </c>
      <c r="H304" s="36">
        <f t="shared" si="79"/>
        <v>120747.16000000005</v>
      </c>
      <c r="I304" s="36">
        <f t="shared" si="89"/>
        <v>120802.03999999996</v>
      </c>
      <c r="J304" s="36">
        <f t="shared" si="75"/>
        <v>49252.840000000047</v>
      </c>
      <c r="N304">
        <f t="shared" si="91"/>
        <v>25</v>
      </c>
      <c r="O304" s="33">
        <v>52718</v>
      </c>
      <c r="P304" s="36">
        <f t="shared" si="80"/>
        <v>-157341.88000000003</v>
      </c>
      <c r="Q304" s="36">
        <f t="shared" si="81"/>
        <v>1200.33</v>
      </c>
      <c r="R304" s="36">
        <f t="shared" si="82"/>
        <v>1635.6399999999999</v>
      </c>
      <c r="S304" s="36">
        <f t="shared" si="83"/>
        <v>-435.31</v>
      </c>
      <c r="T304" s="36">
        <f t="shared" si="84"/>
        <v>0</v>
      </c>
      <c r="U304" s="36">
        <f t="shared" si="85"/>
        <v>328977.51999999996</v>
      </c>
      <c r="V304" s="36">
        <f t="shared" si="86"/>
        <v>22719.170000000013</v>
      </c>
      <c r="W304" s="36">
        <f t="shared" si="87"/>
        <v>-158977.52000000005</v>
      </c>
    </row>
    <row r="305" spans="1:23" x14ac:dyDescent="0.25">
      <c r="A305">
        <f t="shared" si="90"/>
        <v>25</v>
      </c>
      <c r="B305" s="33">
        <v>52749</v>
      </c>
      <c r="C305" s="36">
        <f t="shared" si="88"/>
        <v>49252.840000000047</v>
      </c>
      <c r="D305" s="36">
        <f t="shared" si="76"/>
        <v>824.4</v>
      </c>
      <c r="E305" s="36">
        <f t="shared" si="77"/>
        <v>654.89</v>
      </c>
      <c r="F305" s="36">
        <f t="shared" si="78"/>
        <v>169.51</v>
      </c>
      <c r="G305" s="36">
        <f t="shared" si="74"/>
        <v>0</v>
      </c>
      <c r="H305" s="36">
        <f t="shared" si="79"/>
        <v>121402.05000000005</v>
      </c>
      <c r="I305" s="36">
        <f t="shared" si="89"/>
        <v>120971.54999999996</v>
      </c>
      <c r="J305" s="36">
        <f t="shared" si="75"/>
        <v>48597.950000000048</v>
      </c>
      <c r="N305">
        <f t="shared" si="91"/>
        <v>25</v>
      </c>
      <c r="O305" s="33">
        <v>52749</v>
      </c>
      <c r="P305" s="36">
        <f t="shared" si="80"/>
        <v>-158977.52000000005</v>
      </c>
      <c r="Q305" s="36">
        <f t="shared" si="81"/>
        <v>1200.33</v>
      </c>
      <c r="R305" s="36">
        <f t="shared" si="82"/>
        <v>1640.1699999999998</v>
      </c>
      <c r="S305" s="36">
        <f t="shared" si="83"/>
        <v>-439.84</v>
      </c>
      <c r="T305" s="36">
        <f t="shared" si="84"/>
        <v>0</v>
      </c>
      <c r="U305" s="36">
        <f t="shared" si="85"/>
        <v>330617.68999999994</v>
      </c>
      <c r="V305" s="36">
        <f t="shared" si="86"/>
        <v>22279.330000000013</v>
      </c>
      <c r="W305" s="36">
        <f t="shared" si="87"/>
        <v>-160617.69000000006</v>
      </c>
    </row>
    <row r="306" spans="1:23" x14ac:dyDescent="0.25">
      <c r="A306">
        <f t="shared" si="90"/>
        <v>25</v>
      </c>
      <c r="B306" s="33">
        <v>52779</v>
      </c>
      <c r="C306" s="36">
        <f t="shared" si="88"/>
        <v>48597.950000000048</v>
      </c>
      <c r="D306" s="36">
        <f t="shared" si="76"/>
        <v>824.4</v>
      </c>
      <c r="E306" s="36">
        <f t="shared" si="77"/>
        <v>657.14</v>
      </c>
      <c r="F306" s="36">
        <f t="shared" si="78"/>
        <v>167.26</v>
      </c>
      <c r="G306" s="36">
        <f t="shared" si="74"/>
        <v>0</v>
      </c>
      <c r="H306" s="36">
        <f t="shared" si="79"/>
        <v>122059.19000000005</v>
      </c>
      <c r="I306" s="36">
        <f t="shared" si="89"/>
        <v>121138.80999999995</v>
      </c>
      <c r="J306" s="36">
        <f t="shared" si="75"/>
        <v>47940.810000000049</v>
      </c>
      <c r="N306">
        <f t="shared" si="91"/>
        <v>25</v>
      </c>
      <c r="O306" s="33">
        <v>52779</v>
      </c>
      <c r="P306" s="36">
        <f t="shared" si="80"/>
        <v>-160617.69000000006</v>
      </c>
      <c r="Q306" s="36">
        <f t="shared" si="81"/>
        <v>1200.33</v>
      </c>
      <c r="R306" s="36">
        <f t="shared" si="82"/>
        <v>1644.71</v>
      </c>
      <c r="S306" s="36">
        <f t="shared" si="83"/>
        <v>-444.38</v>
      </c>
      <c r="T306" s="36">
        <f t="shared" si="84"/>
        <v>0</v>
      </c>
      <c r="U306" s="36">
        <f t="shared" si="85"/>
        <v>332262.39999999997</v>
      </c>
      <c r="V306" s="36">
        <f t="shared" si="86"/>
        <v>21834.950000000012</v>
      </c>
      <c r="W306" s="36">
        <f t="shared" si="87"/>
        <v>-162262.40000000005</v>
      </c>
    </row>
    <row r="307" spans="1:23" x14ac:dyDescent="0.25">
      <c r="A307">
        <f t="shared" si="90"/>
        <v>25</v>
      </c>
      <c r="B307" s="33">
        <v>52810</v>
      </c>
      <c r="C307" s="36">
        <f t="shared" si="88"/>
        <v>47940.810000000049</v>
      </c>
      <c r="D307" s="36">
        <f t="shared" si="76"/>
        <v>824.4</v>
      </c>
      <c r="E307" s="36">
        <f t="shared" si="77"/>
        <v>659.4</v>
      </c>
      <c r="F307" s="36">
        <f t="shared" si="78"/>
        <v>165</v>
      </c>
      <c r="G307" s="36">
        <f t="shared" si="74"/>
        <v>0</v>
      </c>
      <c r="H307" s="36">
        <f t="shared" si="79"/>
        <v>122718.59000000004</v>
      </c>
      <c r="I307" s="36">
        <f t="shared" si="89"/>
        <v>121303.80999999995</v>
      </c>
      <c r="J307" s="36">
        <f t="shared" si="75"/>
        <v>47281.410000000047</v>
      </c>
      <c r="N307">
        <f t="shared" si="91"/>
        <v>25</v>
      </c>
      <c r="O307" s="33">
        <v>52810</v>
      </c>
      <c r="P307" s="36">
        <f t="shared" si="80"/>
        <v>-162262.40000000005</v>
      </c>
      <c r="Q307" s="36">
        <f t="shared" si="81"/>
        <v>1200.33</v>
      </c>
      <c r="R307" s="36">
        <f t="shared" si="82"/>
        <v>1649.26</v>
      </c>
      <c r="S307" s="36">
        <f t="shared" si="83"/>
        <v>-448.93</v>
      </c>
      <c r="T307" s="36">
        <f t="shared" si="84"/>
        <v>0</v>
      </c>
      <c r="U307" s="36">
        <f t="shared" si="85"/>
        <v>333911.65999999997</v>
      </c>
      <c r="V307" s="36">
        <f t="shared" si="86"/>
        <v>21386.020000000011</v>
      </c>
      <c r="W307" s="36">
        <f t="shared" si="87"/>
        <v>-163911.66000000006</v>
      </c>
    </row>
    <row r="308" spans="1:23" x14ac:dyDescent="0.25">
      <c r="A308">
        <f t="shared" si="90"/>
        <v>25</v>
      </c>
      <c r="B308" s="33">
        <v>52841</v>
      </c>
      <c r="C308" s="36">
        <f t="shared" si="88"/>
        <v>47281.410000000047</v>
      </c>
      <c r="D308" s="36">
        <f t="shared" si="76"/>
        <v>824.4</v>
      </c>
      <c r="E308" s="36">
        <f t="shared" si="77"/>
        <v>661.67</v>
      </c>
      <c r="F308" s="36">
        <f t="shared" si="78"/>
        <v>162.72999999999999</v>
      </c>
      <c r="G308" s="36">
        <f t="shared" si="74"/>
        <v>0</v>
      </c>
      <c r="H308" s="36">
        <f t="shared" si="79"/>
        <v>123380.26000000004</v>
      </c>
      <c r="I308" s="36">
        <f t="shared" si="89"/>
        <v>121466.53999999995</v>
      </c>
      <c r="J308" s="36">
        <f t="shared" si="75"/>
        <v>46619.740000000049</v>
      </c>
      <c r="N308">
        <f t="shared" si="91"/>
        <v>25</v>
      </c>
      <c r="O308" s="33">
        <v>52841</v>
      </c>
      <c r="P308" s="36">
        <f t="shared" si="80"/>
        <v>-163911.66000000006</v>
      </c>
      <c r="Q308" s="36">
        <f t="shared" si="81"/>
        <v>1200.33</v>
      </c>
      <c r="R308" s="36">
        <f t="shared" si="82"/>
        <v>1653.82</v>
      </c>
      <c r="S308" s="36">
        <f t="shared" si="83"/>
        <v>-453.49</v>
      </c>
      <c r="T308" s="36">
        <f t="shared" si="84"/>
        <v>0</v>
      </c>
      <c r="U308" s="36">
        <f t="shared" si="85"/>
        <v>335565.48</v>
      </c>
      <c r="V308" s="36">
        <f t="shared" si="86"/>
        <v>20932.53000000001</v>
      </c>
      <c r="W308" s="36">
        <f t="shared" si="87"/>
        <v>-165565.48000000007</v>
      </c>
    </row>
    <row r="309" spans="1:23" x14ac:dyDescent="0.25">
      <c r="A309">
        <f t="shared" si="90"/>
        <v>25</v>
      </c>
      <c r="B309" s="33">
        <v>52871</v>
      </c>
      <c r="C309" s="36">
        <f t="shared" si="88"/>
        <v>46619.740000000049</v>
      </c>
      <c r="D309" s="36">
        <f t="shared" si="76"/>
        <v>824.4</v>
      </c>
      <c r="E309" s="36">
        <f t="shared" si="77"/>
        <v>663.95</v>
      </c>
      <c r="F309" s="36">
        <f t="shared" si="78"/>
        <v>160.44999999999999</v>
      </c>
      <c r="G309" s="36">
        <f t="shared" si="74"/>
        <v>0</v>
      </c>
      <c r="H309" s="36">
        <f t="shared" si="79"/>
        <v>124044.21000000004</v>
      </c>
      <c r="I309" s="36">
        <f t="shared" si="89"/>
        <v>121626.98999999995</v>
      </c>
      <c r="J309" s="36">
        <f t="shared" si="75"/>
        <v>45955.790000000052</v>
      </c>
      <c r="N309">
        <f t="shared" si="91"/>
        <v>25</v>
      </c>
      <c r="O309" s="33">
        <v>52871</v>
      </c>
      <c r="P309" s="36">
        <f t="shared" si="80"/>
        <v>-165565.48000000007</v>
      </c>
      <c r="Q309" s="36">
        <f t="shared" si="81"/>
        <v>1200.33</v>
      </c>
      <c r="R309" s="36">
        <f t="shared" si="82"/>
        <v>1658.3899999999999</v>
      </c>
      <c r="S309" s="36">
        <f t="shared" si="83"/>
        <v>-458.06</v>
      </c>
      <c r="T309" s="36">
        <f t="shared" si="84"/>
        <v>0</v>
      </c>
      <c r="U309" s="36">
        <f t="shared" si="85"/>
        <v>337223.87</v>
      </c>
      <c r="V309" s="36">
        <f t="shared" si="86"/>
        <v>20474.470000000008</v>
      </c>
      <c r="W309" s="36">
        <f t="shared" si="87"/>
        <v>-167223.87000000008</v>
      </c>
    </row>
    <row r="310" spans="1:23" x14ac:dyDescent="0.25">
      <c r="A310">
        <f t="shared" si="90"/>
        <v>25</v>
      </c>
      <c r="B310" s="33">
        <v>52902</v>
      </c>
      <c r="C310" s="36">
        <f t="shared" si="88"/>
        <v>45955.790000000052</v>
      </c>
      <c r="D310" s="36">
        <f t="shared" si="76"/>
        <v>824.4</v>
      </c>
      <c r="E310" s="36">
        <f t="shared" si="77"/>
        <v>666.24</v>
      </c>
      <c r="F310" s="36">
        <f t="shared" si="78"/>
        <v>158.16</v>
      </c>
      <c r="G310" s="36">
        <f t="shared" si="74"/>
        <v>0</v>
      </c>
      <c r="H310" s="36">
        <f t="shared" si="79"/>
        <v>124710.45000000004</v>
      </c>
      <c r="I310" s="36">
        <f t="shared" si="89"/>
        <v>121785.14999999995</v>
      </c>
      <c r="J310" s="36">
        <f t="shared" si="75"/>
        <v>45289.550000000054</v>
      </c>
      <c r="N310">
        <f t="shared" si="91"/>
        <v>25</v>
      </c>
      <c r="O310" s="33">
        <v>52902</v>
      </c>
      <c r="P310" s="36">
        <f t="shared" si="80"/>
        <v>-167223.87000000008</v>
      </c>
      <c r="Q310" s="36">
        <f t="shared" si="81"/>
        <v>1200.33</v>
      </c>
      <c r="R310" s="36">
        <f t="shared" si="82"/>
        <v>1662.98</v>
      </c>
      <c r="S310" s="36">
        <f t="shared" si="83"/>
        <v>-462.65</v>
      </c>
      <c r="T310" s="36">
        <f t="shared" si="84"/>
        <v>0</v>
      </c>
      <c r="U310" s="36">
        <f t="shared" si="85"/>
        <v>338886.85</v>
      </c>
      <c r="V310" s="36">
        <f t="shared" si="86"/>
        <v>20011.820000000007</v>
      </c>
      <c r="W310" s="36">
        <f t="shared" si="87"/>
        <v>-168886.85000000009</v>
      </c>
    </row>
    <row r="311" spans="1:23" x14ac:dyDescent="0.25">
      <c r="A311">
        <f t="shared" si="90"/>
        <v>25</v>
      </c>
      <c r="B311" s="33">
        <v>52932</v>
      </c>
      <c r="C311" s="36">
        <f t="shared" si="88"/>
        <v>45289.550000000054</v>
      </c>
      <c r="D311" s="36">
        <f t="shared" si="76"/>
        <v>824.4</v>
      </c>
      <c r="E311" s="36">
        <f t="shared" si="77"/>
        <v>668.53</v>
      </c>
      <c r="F311" s="36">
        <f t="shared" si="78"/>
        <v>155.87</v>
      </c>
      <c r="G311" s="36">
        <f t="shared" si="74"/>
        <v>0</v>
      </c>
      <c r="H311" s="36">
        <f t="shared" si="79"/>
        <v>125378.98000000004</v>
      </c>
      <c r="I311" s="36">
        <f t="shared" si="89"/>
        <v>121941.01999999995</v>
      </c>
      <c r="J311" s="36">
        <f t="shared" si="75"/>
        <v>44621.020000000055</v>
      </c>
      <c r="N311">
        <f t="shared" si="91"/>
        <v>25</v>
      </c>
      <c r="O311" s="33">
        <v>52932</v>
      </c>
      <c r="P311" s="36">
        <f t="shared" si="80"/>
        <v>-168886.85000000009</v>
      </c>
      <c r="Q311" s="36">
        <f t="shared" si="81"/>
        <v>1200.33</v>
      </c>
      <c r="R311" s="36">
        <f t="shared" si="82"/>
        <v>1667.58</v>
      </c>
      <c r="S311" s="36">
        <f t="shared" si="83"/>
        <v>-467.25</v>
      </c>
      <c r="T311" s="36">
        <f t="shared" si="84"/>
        <v>0</v>
      </c>
      <c r="U311" s="36">
        <f t="shared" si="85"/>
        <v>340554.43</v>
      </c>
      <c r="V311" s="36">
        <f t="shared" si="86"/>
        <v>19544.570000000007</v>
      </c>
      <c r="W311" s="36">
        <f t="shared" si="87"/>
        <v>-170554.43000000008</v>
      </c>
    </row>
    <row r="312" spans="1:23" x14ac:dyDescent="0.25">
      <c r="A312">
        <f t="shared" si="90"/>
        <v>26</v>
      </c>
      <c r="B312" s="33">
        <v>52963</v>
      </c>
      <c r="C312" s="36">
        <f t="shared" si="88"/>
        <v>44621.020000000055</v>
      </c>
      <c r="D312" s="36">
        <f t="shared" si="76"/>
        <v>824.4</v>
      </c>
      <c r="E312" s="36">
        <f t="shared" si="77"/>
        <v>670.82999999999993</v>
      </c>
      <c r="F312" s="36">
        <f t="shared" si="78"/>
        <v>153.57</v>
      </c>
      <c r="G312" s="36">
        <f t="shared" si="74"/>
        <v>0</v>
      </c>
      <c r="H312" s="36">
        <f t="shared" si="79"/>
        <v>126049.81000000004</v>
      </c>
      <c r="I312" s="36">
        <f t="shared" si="89"/>
        <v>122094.58999999995</v>
      </c>
      <c r="J312" s="36">
        <f t="shared" si="75"/>
        <v>43950.190000000053</v>
      </c>
      <c r="N312">
        <f t="shared" si="91"/>
        <v>26</v>
      </c>
      <c r="O312" s="33">
        <v>52963</v>
      </c>
      <c r="P312" s="36">
        <f t="shared" si="80"/>
        <v>-170554.43000000008</v>
      </c>
      <c r="Q312" s="36">
        <f t="shared" si="81"/>
        <v>1200.33</v>
      </c>
      <c r="R312" s="36">
        <f t="shared" si="82"/>
        <v>1672.1999999999998</v>
      </c>
      <c r="S312" s="36">
        <f t="shared" si="83"/>
        <v>-471.87</v>
      </c>
      <c r="T312" s="36">
        <f t="shared" si="84"/>
        <v>0</v>
      </c>
      <c r="U312" s="36">
        <f t="shared" si="85"/>
        <v>342226.63</v>
      </c>
      <c r="V312" s="36">
        <f t="shared" si="86"/>
        <v>19072.700000000008</v>
      </c>
      <c r="W312" s="36">
        <f t="shared" si="87"/>
        <v>-172226.63000000009</v>
      </c>
    </row>
    <row r="313" spans="1:23" x14ac:dyDescent="0.25">
      <c r="A313">
        <f t="shared" si="90"/>
        <v>26</v>
      </c>
      <c r="B313" s="33">
        <v>52994</v>
      </c>
      <c r="C313" s="36">
        <f t="shared" si="88"/>
        <v>43950.190000000053</v>
      </c>
      <c r="D313" s="36">
        <f t="shared" si="76"/>
        <v>824.4</v>
      </c>
      <c r="E313" s="36">
        <f t="shared" si="77"/>
        <v>673.14</v>
      </c>
      <c r="F313" s="36">
        <f t="shared" si="78"/>
        <v>151.26</v>
      </c>
      <c r="G313" s="36">
        <f t="shared" si="74"/>
        <v>0</v>
      </c>
      <c r="H313" s="36">
        <f t="shared" si="79"/>
        <v>126722.95000000004</v>
      </c>
      <c r="I313" s="36">
        <f t="shared" si="89"/>
        <v>122245.84999999995</v>
      </c>
      <c r="J313" s="36">
        <f t="shared" si="75"/>
        <v>43277.050000000054</v>
      </c>
      <c r="N313">
        <f t="shared" si="91"/>
        <v>26</v>
      </c>
      <c r="O313" s="33">
        <v>52994</v>
      </c>
      <c r="P313" s="36">
        <f t="shared" si="80"/>
        <v>-172226.63000000009</v>
      </c>
      <c r="Q313" s="36">
        <f t="shared" si="81"/>
        <v>1200.33</v>
      </c>
      <c r="R313" s="36">
        <f t="shared" si="82"/>
        <v>1676.82</v>
      </c>
      <c r="S313" s="36">
        <f t="shared" si="83"/>
        <v>-476.49</v>
      </c>
      <c r="T313" s="36">
        <f t="shared" si="84"/>
        <v>0</v>
      </c>
      <c r="U313" s="36">
        <f t="shared" si="85"/>
        <v>343903.45</v>
      </c>
      <c r="V313" s="36">
        <f t="shared" si="86"/>
        <v>18596.210000000006</v>
      </c>
      <c r="W313" s="36">
        <f t="shared" si="87"/>
        <v>-173903.4500000001</v>
      </c>
    </row>
    <row r="314" spans="1:23" x14ac:dyDescent="0.25">
      <c r="A314">
        <f t="shared" si="90"/>
        <v>26</v>
      </c>
      <c r="B314" s="33">
        <v>53022</v>
      </c>
      <c r="C314" s="36">
        <f t="shared" si="88"/>
        <v>43277.050000000054</v>
      </c>
      <c r="D314" s="36">
        <f t="shared" si="76"/>
        <v>824.4</v>
      </c>
      <c r="E314" s="36">
        <f t="shared" si="77"/>
        <v>675.45</v>
      </c>
      <c r="F314" s="36">
        <f t="shared" si="78"/>
        <v>148.94999999999999</v>
      </c>
      <c r="G314" s="36">
        <f t="shared" si="74"/>
        <v>0</v>
      </c>
      <c r="H314" s="36">
        <f t="shared" si="79"/>
        <v>127398.40000000004</v>
      </c>
      <c r="I314" s="36">
        <f t="shared" si="89"/>
        <v>122394.79999999994</v>
      </c>
      <c r="J314" s="36">
        <f t="shared" si="75"/>
        <v>42601.600000000057</v>
      </c>
      <c r="N314">
        <f t="shared" si="91"/>
        <v>26</v>
      </c>
      <c r="O314" s="33">
        <v>53022</v>
      </c>
      <c r="P314" s="36">
        <f t="shared" si="80"/>
        <v>-173903.4500000001</v>
      </c>
      <c r="Q314" s="36">
        <f t="shared" si="81"/>
        <v>1200.33</v>
      </c>
      <c r="R314" s="36">
        <f t="shared" si="82"/>
        <v>1681.46</v>
      </c>
      <c r="S314" s="36">
        <f t="shared" si="83"/>
        <v>-481.13</v>
      </c>
      <c r="T314" s="36">
        <f t="shared" si="84"/>
        <v>0</v>
      </c>
      <c r="U314" s="36">
        <f t="shared" si="85"/>
        <v>345584.91000000003</v>
      </c>
      <c r="V314" s="36">
        <f t="shared" si="86"/>
        <v>18115.080000000005</v>
      </c>
      <c r="W314" s="36">
        <f t="shared" si="87"/>
        <v>-175584.91000000009</v>
      </c>
    </row>
    <row r="315" spans="1:23" x14ac:dyDescent="0.25">
      <c r="A315">
        <f t="shared" si="90"/>
        <v>26</v>
      </c>
      <c r="B315" s="33">
        <v>53053</v>
      </c>
      <c r="C315" s="36">
        <f t="shared" si="88"/>
        <v>42601.600000000057</v>
      </c>
      <c r="D315" s="36">
        <f t="shared" si="76"/>
        <v>824.4</v>
      </c>
      <c r="E315" s="36">
        <f t="shared" si="77"/>
        <v>677.78</v>
      </c>
      <c r="F315" s="36">
        <f t="shared" si="78"/>
        <v>146.62</v>
      </c>
      <c r="G315" s="36">
        <f t="shared" si="74"/>
        <v>0</v>
      </c>
      <c r="H315" s="36">
        <f t="shared" si="79"/>
        <v>128076.18000000004</v>
      </c>
      <c r="I315" s="36">
        <f t="shared" si="89"/>
        <v>122541.41999999994</v>
      </c>
      <c r="J315" s="36">
        <f t="shared" si="75"/>
        <v>41923.820000000058</v>
      </c>
      <c r="N315">
        <f t="shared" si="91"/>
        <v>26</v>
      </c>
      <c r="O315" s="33">
        <v>53053</v>
      </c>
      <c r="P315" s="36">
        <f t="shared" si="80"/>
        <v>-175584.91000000009</v>
      </c>
      <c r="Q315" s="36">
        <f t="shared" si="81"/>
        <v>1200.33</v>
      </c>
      <c r="R315" s="36">
        <f t="shared" si="82"/>
        <v>1686.11</v>
      </c>
      <c r="S315" s="36">
        <f t="shared" si="83"/>
        <v>-485.78</v>
      </c>
      <c r="T315" s="36">
        <f t="shared" si="84"/>
        <v>0</v>
      </c>
      <c r="U315" s="36">
        <f t="shared" si="85"/>
        <v>347271.02</v>
      </c>
      <c r="V315" s="36">
        <f t="shared" si="86"/>
        <v>17629.300000000007</v>
      </c>
      <c r="W315" s="36">
        <f t="shared" si="87"/>
        <v>-177271.02000000008</v>
      </c>
    </row>
    <row r="316" spans="1:23" x14ac:dyDescent="0.25">
      <c r="A316">
        <f t="shared" si="90"/>
        <v>26</v>
      </c>
      <c r="B316" s="33">
        <v>53083</v>
      </c>
      <c r="C316" s="36">
        <f t="shared" si="88"/>
        <v>41923.820000000058</v>
      </c>
      <c r="D316" s="36">
        <f t="shared" si="76"/>
        <v>824.4</v>
      </c>
      <c r="E316" s="36">
        <f t="shared" si="77"/>
        <v>680.11</v>
      </c>
      <c r="F316" s="36">
        <f t="shared" si="78"/>
        <v>144.29</v>
      </c>
      <c r="G316" s="36">
        <f t="shared" si="74"/>
        <v>0</v>
      </c>
      <c r="H316" s="36">
        <f t="shared" si="79"/>
        <v>128756.29000000004</v>
      </c>
      <c r="I316" s="36">
        <f t="shared" si="89"/>
        <v>122685.70999999993</v>
      </c>
      <c r="J316" s="36">
        <f t="shared" si="75"/>
        <v>41243.710000000057</v>
      </c>
      <c r="N316">
        <f t="shared" si="91"/>
        <v>26</v>
      </c>
      <c r="O316" s="33">
        <v>53083</v>
      </c>
      <c r="P316" s="36">
        <f t="shared" si="80"/>
        <v>-177271.02000000008</v>
      </c>
      <c r="Q316" s="36">
        <f t="shared" si="81"/>
        <v>1200.33</v>
      </c>
      <c r="R316" s="36">
        <f t="shared" si="82"/>
        <v>1690.78</v>
      </c>
      <c r="S316" s="36">
        <f t="shared" si="83"/>
        <v>-490.45</v>
      </c>
      <c r="T316" s="36">
        <f t="shared" si="84"/>
        <v>0</v>
      </c>
      <c r="U316" s="36">
        <f t="shared" si="85"/>
        <v>348961.80000000005</v>
      </c>
      <c r="V316" s="36">
        <f t="shared" si="86"/>
        <v>17138.850000000006</v>
      </c>
      <c r="W316" s="36">
        <f t="shared" si="87"/>
        <v>-178961.80000000008</v>
      </c>
    </row>
    <row r="317" spans="1:23" x14ac:dyDescent="0.25">
      <c r="A317">
        <f t="shared" si="90"/>
        <v>26</v>
      </c>
      <c r="B317" s="33">
        <v>53114</v>
      </c>
      <c r="C317" s="36">
        <f t="shared" si="88"/>
        <v>41243.710000000057</v>
      </c>
      <c r="D317" s="36">
        <f t="shared" si="76"/>
        <v>824.4</v>
      </c>
      <c r="E317" s="36">
        <f t="shared" si="77"/>
        <v>682.45</v>
      </c>
      <c r="F317" s="36">
        <f t="shared" si="78"/>
        <v>141.94999999999999</v>
      </c>
      <c r="G317" s="36">
        <f t="shared" si="74"/>
        <v>0</v>
      </c>
      <c r="H317" s="36">
        <f t="shared" si="79"/>
        <v>129438.74000000003</v>
      </c>
      <c r="I317" s="36">
        <f t="shared" si="89"/>
        <v>122827.65999999993</v>
      </c>
      <c r="J317" s="36">
        <f t="shared" si="75"/>
        <v>40561.26000000006</v>
      </c>
      <c r="N317">
        <f t="shared" si="91"/>
        <v>26</v>
      </c>
      <c r="O317" s="33">
        <v>53114</v>
      </c>
      <c r="P317" s="36">
        <f t="shared" si="80"/>
        <v>-178961.80000000008</v>
      </c>
      <c r="Q317" s="36">
        <f t="shared" si="81"/>
        <v>1200.33</v>
      </c>
      <c r="R317" s="36">
        <f t="shared" si="82"/>
        <v>1695.46</v>
      </c>
      <c r="S317" s="36">
        <f t="shared" si="83"/>
        <v>-495.13</v>
      </c>
      <c r="T317" s="36">
        <f t="shared" si="84"/>
        <v>0</v>
      </c>
      <c r="U317" s="36">
        <f t="shared" si="85"/>
        <v>350657.26000000007</v>
      </c>
      <c r="V317" s="36">
        <f t="shared" si="86"/>
        <v>16643.720000000005</v>
      </c>
      <c r="W317" s="36">
        <f t="shared" si="87"/>
        <v>-180657.26000000007</v>
      </c>
    </row>
    <row r="318" spans="1:23" x14ac:dyDescent="0.25">
      <c r="A318">
        <f t="shared" si="90"/>
        <v>26</v>
      </c>
      <c r="B318" s="33">
        <v>53144</v>
      </c>
      <c r="C318" s="36">
        <f t="shared" si="88"/>
        <v>40561.26000000006</v>
      </c>
      <c r="D318" s="36">
        <f t="shared" si="76"/>
        <v>824.4</v>
      </c>
      <c r="E318" s="36">
        <f t="shared" si="77"/>
        <v>684.8</v>
      </c>
      <c r="F318" s="36">
        <f t="shared" si="78"/>
        <v>139.6</v>
      </c>
      <c r="G318" s="36">
        <f t="shared" si="74"/>
        <v>0</v>
      </c>
      <c r="H318" s="36">
        <f t="shared" si="79"/>
        <v>130123.54000000004</v>
      </c>
      <c r="I318" s="36">
        <f t="shared" si="89"/>
        <v>122967.25999999994</v>
      </c>
      <c r="J318" s="36">
        <f t="shared" si="75"/>
        <v>39876.460000000057</v>
      </c>
      <c r="N318">
        <f t="shared" si="91"/>
        <v>26</v>
      </c>
      <c r="O318" s="33">
        <v>53144</v>
      </c>
      <c r="P318" s="36">
        <f t="shared" si="80"/>
        <v>-180657.26000000007</v>
      </c>
      <c r="Q318" s="36">
        <f t="shared" si="81"/>
        <v>1200.33</v>
      </c>
      <c r="R318" s="36">
        <f t="shared" si="82"/>
        <v>1700.1499999999999</v>
      </c>
      <c r="S318" s="36">
        <f t="shared" si="83"/>
        <v>-499.82</v>
      </c>
      <c r="T318" s="36">
        <f t="shared" si="84"/>
        <v>0</v>
      </c>
      <c r="U318" s="36">
        <f t="shared" si="85"/>
        <v>352357.41000000009</v>
      </c>
      <c r="V318" s="36">
        <f t="shared" si="86"/>
        <v>16143.900000000005</v>
      </c>
      <c r="W318" s="36">
        <f t="shared" si="87"/>
        <v>-182357.41000000006</v>
      </c>
    </row>
    <row r="319" spans="1:23" x14ac:dyDescent="0.25">
      <c r="A319">
        <f t="shared" si="90"/>
        <v>26</v>
      </c>
      <c r="B319" s="33">
        <v>53175</v>
      </c>
      <c r="C319" s="36">
        <f t="shared" si="88"/>
        <v>39876.460000000057</v>
      </c>
      <c r="D319" s="36">
        <f t="shared" si="76"/>
        <v>824.4</v>
      </c>
      <c r="E319" s="36">
        <f t="shared" si="77"/>
        <v>687.16</v>
      </c>
      <c r="F319" s="36">
        <f t="shared" si="78"/>
        <v>137.24</v>
      </c>
      <c r="G319" s="36">
        <f t="shared" si="74"/>
        <v>0</v>
      </c>
      <c r="H319" s="36">
        <f t="shared" si="79"/>
        <v>130810.70000000004</v>
      </c>
      <c r="I319" s="36">
        <f t="shared" si="89"/>
        <v>123104.49999999994</v>
      </c>
      <c r="J319" s="36">
        <f t="shared" si="75"/>
        <v>39189.300000000054</v>
      </c>
      <c r="N319">
        <f t="shared" si="91"/>
        <v>26</v>
      </c>
      <c r="O319" s="33">
        <v>53175</v>
      </c>
      <c r="P319" s="36">
        <f t="shared" si="80"/>
        <v>-182357.41000000006</v>
      </c>
      <c r="Q319" s="36">
        <f t="shared" si="81"/>
        <v>1200.33</v>
      </c>
      <c r="R319" s="36">
        <f t="shared" si="82"/>
        <v>1704.85</v>
      </c>
      <c r="S319" s="36">
        <f t="shared" si="83"/>
        <v>-504.52</v>
      </c>
      <c r="T319" s="36">
        <f t="shared" si="84"/>
        <v>0</v>
      </c>
      <c r="U319" s="36">
        <f t="shared" si="85"/>
        <v>354062.26000000007</v>
      </c>
      <c r="V319" s="36">
        <f t="shared" si="86"/>
        <v>15639.380000000005</v>
      </c>
      <c r="W319" s="36">
        <f t="shared" si="87"/>
        <v>-184062.26000000007</v>
      </c>
    </row>
    <row r="320" spans="1:23" x14ac:dyDescent="0.25">
      <c r="A320">
        <f t="shared" si="90"/>
        <v>26</v>
      </c>
      <c r="B320" s="33">
        <v>53206</v>
      </c>
      <c r="C320" s="36">
        <f t="shared" si="88"/>
        <v>39189.300000000054</v>
      </c>
      <c r="D320" s="36">
        <f t="shared" si="76"/>
        <v>824.4</v>
      </c>
      <c r="E320" s="36">
        <f t="shared" si="77"/>
        <v>689.52</v>
      </c>
      <c r="F320" s="36">
        <f t="shared" si="78"/>
        <v>134.88</v>
      </c>
      <c r="G320" s="36">
        <f t="shared" si="74"/>
        <v>0</v>
      </c>
      <c r="H320" s="36">
        <f t="shared" si="79"/>
        <v>131500.22000000003</v>
      </c>
      <c r="I320" s="36">
        <f t="shared" si="89"/>
        <v>123239.37999999995</v>
      </c>
      <c r="J320" s="36">
        <f t="shared" si="75"/>
        <v>38499.780000000057</v>
      </c>
      <c r="N320">
        <f t="shared" si="91"/>
        <v>26</v>
      </c>
      <c r="O320" s="33">
        <v>53206</v>
      </c>
      <c r="P320" s="36">
        <f t="shared" si="80"/>
        <v>-184062.26000000007</v>
      </c>
      <c r="Q320" s="36">
        <f t="shared" si="81"/>
        <v>1200.33</v>
      </c>
      <c r="R320" s="36">
        <f t="shared" si="82"/>
        <v>1709.57</v>
      </c>
      <c r="S320" s="36">
        <f t="shared" si="83"/>
        <v>-509.24</v>
      </c>
      <c r="T320" s="36">
        <f t="shared" si="84"/>
        <v>0</v>
      </c>
      <c r="U320" s="36">
        <f t="shared" si="85"/>
        <v>355771.83000000007</v>
      </c>
      <c r="V320" s="36">
        <f t="shared" si="86"/>
        <v>15130.140000000005</v>
      </c>
      <c r="W320" s="36">
        <f t="shared" si="87"/>
        <v>-185771.83000000007</v>
      </c>
    </row>
    <row r="321" spans="1:23" x14ac:dyDescent="0.25">
      <c r="A321">
        <f t="shared" si="90"/>
        <v>26</v>
      </c>
      <c r="B321" s="33">
        <v>53236</v>
      </c>
      <c r="C321" s="36">
        <f t="shared" si="88"/>
        <v>38499.780000000057</v>
      </c>
      <c r="D321" s="36">
        <f t="shared" si="76"/>
        <v>824.4</v>
      </c>
      <c r="E321" s="36">
        <f t="shared" si="77"/>
        <v>691.9</v>
      </c>
      <c r="F321" s="36">
        <f t="shared" si="78"/>
        <v>132.5</v>
      </c>
      <c r="G321" s="36">
        <f t="shared" si="74"/>
        <v>0</v>
      </c>
      <c r="H321" s="36">
        <f t="shared" si="79"/>
        <v>132192.12000000002</v>
      </c>
      <c r="I321" s="36">
        <f t="shared" si="89"/>
        <v>123371.87999999995</v>
      </c>
      <c r="J321" s="36">
        <f t="shared" si="75"/>
        <v>37807.880000000056</v>
      </c>
      <c r="N321">
        <f t="shared" si="91"/>
        <v>26</v>
      </c>
      <c r="O321" s="33">
        <v>53236</v>
      </c>
      <c r="P321" s="36">
        <f t="shared" si="80"/>
        <v>-185771.83000000007</v>
      </c>
      <c r="Q321" s="36">
        <f t="shared" si="81"/>
        <v>1200.33</v>
      </c>
      <c r="R321" s="36">
        <f t="shared" si="82"/>
        <v>1714.3</v>
      </c>
      <c r="S321" s="36">
        <f t="shared" si="83"/>
        <v>-513.97</v>
      </c>
      <c r="T321" s="36">
        <f t="shared" si="84"/>
        <v>0</v>
      </c>
      <c r="U321" s="36">
        <f t="shared" si="85"/>
        <v>357486.13000000006</v>
      </c>
      <c r="V321" s="36">
        <f t="shared" si="86"/>
        <v>14616.170000000006</v>
      </c>
      <c r="W321" s="36">
        <f t="shared" si="87"/>
        <v>-187486.13000000006</v>
      </c>
    </row>
    <row r="322" spans="1:23" x14ac:dyDescent="0.25">
      <c r="A322">
        <f t="shared" si="90"/>
        <v>26</v>
      </c>
      <c r="B322" s="33">
        <v>53267</v>
      </c>
      <c r="C322" s="36">
        <f t="shared" si="88"/>
        <v>37807.880000000056</v>
      </c>
      <c r="D322" s="36">
        <f t="shared" si="76"/>
        <v>824.4</v>
      </c>
      <c r="E322" s="36">
        <f t="shared" si="77"/>
        <v>694.28</v>
      </c>
      <c r="F322" s="36">
        <f t="shared" si="78"/>
        <v>130.12</v>
      </c>
      <c r="G322" s="36">
        <f t="shared" si="74"/>
        <v>0</v>
      </c>
      <c r="H322" s="36">
        <f t="shared" si="79"/>
        <v>132886.40000000002</v>
      </c>
      <c r="I322" s="36">
        <f t="shared" si="89"/>
        <v>123501.99999999994</v>
      </c>
      <c r="J322" s="36">
        <f t="shared" si="75"/>
        <v>37113.600000000057</v>
      </c>
      <c r="N322">
        <f t="shared" si="91"/>
        <v>26</v>
      </c>
      <c r="O322" s="33">
        <v>53267</v>
      </c>
      <c r="P322" s="36">
        <f t="shared" si="80"/>
        <v>-187486.13000000006</v>
      </c>
      <c r="Q322" s="36">
        <f t="shared" si="81"/>
        <v>1200.33</v>
      </c>
      <c r="R322" s="36">
        <f t="shared" si="82"/>
        <v>1719.04</v>
      </c>
      <c r="S322" s="36">
        <f t="shared" si="83"/>
        <v>-518.71</v>
      </c>
      <c r="T322" s="36">
        <f t="shared" si="84"/>
        <v>0</v>
      </c>
      <c r="U322" s="36">
        <f t="shared" si="85"/>
        <v>359205.17000000004</v>
      </c>
      <c r="V322" s="36">
        <f t="shared" si="86"/>
        <v>14097.460000000006</v>
      </c>
      <c r="W322" s="36">
        <f t="shared" si="87"/>
        <v>-189205.17000000007</v>
      </c>
    </row>
    <row r="323" spans="1:23" x14ac:dyDescent="0.25">
      <c r="A323">
        <f t="shared" si="90"/>
        <v>26</v>
      </c>
      <c r="B323" s="33">
        <v>53297</v>
      </c>
      <c r="C323" s="36">
        <f t="shared" si="88"/>
        <v>37113.600000000057</v>
      </c>
      <c r="D323" s="36">
        <f t="shared" si="76"/>
        <v>824.4</v>
      </c>
      <c r="E323" s="36">
        <f t="shared" si="77"/>
        <v>696.67</v>
      </c>
      <c r="F323" s="36">
        <f t="shared" si="78"/>
        <v>127.73</v>
      </c>
      <c r="G323" s="36">
        <f t="shared" si="74"/>
        <v>0</v>
      </c>
      <c r="H323" s="36">
        <f t="shared" si="79"/>
        <v>133583.07000000004</v>
      </c>
      <c r="I323" s="36">
        <f t="shared" si="89"/>
        <v>123629.72999999994</v>
      </c>
      <c r="J323" s="36">
        <f t="shared" si="75"/>
        <v>36416.930000000058</v>
      </c>
      <c r="N323">
        <f t="shared" si="91"/>
        <v>26</v>
      </c>
      <c r="O323" s="33">
        <v>53297</v>
      </c>
      <c r="P323" s="36">
        <f t="shared" si="80"/>
        <v>-189205.17000000007</v>
      </c>
      <c r="Q323" s="36">
        <f t="shared" si="81"/>
        <v>1200.33</v>
      </c>
      <c r="R323" s="36">
        <f t="shared" si="82"/>
        <v>1723.8</v>
      </c>
      <c r="S323" s="36">
        <f t="shared" si="83"/>
        <v>-523.47</v>
      </c>
      <c r="T323" s="36">
        <f t="shared" si="84"/>
        <v>0</v>
      </c>
      <c r="U323" s="36">
        <f t="shared" si="85"/>
        <v>360928.97000000003</v>
      </c>
      <c r="V323" s="36">
        <f t="shared" si="86"/>
        <v>13573.990000000007</v>
      </c>
      <c r="W323" s="36">
        <f t="shared" si="87"/>
        <v>-190928.97000000006</v>
      </c>
    </row>
    <row r="324" spans="1:23" x14ac:dyDescent="0.25">
      <c r="A324">
        <f t="shared" si="90"/>
        <v>27</v>
      </c>
      <c r="B324" s="33">
        <v>53328</v>
      </c>
      <c r="C324" s="36">
        <f t="shared" si="88"/>
        <v>36416.930000000058</v>
      </c>
      <c r="D324" s="36">
        <f t="shared" si="76"/>
        <v>824.4</v>
      </c>
      <c r="E324" s="36">
        <f t="shared" si="77"/>
        <v>699.06999999999994</v>
      </c>
      <c r="F324" s="36">
        <f t="shared" si="78"/>
        <v>125.33</v>
      </c>
      <c r="G324" s="36">
        <f t="shared" si="74"/>
        <v>0</v>
      </c>
      <c r="H324" s="36">
        <f t="shared" si="79"/>
        <v>134282.14000000004</v>
      </c>
      <c r="I324" s="36">
        <f t="shared" si="89"/>
        <v>123755.05999999994</v>
      </c>
      <c r="J324" s="36">
        <f t="shared" si="75"/>
        <v>35717.860000000059</v>
      </c>
      <c r="N324">
        <f t="shared" si="91"/>
        <v>27</v>
      </c>
      <c r="O324" s="33">
        <v>53328</v>
      </c>
      <c r="P324" s="36">
        <f t="shared" si="80"/>
        <v>-190928.97000000006</v>
      </c>
      <c r="Q324" s="36">
        <f t="shared" si="81"/>
        <v>1200.33</v>
      </c>
      <c r="R324" s="36">
        <f t="shared" si="82"/>
        <v>1728.57</v>
      </c>
      <c r="S324" s="36">
        <f t="shared" si="83"/>
        <v>-528.24</v>
      </c>
      <c r="T324" s="36">
        <f t="shared" si="84"/>
        <v>0</v>
      </c>
      <c r="U324" s="36">
        <f t="shared" si="85"/>
        <v>362657.54000000004</v>
      </c>
      <c r="V324" s="36">
        <f t="shared" si="86"/>
        <v>13045.750000000007</v>
      </c>
      <c r="W324" s="36">
        <f t="shared" si="87"/>
        <v>-192657.54000000007</v>
      </c>
    </row>
    <row r="325" spans="1:23" x14ac:dyDescent="0.25">
      <c r="A325">
        <f t="shared" si="90"/>
        <v>27</v>
      </c>
      <c r="B325" s="33">
        <v>53359</v>
      </c>
      <c r="C325" s="36">
        <f t="shared" si="88"/>
        <v>35717.860000000059</v>
      </c>
      <c r="D325" s="36">
        <f t="shared" si="76"/>
        <v>824.4</v>
      </c>
      <c r="E325" s="36">
        <f t="shared" si="77"/>
        <v>701.47</v>
      </c>
      <c r="F325" s="36">
        <f t="shared" si="78"/>
        <v>122.93</v>
      </c>
      <c r="G325" s="36">
        <f t="shared" si="74"/>
        <v>0</v>
      </c>
      <c r="H325" s="36">
        <f t="shared" si="79"/>
        <v>134983.61000000004</v>
      </c>
      <c r="I325" s="36">
        <f t="shared" si="89"/>
        <v>123877.98999999993</v>
      </c>
      <c r="J325" s="36">
        <f t="shared" si="75"/>
        <v>35016.390000000058</v>
      </c>
      <c r="N325">
        <f t="shared" si="91"/>
        <v>27</v>
      </c>
      <c r="O325" s="33">
        <v>53359</v>
      </c>
      <c r="P325" s="36">
        <f t="shared" si="80"/>
        <v>-192657.54000000007</v>
      </c>
      <c r="Q325" s="36">
        <f t="shared" si="81"/>
        <v>1200.33</v>
      </c>
      <c r="R325" s="36">
        <f t="shared" si="82"/>
        <v>1733.35</v>
      </c>
      <c r="S325" s="36">
        <f t="shared" si="83"/>
        <v>-533.02</v>
      </c>
      <c r="T325" s="36">
        <f t="shared" si="84"/>
        <v>0</v>
      </c>
      <c r="U325" s="36">
        <f t="shared" si="85"/>
        <v>364390.89</v>
      </c>
      <c r="V325" s="36">
        <f t="shared" si="86"/>
        <v>12512.730000000007</v>
      </c>
      <c r="W325" s="36">
        <f t="shared" si="87"/>
        <v>-194390.89000000007</v>
      </c>
    </row>
    <row r="326" spans="1:23" x14ac:dyDescent="0.25">
      <c r="A326">
        <f t="shared" si="90"/>
        <v>27</v>
      </c>
      <c r="B326" s="33">
        <v>53387</v>
      </c>
      <c r="C326" s="36">
        <f t="shared" si="88"/>
        <v>35016.390000000058</v>
      </c>
      <c r="D326" s="36">
        <f t="shared" si="76"/>
        <v>824.4</v>
      </c>
      <c r="E326" s="36">
        <f t="shared" si="77"/>
        <v>703.89</v>
      </c>
      <c r="F326" s="36">
        <f t="shared" si="78"/>
        <v>120.51</v>
      </c>
      <c r="G326" s="36">
        <f t="shared" si="74"/>
        <v>0</v>
      </c>
      <c r="H326" s="36">
        <f t="shared" si="79"/>
        <v>135687.50000000006</v>
      </c>
      <c r="I326" s="36">
        <f t="shared" si="89"/>
        <v>123998.49999999993</v>
      </c>
      <c r="J326" s="36">
        <f t="shared" si="75"/>
        <v>34312.500000000058</v>
      </c>
      <c r="N326">
        <f t="shared" si="91"/>
        <v>27</v>
      </c>
      <c r="O326" s="33">
        <v>53387</v>
      </c>
      <c r="P326" s="36">
        <f t="shared" si="80"/>
        <v>-194390.89000000007</v>
      </c>
      <c r="Q326" s="36">
        <f t="shared" si="81"/>
        <v>1200.33</v>
      </c>
      <c r="R326" s="36">
        <f t="shared" si="82"/>
        <v>1738.1399999999999</v>
      </c>
      <c r="S326" s="36">
        <f t="shared" si="83"/>
        <v>-537.80999999999995</v>
      </c>
      <c r="T326" s="36">
        <f t="shared" si="84"/>
        <v>0</v>
      </c>
      <c r="U326" s="36">
        <f t="shared" si="85"/>
        <v>366129.03</v>
      </c>
      <c r="V326" s="36">
        <f t="shared" si="86"/>
        <v>11974.920000000007</v>
      </c>
      <c r="W326" s="36">
        <f t="shared" si="87"/>
        <v>-196129.03000000009</v>
      </c>
    </row>
    <row r="327" spans="1:23" x14ac:dyDescent="0.25">
      <c r="A327">
        <f t="shared" si="90"/>
        <v>27</v>
      </c>
      <c r="B327" s="33">
        <v>53418</v>
      </c>
      <c r="C327" s="36">
        <f t="shared" si="88"/>
        <v>34312.500000000058</v>
      </c>
      <c r="D327" s="36">
        <f t="shared" si="76"/>
        <v>824.4</v>
      </c>
      <c r="E327" s="36">
        <f t="shared" si="77"/>
        <v>706.31</v>
      </c>
      <c r="F327" s="36">
        <f t="shared" si="78"/>
        <v>118.09</v>
      </c>
      <c r="G327" s="36">
        <f t="shared" si="74"/>
        <v>0</v>
      </c>
      <c r="H327" s="36">
        <f t="shared" si="79"/>
        <v>136393.81000000006</v>
      </c>
      <c r="I327" s="36">
        <f t="shared" si="89"/>
        <v>124116.58999999992</v>
      </c>
      <c r="J327" s="36">
        <f t="shared" si="75"/>
        <v>33606.190000000061</v>
      </c>
      <c r="N327">
        <f t="shared" si="91"/>
        <v>27</v>
      </c>
      <c r="O327" s="33">
        <v>53418</v>
      </c>
      <c r="P327" s="36">
        <f t="shared" si="80"/>
        <v>-196129.03000000009</v>
      </c>
      <c r="Q327" s="36">
        <f t="shared" si="81"/>
        <v>1200.33</v>
      </c>
      <c r="R327" s="36">
        <f t="shared" si="82"/>
        <v>1742.9499999999998</v>
      </c>
      <c r="S327" s="36">
        <f t="shared" si="83"/>
        <v>-542.62</v>
      </c>
      <c r="T327" s="36">
        <f t="shared" si="84"/>
        <v>0</v>
      </c>
      <c r="U327" s="36">
        <f t="shared" si="85"/>
        <v>367871.98000000004</v>
      </c>
      <c r="V327" s="36">
        <f t="shared" si="86"/>
        <v>11432.300000000007</v>
      </c>
      <c r="W327" s="36">
        <f t="shared" si="87"/>
        <v>-197871.9800000001</v>
      </c>
    </row>
    <row r="328" spans="1:23" x14ac:dyDescent="0.25">
      <c r="A328">
        <f t="shared" si="90"/>
        <v>27</v>
      </c>
      <c r="B328" s="33">
        <v>53448</v>
      </c>
      <c r="C328" s="36">
        <f t="shared" si="88"/>
        <v>33606.190000000061</v>
      </c>
      <c r="D328" s="36">
        <f t="shared" si="76"/>
        <v>824.4</v>
      </c>
      <c r="E328" s="36">
        <f t="shared" si="77"/>
        <v>708.74</v>
      </c>
      <c r="F328" s="36">
        <f t="shared" si="78"/>
        <v>115.66</v>
      </c>
      <c r="G328" s="36">
        <f t="shared" si="74"/>
        <v>0</v>
      </c>
      <c r="H328" s="36">
        <f t="shared" si="79"/>
        <v>137102.55000000005</v>
      </c>
      <c r="I328" s="36">
        <f t="shared" si="89"/>
        <v>124232.24999999993</v>
      </c>
      <c r="J328" s="36">
        <f t="shared" si="75"/>
        <v>32897.450000000063</v>
      </c>
      <c r="N328">
        <f t="shared" si="91"/>
        <v>27</v>
      </c>
      <c r="O328" s="33">
        <v>53448</v>
      </c>
      <c r="P328" s="36">
        <f t="shared" si="80"/>
        <v>-197871.9800000001</v>
      </c>
      <c r="Q328" s="36">
        <f t="shared" si="81"/>
        <v>1200.33</v>
      </c>
      <c r="R328" s="36">
        <f t="shared" si="82"/>
        <v>1747.78</v>
      </c>
      <c r="S328" s="36">
        <f t="shared" si="83"/>
        <v>-547.45000000000005</v>
      </c>
      <c r="T328" s="36">
        <f t="shared" si="84"/>
        <v>0</v>
      </c>
      <c r="U328" s="36">
        <f t="shared" si="85"/>
        <v>369619.76000000007</v>
      </c>
      <c r="V328" s="36">
        <f t="shared" si="86"/>
        <v>10884.850000000006</v>
      </c>
      <c r="W328" s="36">
        <f t="shared" si="87"/>
        <v>-199619.7600000001</v>
      </c>
    </row>
    <row r="329" spans="1:23" x14ac:dyDescent="0.25">
      <c r="A329">
        <f t="shared" si="90"/>
        <v>27</v>
      </c>
      <c r="B329" s="33">
        <v>53479</v>
      </c>
      <c r="C329" s="36">
        <f t="shared" si="88"/>
        <v>32897.450000000063</v>
      </c>
      <c r="D329" s="36">
        <f t="shared" si="76"/>
        <v>824.4</v>
      </c>
      <c r="E329" s="36">
        <f t="shared" si="77"/>
        <v>711.18</v>
      </c>
      <c r="F329" s="36">
        <f t="shared" si="78"/>
        <v>113.22</v>
      </c>
      <c r="G329" s="36">
        <f t="shared" si="74"/>
        <v>0</v>
      </c>
      <c r="H329" s="36">
        <f t="shared" si="79"/>
        <v>137813.73000000004</v>
      </c>
      <c r="I329" s="36">
        <f t="shared" si="89"/>
        <v>124345.46999999993</v>
      </c>
      <c r="J329" s="36">
        <f t="shared" si="75"/>
        <v>32186.270000000062</v>
      </c>
      <c r="N329">
        <f t="shared" si="91"/>
        <v>27</v>
      </c>
      <c r="O329" s="33">
        <v>53479</v>
      </c>
      <c r="P329" s="36">
        <f t="shared" si="80"/>
        <v>-199619.7600000001</v>
      </c>
      <c r="Q329" s="36">
        <f t="shared" si="81"/>
        <v>1200.33</v>
      </c>
      <c r="R329" s="36">
        <f t="shared" si="82"/>
        <v>1752.61</v>
      </c>
      <c r="S329" s="36">
        <f t="shared" si="83"/>
        <v>-552.28</v>
      </c>
      <c r="T329" s="36">
        <f t="shared" si="84"/>
        <v>0</v>
      </c>
      <c r="U329" s="36">
        <f t="shared" si="85"/>
        <v>371372.37000000005</v>
      </c>
      <c r="V329" s="36">
        <f t="shared" si="86"/>
        <v>10332.570000000005</v>
      </c>
      <c r="W329" s="36">
        <f t="shared" si="87"/>
        <v>-201372.37000000008</v>
      </c>
    </row>
    <row r="330" spans="1:23" x14ac:dyDescent="0.25">
      <c r="A330">
        <f t="shared" si="90"/>
        <v>27</v>
      </c>
      <c r="B330" s="33">
        <v>53509</v>
      </c>
      <c r="C330" s="36">
        <f t="shared" si="88"/>
        <v>32186.270000000062</v>
      </c>
      <c r="D330" s="36">
        <f t="shared" si="76"/>
        <v>824.4</v>
      </c>
      <c r="E330" s="36">
        <f t="shared" si="77"/>
        <v>713.63</v>
      </c>
      <c r="F330" s="36">
        <f t="shared" si="78"/>
        <v>110.77</v>
      </c>
      <c r="G330" s="36">
        <f t="shared" si="74"/>
        <v>0</v>
      </c>
      <c r="H330" s="36">
        <f t="shared" si="79"/>
        <v>138527.36000000004</v>
      </c>
      <c r="I330" s="36">
        <f t="shared" si="89"/>
        <v>124456.23999999993</v>
      </c>
      <c r="J330" s="36">
        <f t="shared" si="75"/>
        <v>31472.640000000061</v>
      </c>
      <c r="N330">
        <f t="shared" si="91"/>
        <v>27</v>
      </c>
      <c r="O330" s="33">
        <v>53509</v>
      </c>
      <c r="P330" s="36">
        <f t="shared" si="80"/>
        <v>-201372.37000000008</v>
      </c>
      <c r="Q330" s="36">
        <f t="shared" si="81"/>
        <v>1200.33</v>
      </c>
      <c r="R330" s="36">
        <f t="shared" si="82"/>
        <v>1757.46</v>
      </c>
      <c r="S330" s="36">
        <f t="shared" si="83"/>
        <v>-557.13</v>
      </c>
      <c r="T330" s="36">
        <f t="shared" si="84"/>
        <v>0</v>
      </c>
      <c r="U330" s="36">
        <f t="shared" si="85"/>
        <v>373129.83000000007</v>
      </c>
      <c r="V330" s="36">
        <f t="shared" si="86"/>
        <v>9775.440000000006</v>
      </c>
      <c r="W330" s="36">
        <f t="shared" si="87"/>
        <v>-203129.83000000007</v>
      </c>
    </row>
    <row r="331" spans="1:23" x14ac:dyDescent="0.25">
      <c r="A331">
        <f t="shared" si="90"/>
        <v>27</v>
      </c>
      <c r="B331" s="33">
        <v>53540</v>
      </c>
      <c r="C331" s="36">
        <f t="shared" si="88"/>
        <v>31472.640000000061</v>
      </c>
      <c r="D331" s="36">
        <f t="shared" si="76"/>
        <v>824.4</v>
      </c>
      <c r="E331" s="36">
        <f t="shared" si="77"/>
        <v>716.07999999999993</v>
      </c>
      <c r="F331" s="36">
        <f t="shared" si="78"/>
        <v>108.32</v>
      </c>
      <c r="G331" s="36">
        <f t="shared" si="74"/>
        <v>0</v>
      </c>
      <c r="H331" s="36">
        <f t="shared" si="79"/>
        <v>139243.44000000003</v>
      </c>
      <c r="I331" s="36">
        <f t="shared" si="89"/>
        <v>124564.55999999994</v>
      </c>
      <c r="J331" s="36">
        <f t="shared" si="75"/>
        <v>30756.560000000063</v>
      </c>
      <c r="N331">
        <f t="shared" si="91"/>
        <v>27</v>
      </c>
      <c r="O331" s="33">
        <v>53540</v>
      </c>
      <c r="P331" s="36">
        <f t="shared" si="80"/>
        <v>-203129.83000000007</v>
      </c>
      <c r="Q331" s="36">
        <f t="shared" si="81"/>
        <v>1200.33</v>
      </c>
      <c r="R331" s="36">
        <f t="shared" si="82"/>
        <v>1762.32</v>
      </c>
      <c r="S331" s="36">
        <f t="shared" si="83"/>
        <v>-561.99</v>
      </c>
      <c r="T331" s="36">
        <f t="shared" si="84"/>
        <v>0</v>
      </c>
      <c r="U331" s="36">
        <f t="shared" si="85"/>
        <v>374892.15000000008</v>
      </c>
      <c r="V331" s="36">
        <f t="shared" si="86"/>
        <v>9213.4500000000062</v>
      </c>
      <c r="W331" s="36">
        <f t="shared" si="87"/>
        <v>-204892.15000000008</v>
      </c>
    </row>
    <row r="332" spans="1:23" x14ac:dyDescent="0.25">
      <c r="A332">
        <f t="shared" si="90"/>
        <v>27</v>
      </c>
      <c r="B332" s="33">
        <v>53571</v>
      </c>
      <c r="C332" s="36">
        <f t="shared" si="88"/>
        <v>30756.560000000063</v>
      </c>
      <c r="D332" s="36">
        <f t="shared" si="76"/>
        <v>824.4</v>
      </c>
      <c r="E332" s="36">
        <f t="shared" si="77"/>
        <v>718.55</v>
      </c>
      <c r="F332" s="36">
        <f t="shared" si="78"/>
        <v>105.85</v>
      </c>
      <c r="G332" s="36">
        <f t="shared" si="74"/>
        <v>0</v>
      </c>
      <c r="H332" s="36">
        <f t="shared" si="79"/>
        <v>139961.99000000002</v>
      </c>
      <c r="I332" s="36">
        <f t="shared" si="89"/>
        <v>124670.40999999995</v>
      </c>
      <c r="J332" s="36">
        <f t="shared" si="75"/>
        <v>30038.010000000064</v>
      </c>
      <c r="N332">
        <f t="shared" si="91"/>
        <v>27</v>
      </c>
      <c r="O332" s="33">
        <v>53571</v>
      </c>
      <c r="P332" s="36">
        <f t="shared" si="80"/>
        <v>-204892.15000000008</v>
      </c>
      <c r="Q332" s="36">
        <f t="shared" si="81"/>
        <v>1200.33</v>
      </c>
      <c r="R332" s="36">
        <f t="shared" si="82"/>
        <v>1767.1999999999998</v>
      </c>
      <c r="S332" s="36">
        <f t="shared" si="83"/>
        <v>-566.87</v>
      </c>
      <c r="T332" s="36">
        <f t="shared" si="84"/>
        <v>0</v>
      </c>
      <c r="U332" s="36">
        <f t="shared" si="85"/>
        <v>376659.35000000009</v>
      </c>
      <c r="V332" s="36">
        <f t="shared" si="86"/>
        <v>8646.5800000000054</v>
      </c>
      <c r="W332" s="36">
        <f t="shared" si="87"/>
        <v>-206659.35000000009</v>
      </c>
    </row>
    <row r="333" spans="1:23" x14ac:dyDescent="0.25">
      <c r="A333">
        <f t="shared" si="90"/>
        <v>27</v>
      </c>
      <c r="B333" s="33">
        <v>53601</v>
      </c>
      <c r="C333" s="36">
        <f t="shared" si="88"/>
        <v>30038.010000000064</v>
      </c>
      <c r="D333" s="36">
        <f t="shared" si="76"/>
        <v>824.4</v>
      </c>
      <c r="E333" s="36">
        <f t="shared" si="77"/>
        <v>721.02</v>
      </c>
      <c r="F333" s="36">
        <f t="shared" si="78"/>
        <v>103.38</v>
      </c>
      <c r="G333" s="36">
        <f t="shared" ref="G333:G371" si="92">$B$8</f>
        <v>0</v>
      </c>
      <c r="H333" s="36">
        <f t="shared" si="79"/>
        <v>140683.01</v>
      </c>
      <c r="I333" s="36">
        <f t="shared" si="89"/>
        <v>124773.78999999995</v>
      </c>
      <c r="J333" s="36">
        <f t="shared" ref="J333:J371" si="93">C333-E333-G333</f>
        <v>29316.990000000063</v>
      </c>
      <c r="N333">
        <f t="shared" si="91"/>
        <v>27</v>
      </c>
      <c r="O333" s="33">
        <v>53601</v>
      </c>
      <c r="P333" s="36">
        <f t="shared" si="80"/>
        <v>-206659.35000000009</v>
      </c>
      <c r="Q333" s="36">
        <f t="shared" si="81"/>
        <v>1200.33</v>
      </c>
      <c r="R333" s="36">
        <f t="shared" si="82"/>
        <v>1772.09</v>
      </c>
      <c r="S333" s="36">
        <f t="shared" si="83"/>
        <v>-571.76</v>
      </c>
      <c r="T333" s="36">
        <f t="shared" si="84"/>
        <v>0</v>
      </c>
      <c r="U333" s="36">
        <f t="shared" si="85"/>
        <v>378431.44000000012</v>
      </c>
      <c r="V333" s="36">
        <f t="shared" si="86"/>
        <v>8074.8200000000052</v>
      </c>
      <c r="W333" s="36">
        <f t="shared" si="87"/>
        <v>-208431.44000000009</v>
      </c>
    </row>
    <row r="334" spans="1:23" x14ac:dyDescent="0.25">
      <c r="A334">
        <f t="shared" si="90"/>
        <v>27</v>
      </c>
      <c r="B334" s="33">
        <v>53632</v>
      </c>
      <c r="C334" s="36">
        <f t="shared" si="88"/>
        <v>29316.990000000063</v>
      </c>
      <c r="D334" s="36">
        <f t="shared" ref="D334:D371" si="94">$B$7</f>
        <v>824.4</v>
      </c>
      <c r="E334" s="36">
        <f t="shared" ref="E334:E371" si="95">D334-F334</f>
        <v>723.5</v>
      </c>
      <c r="F334" s="36">
        <f t="shared" ref="F334:F371" si="96">ROUND($C334*$B$4/12,2)</f>
        <v>100.9</v>
      </c>
      <c r="G334" s="36">
        <f t="shared" si="92"/>
        <v>0</v>
      </c>
      <c r="H334" s="36">
        <f t="shared" ref="H334:H371" si="97">E334+G334+H333</f>
        <v>141406.51</v>
      </c>
      <c r="I334" s="36">
        <f t="shared" si="89"/>
        <v>124874.68999999994</v>
      </c>
      <c r="J334" s="36">
        <f t="shared" si="93"/>
        <v>28593.490000000063</v>
      </c>
      <c r="N334">
        <f t="shared" si="91"/>
        <v>27</v>
      </c>
      <c r="O334" s="33">
        <v>53632</v>
      </c>
      <c r="P334" s="36">
        <f t="shared" ref="P334:P371" si="98">$W333</f>
        <v>-208431.44000000009</v>
      </c>
      <c r="Q334" s="36">
        <f t="shared" ref="Q334:Q371" si="99">$O$7</f>
        <v>1200.33</v>
      </c>
      <c r="R334" s="36">
        <f t="shared" ref="R334:R371" si="100">Q334-S334</f>
        <v>1776.9899999999998</v>
      </c>
      <c r="S334" s="36">
        <f t="shared" ref="S334:S371" si="101">ROUND($P334*$O$4/12,2)</f>
        <v>-576.66</v>
      </c>
      <c r="T334" s="36">
        <f t="shared" ref="T334:T371" si="102">$O$8</f>
        <v>0</v>
      </c>
      <c r="U334" s="36">
        <f t="shared" ref="U334:U371" si="103">R334+T334+U333</f>
        <v>380208.43000000011</v>
      </c>
      <c r="V334" s="36">
        <f t="shared" ref="V334:V371" si="104">S334+V333</f>
        <v>7498.1600000000053</v>
      </c>
      <c r="W334" s="36">
        <f t="shared" ref="W334:W371" si="105">P334-R334-T334</f>
        <v>-210208.43000000008</v>
      </c>
    </row>
    <row r="335" spans="1:23" x14ac:dyDescent="0.25">
      <c r="A335">
        <f t="shared" si="90"/>
        <v>27</v>
      </c>
      <c r="B335" s="33">
        <v>53662</v>
      </c>
      <c r="C335" s="36">
        <f t="shared" si="88"/>
        <v>28593.490000000063</v>
      </c>
      <c r="D335" s="36">
        <f t="shared" si="94"/>
        <v>824.4</v>
      </c>
      <c r="E335" s="36">
        <f t="shared" si="95"/>
        <v>725.99</v>
      </c>
      <c r="F335" s="36">
        <f t="shared" si="96"/>
        <v>98.41</v>
      </c>
      <c r="G335" s="36">
        <f t="shared" si="92"/>
        <v>0</v>
      </c>
      <c r="H335" s="36">
        <f t="shared" si="97"/>
        <v>142132.5</v>
      </c>
      <c r="I335" s="36">
        <f t="shared" si="89"/>
        <v>124973.09999999995</v>
      </c>
      <c r="J335" s="36">
        <f t="shared" si="93"/>
        <v>27867.500000000062</v>
      </c>
      <c r="N335">
        <f t="shared" si="91"/>
        <v>27</v>
      </c>
      <c r="O335" s="33">
        <v>53662</v>
      </c>
      <c r="P335" s="36">
        <f t="shared" si="98"/>
        <v>-210208.43000000008</v>
      </c>
      <c r="Q335" s="36">
        <f t="shared" si="99"/>
        <v>1200.33</v>
      </c>
      <c r="R335" s="36">
        <f t="shared" si="100"/>
        <v>1781.9099999999999</v>
      </c>
      <c r="S335" s="36">
        <f t="shared" si="101"/>
        <v>-581.58000000000004</v>
      </c>
      <c r="T335" s="36">
        <f t="shared" si="102"/>
        <v>0</v>
      </c>
      <c r="U335" s="36">
        <f t="shared" si="103"/>
        <v>381990.34000000008</v>
      </c>
      <c r="V335" s="36">
        <f t="shared" si="104"/>
        <v>6916.5800000000054</v>
      </c>
      <c r="W335" s="36">
        <f t="shared" si="105"/>
        <v>-211990.34000000008</v>
      </c>
    </row>
    <row r="336" spans="1:23" x14ac:dyDescent="0.25">
      <c r="A336">
        <f t="shared" si="90"/>
        <v>28</v>
      </c>
      <c r="B336" s="33">
        <v>53693</v>
      </c>
      <c r="C336" s="36">
        <f t="shared" si="88"/>
        <v>27867.500000000062</v>
      </c>
      <c r="D336" s="36">
        <f t="shared" si="94"/>
        <v>824.4</v>
      </c>
      <c r="E336" s="36">
        <f t="shared" si="95"/>
        <v>728.49</v>
      </c>
      <c r="F336" s="36">
        <f t="shared" si="96"/>
        <v>95.91</v>
      </c>
      <c r="G336" s="36">
        <f t="shared" si="92"/>
        <v>0</v>
      </c>
      <c r="H336" s="36">
        <f t="shared" si="97"/>
        <v>142860.99</v>
      </c>
      <c r="I336" s="36">
        <f t="shared" si="89"/>
        <v>125069.00999999995</v>
      </c>
      <c r="J336" s="36">
        <f t="shared" si="93"/>
        <v>27139.01000000006</v>
      </c>
      <c r="N336">
        <f t="shared" si="91"/>
        <v>28</v>
      </c>
      <c r="O336" s="33">
        <v>53693</v>
      </c>
      <c r="P336" s="36">
        <f t="shared" si="98"/>
        <v>-211990.34000000008</v>
      </c>
      <c r="Q336" s="36">
        <f t="shared" si="99"/>
        <v>1200.33</v>
      </c>
      <c r="R336" s="36">
        <f t="shared" si="100"/>
        <v>1786.84</v>
      </c>
      <c r="S336" s="36">
        <f t="shared" si="101"/>
        <v>-586.51</v>
      </c>
      <c r="T336" s="36">
        <f t="shared" si="102"/>
        <v>0</v>
      </c>
      <c r="U336" s="36">
        <f t="shared" si="103"/>
        <v>383777.18000000011</v>
      </c>
      <c r="V336" s="36">
        <f t="shared" si="104"/>
        <v>6330.0700000000052</v>
      </c>
      <c r="W336" s="36">
        <f t="shared" si="105"/>
        <v>-213777.18000000008</v>
      </c>
    </row>
    <row r="337" spans="1:23" x14ac:dyDescent="0.25">
      <c r="A337">
        <f t="shared" si="90"/>
        <v>28</v>
      </c>
      <c r="B337" s="33">
        <v>53724</v>
      </c>
      <c r="C337" s="36">
        <f t="shared" si="88"/>
        <v>27139.01000000006</v>
      </c>
      <c r="D337" s="36">
        <f t="shared" si="94"/>
        <v>824.4</v>
      </c>
      <c r="E337" s="36">
        <f t="shared" si="95"/>
        <v>731</v>
      </c>
      <c r="F337" s="36">
        <f t="shared" si="96"/>
        <v>93.4</v>
      </c>
      <c r="G337" s="36">
        <f t="shared" si="92"/>
        <v>0</v>
      </c>
      <c r="H337" s="36">
        <f t="shared" si="97"/>
        <v>143591.99</v>
      </c>
      <c r="I337" s="36">
        <f t="shared" si="89"/>
        <v>125162.40999999995</v>
      </c>
      <c r="J337" s="36">
        <f t="shared" si="93"/>
        <v>26408.01000000006</v>
      </c>
      <c r="N337">
        <f t="shared" si="91"/>
        <v>28</v>
      </c>
      <c r="O337" s="33">
        <v>53724</v>
      </c>
      <c r="P337" s="36">
        <f t="shared" si="98"/>
        <v>-213777.18000000008</v>
      </c>
      <c r="Q337" s="36">
        <f t="shared" si="99"/>
        <v>1200.33</v>
      </c>
      <c r="R337" s="36">
        <f t="shared" si="100"/>
        <v>1791.78</v>
      </c>
      <c r="S337" s="36">
        <f t="shared" si="101"/>
        <v>-591.45000000000005</v>
      </c>
      <c r="T337" s="36">
        <f t="shared" si="102"/>
        <v>0</v>
      </c>
      <c r="U337" s="36">
        <f t="shared" si="103"/>
        <v>385568.96000000014</v>
      </c>
      <c r="V337" s="36">
        <f t="shared" si="104"/>
        <v>5738.6200000000053</v>
      </c>
      <c r="W337" s="36">
        <f t="shared" si="105"/>
        <v>-215568.96000000008</v>
      </c>
    </row>
    <row r="338" spans="1:23" x14ac:dyDescent="0.25">
      <c r="A338">
        <f t="shared" si="90"/>
        <v>28</v>
      </c>
      <c r="B338" s="33">
        <v>53752</v>
      </c>
      <c r="C338" s="36">
        <f t="shared" si="88"/>
        <v>26408.01000000006</v>
      </c>
      <c r="D338" s="36">
        <f t="shared" si="94"/>
        <v>824.4</v>
      </c>
      <c r="E338" s="36">
        <f t="shared" si="95"/>
        <v>733.51</v>
      </c>
      <c r="F338" s="36">
        <f t="shared" si="96"/>
        <v>90.89</v>
      </c>
      <c r="G338" s="36">
        <f t="shared" si="92"/>
        <v>0</v>
      </c>
      <c r="H338" s="36">
        <f t="shared" si="97"/>
        <v>144325.5</v>
      </c>
      <c r="I338" s="36">
        <f t="shared" si="89"/>
        <v>125253.29999999994</v>
      </c>
      <c r="J338" s="36">
        <f t="shared" si="93"/>
        <v>25674.500000000062</v>
      </c>
      <c r="N338">
        <f t="shared" si="91"/>
        <v>28</v>
      </c>
      <c r="O338" s="33">
        <v>53752</v>
      </c>
      <c r="P338" s="36">
        <f t="shared" si="98"/>
        <v>-215568.96000000008</v>
      </c>
      <c r="Q338" s="36">
        <f t="shared" si="99"/>
        <v>1200.33</v>
      </c>
      <c r="R338" s="36">
        <f t="shared" si="100"/>
        <v>1796.7399999999998</v>
      </c>
      <c r="S338" s="36">
        <f t="shared" si="101"/>
        <v>-596.41</v>
      </c>
      <c r="T338" s="36">
        <f t="shared" si="102"/>
        <v>0</v>
      </c>
      <c r="U338" s="36">
        <f t="shared" si="103"/>
        <v>387365.70000000013</v>
      </c>
      <c r="V338" s="36">
        <f t="shared" si="104"/>
        <v>5142.2100000000055</v>
      </c>
      <c r="W338" s="36">
        <f t="shared" si="105"/>
        <v>-217365.70000000007</v>
      </c>
    </row>
    <row r="339" spans="1:23" x14ac:dyDescent="0.25">
      <c r="A339">
        <f t="shared" si="90"/>
        <v>28</v>
      </c>
      <c r="B339" s="33">
        <v>53783</v>
      </c>
      <c r="C339" s="36">
        <f t="shared" si="88"/>
        <v>25674.500000000062</v>
      </c>
      <c r="D339" s="36">
        <f t="shared" si="94"/>
        <v>824.4</v>
      </c>
      <c r="E339" s="36">
        <f t="shared" si="95"/>
        <v>736.04</v>
      </c>
      <c r="F339" s="36">
        <f t="shared" si="96"/>
        <v>88.36</v>
      </c>
      <c r="G339" s="36">
        <f t="shared" si="92"/>
        <v>0</v>
      </c>
      <c r="H339" s="36">
        <f t="shared" si="97"/>
        <v>145061.54</v>
      </c>
      <c r="I339" s="36">
        <f t="shared" si="89"/>
        <v>125341.65999999995</v>
      </c>
      <c r="J339" s="36">
        <f t="shared" si="93"/>
        <v>24938.460000000061</v>
      </c>
      <c r="N339">
        <f t="shared" si="91"/>
        <v>28</v>
      </c>
      <c r="O339" s="33">
        <v>53783</v>
      </c>
      <c r="P339" s="36">
        <f t="shared" si="98"/>
        <v>-217365.70000000007</v>
      </c>
      <c r="Q339" s="36">
        <f t="shared" si="99"/>
        <v>1200.33</v>
      </c>
      <c r="R339" s="36">
        <f t="shared" si="100"/>
        <v>1801.71</v>
      </c>
      <c r="S339" s="36">
        <f t="shared" si="101"/>
        <v>-601.38</v>
      </c>
      <c r="T339" s="36">
        <f t="shared" si="102"/>
        <v>0</v>
      </c>
      <c r="U339" s="36">
        <f t="shared" si="103"/>
        <v>389167.41000000015</v>
      </c>
      <c r="V339" s="36">
        <f t="shared" si="104"/>
        <v>4540.8300000000054</v>
      </c>
      <c r="W339" s="36">
        <f t="shared" si="105"/>
        <v>-219167.41000000006</v>
      </c>
    </row>
    <row r="340" spans="1:23" x14ac:dyDescent="0.25">
      <c r="A340">
        <f t="shared" si="90"/>
        <v>28</v>
      </c>
      <c r="B340" s="33">
        <v>53813</v>
      </c>
      <c r="C340" s="36">
        <f t="shared" si="88"/>
        <v>24938.460000000061</v>
      </c>
      <c r="D340" s="36">
        <f t="shared" si="94"/>
        <v>824.4</v>
      </c>
      <c r="E340" s="36">
        <f t="shared" si="95"/>
        <v>738.56999999999994</v>
      </c>
      <c r="F340" s="36">
        <f t="shared" si="96"/>
        <v>85.83</v>
      </c>
      <c r="G340" s="36">
        <f t="shared" si="92"/>
        <v>0</v>
      </c>
      <c r="H340" s="36">
        <f t="shared" si="97"/>
        <v>145800.11000000002</v>
      </c>
      <c r="I340" s="36">
        <f t="shared" si="89"/>
        <v>125427.48999999995</v>
      </c>
      <c r="J340" s="36">
        <f t="shared" si="93"/>
        <v>24199.890000000061</v>
      </c>
      <c r="N340">
        <f t="shared" si="91"/>
        <v>28</v>
      </c>
      <c r="O340" s="33">
        <v>53813</v>
      </c>
      <c r="P340" s="36">
        <f t="shared" si="98"/>
        <v>-219167.41000000006</v>
      </c>
      <c r="Q340" s="36">
        <f t="shared" si="99"/>
        <v>1200.33</v>
      </c>
      <c r="R340" s="36">
        <f t="shared" si="100"/>
        <v>1806.69</v>
      </c>
      <c r="S340" s="36">
        <f t="shared" si="101"/>
        <v>-606.36</v>
      </c>
      <c r="T340" s="36">
        <f t="shared" si="102"/>
        <v>0</v>
      </c>
      <c r="U340" s="36">
        <f t="shared" si="103"/>
        <v>390974.10000000015</v>
      </c>
      <c r="V340" s="36">
        <f t="shared" si="104"/>
        <v>3934.4700000000053</v>
      </c>
      <c r="W340" s="36">
        <f t="shared" si="105"/>
        <v>-220974.10000000006</v>
      </c>
    </row>
    <row r="341" spans="1:23" x14ac:dyDescent="0.25">
      <c r="A341">
        <f t="shared" si="90"/>
        <v>28</v>
      </c>
      <c r="B341" s="33">
        <v>53844</v>
      </c>
      <c r="C341" s="36">
        <f t="shared" si="88"/>
        <v>24199.890000000061</v>
      </c>
      <c r="D341" s="36">
        <f t="shared" si="94"/>
        <v>824.4</v>
      </c>
      <c r="E341" s="36">
        <f t="shared" si="95"/>
        <v>741.11</v>
      </c>
      <c r="F341" s="36">
        <f t="shared" si="96"/>
        <v>83.29</v>
      </c>
      <c r="G341" s="36">
        <f t="shared" si="92"/>
        <v>0</v>
      </c>
      <c r="H341" s="36">
        <f t="shared" si="97"/>
        <v>146541.22</v>
      </c>
      <c r="I341" s="36">
        <f t="shared" si="89"/>
        <v>125510.77999999994</v>
      </c>
      <c r="J341" s="36">
        <f t="shared" si="93"/>
        <v>23458.780000000061</v>
      </c>
      <c r="N341">
        <f t="shared" si="91"/>
        <v>28</v>
      </c>
      <c r="O341" s="33">
        <v>53844</v>
      </c>
      <c r="P341" s="36">
        <f t="shared" si="98"/>
        <v>-220974.10000000006</v>
      </c>
      <c r="Q341" s="36">
        <f t="shared" si="99"/>
        <v>1200.33</v>
      </c>
      <c r="R341" s="36">
        <f t="shared" si="100"/>
        <v>1811.69</v>
      </c>
      <c r="S341" s="36">
        <f t="shared" si="101"/>
        <v>-611.36</v>
      </c>
      <c r="T341" s="36">
        <f t="shared" si="102"/>
        <v>0</v>
      </c>
      <c r="U341" s="36">
        <f t="shared" si="103"/>
        <v>392785.79000000015</v>
      </c>
      <c r="V341" s="36">
        <f t="shared" si="104"/>
        <v>3323.1100000000051</v>
      </c>
      <c r="W341" s="36">
        <f t="shared" si="105"/>
        <v>-222785.79000000007</v>
      </c>
    </row>
    <row r="342" spans="1:23" x14ac:dyDescent="0.25">
      <c r="A342">
        <f t="shared" si="90"/>
        <v>28</v>
      </c>
      <c r="B342" s="33">
        <v>53874</v>
      </c>
      <c r="C342" s="36">
        <f t="shared" si="88"/>
        <v>23458.780000000061</v>
      </c>
      <c r="D342" s="36">
        <f t="shared" si="94"/>
        <v>824.4</v>
      </c>
      <c r="E342" s="36">
        <f t="shared" si="95"/>
        <v>743.66</v>
      </c>
      <c r="F342" s="36">
        <f t="shared" si="96"/>
        <v>80.739999999999995</v>
      </c>
      <c r="G342" s="36">
        <f t="shared" si="92"/>
        <v>0</v>
      </c>
      <c r="H342" s="36">
        <f t="shared" si="97"/>
        <v>147284.88</v>
      </c>
      <c r="I342" s="36">
        <f t="shared" si="89"/>
        <v>125591.51999999995</v>
      </c>
      <c r="J342" s="36">
        <f t="shared" si="93"/>
        <v>22715.120000000061</v>
      </c>
      <c r="N342">
        <f t="shared" si="91"/>
        <v>28</v>
      </c>
      <c r="O342" s="33">
        <v>53874</v>
      </c>
      <c r="P342" s="36">
        <f t="shared" si="98"/>
        <v>-222785.79000000007</v>
      </c>
      <c r="Q342" s="36">
        <f t="shared" si="99"/>
        <v>1200.33</v>
      </c>
      <c r="R342" s="36">
        <f t="shared" si="100"/>
        <v>1816.6999999999998</v>
      </c>
      <c r="S342" s="36">
        <f t="shared" si="101"/>
        <v>-616.37</v>
      </c>
      <c r="T342" s="36">
        <f t="shared" si="102"/>
        <v>0</v>
      </c>
      <c r="U342" s="36">
        <f t="shared" si="103"/>
        <v>394602.49000000017</v>
      </c>
      <c r="V342" s="36">
        <f t="shared" si="104"/>
        <v>2706.7400000000052</v>
      </c>
      <c r="W342" s="36">
        <f t="shared" si="105"/>
        <v>-224602.49000000008</v>
      </c>
    </row>
    <row r="343" spans="1:23" x14ac:dyDescent="0.25">
      <c r="A343">
        <f t="shared" si="90"/>
        <v>28</v>
      </c>
      <c r="B343" s="33">
        <v>53905</v>
      </c>
      <c r="C343" s="36">
        <f t="shared" si="88"/>
        <v>22715.120000000061</v>
      </c>
      <c r="D343" s="36">
        <f t="shared" si="94"/>
        <v>824.4</v>
      </c>
      <c r="E343" s="36">
        <f t="shared" si="95"/>
        <v>746.22</v>
      </c>
      <c r="F343" s="36">
        <f t="shared" si="96"/>
        <v>78.180000000000007</v>
      </c>
      <c r="G343" s="36">
        <f t="shared" si="92"/>
        <v>0</v>
      </c>
      <c r="H343" s="36">
        <f t="shared" si="97"/>
        <v>148031.1</v>
      </c>
      <c r="I343" s="36">
        <f t="shared" si="89"/>
        <v>125669.69999999994</v>
      </c>
      <c r="J343" s="36">
        <f t="shared" si="93"/>
        <v>21968.90000000006</v>
      </c>
      <c r="N343">
        <f t="shared" si="91"/>
        <v>28</v>
      </c>
      <c r="O343" s="33">
        <v>53905</v>
      </c>
      <c r="P343" s="36">
        <f t="shared" si="98"/>
        <v>-224602.49000000008</v>
      </c>
      <c r="Q343" s="36">
        <f t="shared" si="99"/>
        <v>1200.33</v>
      </c>
      <c r="R343" s="36">
        <f t="shared" si="100"/>
        <v>1821.73</v>
      </c>
      <c r="S343" s="36">
        <f t="shared" si="101"/>
        <v>-621.4</v>
      </c>
      <c r="T343" s="36">
        <f t="shared" si="102"/>
        <v>0</v>
      </c>
      <c r="U343" s="36">
        <f t="shared" si="103"/>
        <v>396424.22000000015</v>
      </c>
      <c r="V343" s="36">
        <f t="shared" si="104"/>
        <v>2085.3400000000051</v>
      </c>
      <c r="W343" s="36">
        <f t="shared" si="105"/>
        <v>-226424.22000000009</v>
      </c>
    </row>
    <row r="344" spans="1:23" x14ac:dyDescent="0.25">
      <c r="A344">
        <f t="shared" si="90"/>
        <v>28</v>
      </c>
      <c r="B344" s="33">
        <v>53936</v>
      </c>
      <c r="C344" s="36">
        <f t="shared" ref="C344:C371" si="106">$J343</f>
        <v>21968.90000000006</v>
      </c>
      <c r="D344" s="36">
        <f t="shared" si="94"/>
        <v>824.4</v>
      </c>
      <c r="E344" s="36">
        <f t="shared" si="95"/>
        <v>748.79</v>
      </c>
      <c r="F344" s="36">
        <f t="shared" si="96"/>
        <v>75.61</v>
      </c>
      <c r="G344" s="36">
        <f t="shared" si="92"/>
        <v>0</v>
      </c>
      <c r="H344" s="36">
        <f t="shared" si="97"/>
        <v>148779.89000000001</v>
      </c>
      <c r="I344" s="36">
        <f t="shared" ref="I344:I371" si="107">F344+I343</f>
        <v>125745.30999999994</v>
      </c>
      <c r="J344" s="36">
        <f t="shared" si="93"/>
        <v>21220.110000000059</v>
      </c>
      <c r="N344">
        <f t="shared" si="91"/>
        <v>28</v>
      </c>
      <c r="O344" s="33">
        <v>53936</v>
      </c>
      <c r="P344" s="36">
        <f t="shared" si="98"/>
        <v>-226424.22000000009</v>
      </c>
      <c r="Q344" s="36">
        <f t="shared" si="99"/>
        <v>1200.33</v>
      </c>
      <c r="R344" s="36">
        <f t="shared" si="100"/>
        <v>1826.77</v>
      </c>
      <c r="S344" s="36">
        <f t="shared" si="101"/>
        <v>-626.44000000000005</v>
      </c>
      <c r="T344" s="36">
        <f t="shared" si="102"/>
        <v>0</v>
      </c>
      <c r="U344" s="36">
        <f t="shared" si="103"/>
        <v>398250.99000000017</v>
      </c>
      <c r="V344" s="36">
        <f t="shared" si="104"/>
        <v>1458.9000000000051</v>
      </c>
      <c r="W344" s="36">
        <f t="shared" si="105"/>
        <v>-228250.99000000008</v>
      </c>
    </row>
    <row r="345" spans="1:23" x14ac:dyDescent="0.25">
      <c r="A345">
        <f t="shared" ref="A345:A371" si="108">A333+1</f>
        <v>28</v>
      </c>
      <c r="B345" s="33">
        <v>53966</v>
      </c>
      <c r="C345" s="36">
        <f t="shared" si="106"/>
        <v>21220.110000000059</v>
      </c>
      <c r="D345" s="36">
        <f t="shared" si="94"/>
        <v>824.4</v>
      </c>
      <c r="E345" s="36">
        <f t="shared" si="95"/>
        <v>751.37</v>
      </c>
      <c r="F345" s="36">
        <f t="shared" si="96"/>
        <v>73.03</v>
      </c>
      <c r="G345" s="36">
        <f t="shared" si="92"/>
        <v>0</v>
      </c>
      <c r="H345" s="36">
        <f t="shared" si="97"/>
        <v>149531.26</v>
      </c>
      <c r="I345" s="36">
        <f t="shared" si="107"/>
        <v>125818.33999999994</v>
      </c>
      <c r="J345" s="36">
        <f t="shared" si="93"/>
        <v>20468.74000000006</v>
      </c>
      <c r="N345">
        <f t="shared" ref="N345:N371" si="109">N333+1</f>
        <v>28</v>
      </c>
      <c r="O345" s="33">
        <v>53966</v>
      </c>
      <c r="P345" s="36">
        <f t="shared" si="98"/>
        <v>-228250.99000000008</v>
      </c>
      <c r="Q345" s="36">
        <f t="shared" si="99"/>
        <v>1200.33</v>
      </c>
      <c r="R345" s="36">
        <f t="shared" si="100"/>
        <v>1831.82</v>
      </c>
      <c r="S345" s="36">
        <f t="shared" si="101"/>
        <v>-631.49</v>
      </c>
      <c r="T345" s="36">
        <f t="shared" si="102"/>
        <v>0</v>
      </c>
      <c r="U345" s="36">
        <f t="shared" si="103"/>
        <v>400082.81000000017</v>
      </c>
      <c r="V345" s="36">
        <f t="shared" si="104"/>
        <v>827.41000000000508</v>
      </c>
      <c r="W345" s="36">
        <f t="shared" si="105"/>
        <v>-230082.81000000008</v>
      </c>
    </row>
    <row r="346" spans="1:23" x14ac:dyDescent="0.25">
      <c r="A346">
        <f t="shared" si="108"/>
        <v>28</v>
      </c>
      <c r="B346" s="33">
        <v>53997</v>
      </c>
      <c r="C346" s="36">
        <f t="shared" si="106"/>
        <v>20468.74000000006</v>
      </c>
      <c r="D346" s="36">
        <f t="shared" si="94"/>
        <v>824.4</v>
      </c>
      <c r="E346" s="36">
        <f t="shared" si="95"/>
        <v>753.94999999999993</v>
      </c>
      <c r="F346" s="36">
        <f t="shared" si="96"/>
        <v>70.45</v>
      </c>
      <c r="G346" s="36">
        <f t="shared" si="92"/>
        <v>0</v>
      </c>
      <c r="H346" s="36">
        <f t="shared" si="97"/>
        <v>150285.21000000002</v>
      </c>
      <c r="I346" s="36">
        <f t="shared" si="107"/>
        <v>125888.78999999994</v>
      </c>
      <c r="J346" s="36">
        <f t="shared" si="93"/>
        <v>19714.790000000059</v>
      </c>
      <c r="N346">
        <f t="shared" si="109"/>
        <v>28</v>
      </c>
      <c r="O346" s="33">
        <v>53997</v>
      </c>
      <c r="P346" s="36">
        <f t="shared" si="98"/>
        <v>-230082.81000000008</v>
      </c>
      <c r="Q346" s="36">
        <f t="shared" si="99"/>
        <v>1200.33</v>
      </c>
      <c r="R346" s="36">
        <f t="shared" si="100"/>
        <v>1836.8899999999999</v>
      </c>
      <c r="S346" s="36">
        <f t="shared" si="101"/>
        <v>-636.55999999999995</v>
      </c>
      <c r="T346" s="36">
        <f t="shared" si="102"/>
        <v>0</v>
      </c>
      <c r="U346" s="36">
        <f t="shared" si="103"/>
        <v>401919.70000000019</v>
      </c>
      <c r="V346" s="36">
        <f t="shared" si="104"/>
        <v>190.85000000000514</v>
      </c>
      <c r="W346" s="36">
        <f t="shared" si="105"/>
        <v>-231919.7000000001</v>
      </c>
    </row>
    <row r="347" spans="1:23" x14ac:dyDescent="0.25">
      <c r="A347">
        <f t="shared" si="108"/>
        <v>28</v>
      </c>
      <c r="B347" s="33">
        <v>54027</v>
      </c>
      <c r="C347" s="36">
        <f t="shared" si="106"/>
        <v>19714.790000000059</v>
      </c>
      <c r="D347" s="36">
        <f t="shared" si="94"/>
        <v>824.4</v>
      </c>
      <c r="E347" s="36">
        <f t="shared" si="95"/>
        <v>756.55</v>
      </c>
      <c r="F347" s="36">
        <f t="shared" si="96"/>
        <v>67.849999999999994</v>
      </c>
      <c r="G347" s="36">
        <f t="shared" si="92"/>
        <v>0</v>
      </c>
      <c r="H347" s="36">
        <f t="shared" si="97"/>
        <v>151041.76</v>
      </c>
      <c r="I347" s="36">
        <f t="shared" si="107"/>
        <v>125956.63999999994</v>
      </c>
      <c r="J347" s="36">
        <f t="shared" si="93"/>
        <v>18958.24000000006</v>
      </c>
      <c r="N347">
        <f t="shared" si="109"/>
        <v>28</v>
      </c>
      <c r="O347" s="33">
        <v>54027</v>
      </c>
      <c r="P347" s="36">
        <f t="shared" si="98"/>
        <v>-231919.7000000001</v>
      </c>
      <c r="Q347" s="36">
        <f t="shared" si="99"/>
        <v>1200.33</v>
      </c>
      <c r="R347" s="36">
        <f t="shared" si="100"/>
        <v>1841.9699999999998</v>
      </c>
      <c r="S347" s="36">
        <f t="shared" si="101"/>
        <v>-641.64</v>
      </c>
      <c r="T347" s="36">
        <f t="shared" si="102"/>
        <v>0</v>
      </c>
      <c r="U347" s="36">
        <f t="shared" si="103"/>
        <v>403761.67000000016</v>
      </c>
      <c r="V347" s="36">
        <f t="shared" si="104"/>
        <v>-450.78999999999485</v>
      </c>
      <c r="W347" s="36">
        <f t="shared" si="105"/>
        <v>-233761.6700000001</v>
      </c>
    </row>
    <row r="348" spans="1:23" x14ac:dyDescent="0.25">
      <c r="A348">
        <f t="shared" si="108"/>
        <v>29</v>
      </c>
      <c r="B348" s="33">
        <v>54058</v>
      </c>
      <c r="C348" s="36">
        <f t="shared" si="106"/>
        <v>18958.24000000006</v>
      </c>
      <c r="D348" s="36">
        <f t="shared" si="94"/>
        <v>824.4</v>
      </c>
      <c r="E348" s="36">
        <f t="shared" si="95"/>
        <v>759.15</v>
      </c>
      <c r="F348" s="36">
        <f t="shared" si="96"/>
        <v>65.25</v>
      </c>
      <c r="G348" s="36">
        <f t="shared" si="92"/>
        <v>0</v>
      </c>
      <c r="H348" s="36">
        <f t="shared" si="97"/>
        <v>151800.91</v>
      </c>
      <c r="I348" s="36">
        <f t="shared" si="107"/>
        <v>126021.88999999994</v>
      </c>
      <c r="J348" s="36">
        <f t="shared" si="93"/>
        <v>18199.090000000058</v>
      </c>
      <c r="N348">
        <f t="shared" si="109"/>
        <v>29</v>
      </c>
      <c r="O348" s="33">
        <v>54058</v>
      </c>
      <c r="P348" s="36">
        <f t="shared" si="98"/>
        <v>-233761.6700000001</v>
      </c>
      <c r="Q348" s="36">
        <f t="shared" si="99"/>
        <v>1200.33</v>
      </c>
      <c r="R348" s="36">
        <f t="shared" si="100"/>
        <v>1847.07</v>
      </c>
      <c r="S348" s="36">
        <f t="shared" si="101"/>
        <v>-646.74</v>
      </c>
      <c r="T348" s="36">
        <f t="shared" si="102"/>
        <v>0</v>
      </c>
      <c r="U348" s="36">
        <f t="shared" si="103"/>
        <v>405608.74000000017</v>
      </c>
      <c r="V348" s="36">
        <f t="shared" si="104"/>
        <v>-1097.5299999999947</v>
      </c>
      <c r="W348" s="36">
        <f t="shared" si="105"/>
        <v>-235608.74000000011</v>
      </c>
    </row>
    <row r="349" spans="1:23" x14ac:dyDescent="0.25">
      <c r="A349">
        <f t="shared" si="108"/>
        <v>29</v>
      </c>
      <c r="B349" s="33">
        <v>54089</v>
      </c>
      <c r="C349" s="36">
        <f t="shared" si="106"/>
        <v>18199.090000000058</v>
      </c>
      <c r="D349" s="36">
        <f t="shared" si="94"/>
        <v>824.4</v>
      </c>
      <c r="E349" s="36">
        <f t="shared" si="95"/>
        <v>761.76</v>
      </c>
      <c r="F349" s="36">
        <f t="shared" si="96"/>
        <v>62.64</v>
      </c>
      <c r="G349" s="36">
        <f t="shared" si="92"/>
        <v>0</v>
      </c>
      <c r="H349" s="36">
        <f t="shared" si="97"/>
        <v>152562.67000000001</v>
      </c>
      <c r="I349" s="36">
        <f t="shared" si="107"/>
        <v>126084.52999999994</v>
      </c>
      <c r="J349" s="36">
        <f t="shared" si="93"/>
        <v>17437.33000000006</v>
      </c>
      <c r="N349">
        <f t="shared" si="109"/>
        <v>29</v>
      </c>
      <c r="O349" s="33">
        <v>54089</v>
      </c>
      <c r="P349" s="36">
        <f t="shared" si="98"/>
        <v>-235608.74000000011</v>
      </c>
      <c r="Q349" s="36">
        <f t="shared" si="99"/>
        <v>1200.33</v>
      </c>
      <c r="R349" s="36">
        <f t="shared" si="100"/>
        <v>1852.1799999999998</v>
      </c>
      <c r="S349" s="36">
        <f t="shared" si="101"/>
        <v>-651.85</v>
      </c>
      <c r="T349" s="36">
        <f t="shared" si="102"/>
        <v>0</v>
      </c>
      <c r="U349" s="36">
        <f t="shared" si="103"/>
        <v>407460.92000000016</v>
      </c>
      <c r="V349" s="36">
        <f t="shared" si="104"/>
        <v>-1749.3799999999947</v>
      </c>
      <c r="W349" s="36">
        <f t="shared" si="105"/>
        <v>-237460.9200000001</v>
      </c>
    </row>
    <row r="350" spans="1:23" x14ac:dyDescent="0.25">
      <c r="A350">
        <f t="shared" si="108"/>
        <v>29</v>
      </c>
      <c r="B350" s="33">
        <v>54118</v>
      </c>
      <c r="C350" s="36">
        <f t="shared" si="106"/>
        <v>17437.33000000006</v>
      </c>
      <c r="D350" s="36">
        <f t="shared" si="94"/>
        <v>824.4</v>
      </c>
      <c r="E350" s="36">
        <f t="shared" si="95"/>
        <v>764.39</v>
      </c>
      <c r="F350" s="36">
        <f t="shared" si="96"/>
        <v>60.01</v>
      </c>
      <c r="G350" s="36">
        <f t="shared" si="92"/>
        <v>0</v>
      </c>
      <c r="H350" s="36">
        <f t="shared" si="97"/>
        <v>153327.06000000003</v>
      </c>
      <c r="I350" s="36">
        <f t="shared" si="107"/>
        <v>126144.53999999994</v>
      </c>
      <c r="J350" s="36">
        <f t="shared" si="93"/>
        <v>16672.940000000061</v>
      </c>
      <c r="N350">
        <f t="shared" si="109"/>
        <v>29</v>
      </c>
      <c r="O350" s="33">
        <v>54118</v>
      </c>
      <c r="P350" s="36">
        <f t="shared" si="98"/>
        <v>-237460.9200000001</v>
      </c>
      <c r="Q350" s="36">
        <f t="shared" si="99"/>
        <v>1200.33</v>
      </c>
      <c r="R350" s="36">
        <f t="shared" si="100"/>
        <v>1857.31</v>
      </c>
      <c r="S350" s="36">
        <f t="shared" si="101"/>
        <v>-656.98</v>
      </c>
      <c r="T350" s="36">
        <f t="shared" si="102"/>
        <v>0</v>
      </c>
      <c r="U350" s="36">
        <f t="shared" si="103"/>
        <v>409318.23000000016</v>
      </c>
      <c r="V350" s="36">
        <f t="shared" si="104"/>
        <v>-2406.3599999999947</v>
      </c>
      <c r="W350" s="36">
        <f t="shared" si="105"/>
        <v>-239318.2300000001</v>
      </c>
    </row>
    <row r="351" spans="1:23" x14ac:dyDescent="0.25">
      <c r="A351">
        <f t="shared" si="108"/>
        <v>29</v>
      </c>
      <c r="B351" s="33">
        <v>54149</v>
      </c>
      <c r="C351" s="36">
        <f t="shared" si="106"/>
        <v>16672.940000000061</v>
      </c>
      <c r="D351" s="36">
        <f t="shared" si="94"/>
        <v>824.4</v>
      </c>
      <c r="E351" s="36">
        <f t="shared" si="95"/>
        <v>767.02</v>
      </c>
      <c r="F351" s="36">
        <f t="shared" si="96"/>
        <v>57.38</v>
      </c>
      <c r="G351" s="36">
        <f t="shared" si="92"/>
        <v>0</v>
      </c>
      <c r="H351" s="36">
        <f t="shared" si="97"/>
        <v>154094.08000000002</v>
      </c>
      <c r="I351" s="36">
        <f t="shared" si="107"/>
        <v>126201.91999999994</v>
      </c>
      <c r="J351" s="36">
        <f t="shared" si="93"/>
        <v>15905.92000000006</v>
      </c>
      <c r="N351">
        <f t="shared" si="109"/>
        <v>29</v>
      </c>
      <c r="O351" s="33">
        <v>54149</v>
      </c>
      <c r="P351" s="36">
        <f t="shared" si="98"/>
        <v>-239318.2300000001</v>
      </c>
      <c r="Q351" s="36">
        <f t="shared" si="99"/>
        <v>1200.33</v>
      </c>
      <c r="R351" s="36">
        <f t="shared" si="100"/>
        <v>1862.44</v>
      </c>
      <c r="S351" s="36">
        <f t="shared" si="101"/>
        <v>-662.11</v>
      </c>
      <c r="T351" s="36">
        <f t="shared" si="102"/>
        <v>0</v>
      </c>
      <c r="U351" s="36">
        <f t="shared" si="103"/>
        <v>411180.67000000016</v>
      </c>
      <c r="V351" s="36">
        <f t="shared" si="104"/>
        <v>-3068.4699999999948</v>
      </c>
      <c r="W351" s="36">
        <f t="shared" si="105"/>
        <v>-241180.6700000001</v>
      </c>
    </row>
    <row r="352" spans="1:23" x14ac:dyDescent="0.25">
      <c r="A352">
        <f t="shared" si="108"/>
        <v>29</v>
      </c>
      <c r="B352" s="33">
        <v>54179</v>
      </c>
      <c r="C352" s="36">
        <f t="shared" si="106"/>
        <v>15905.92000000006</v>
      </c>
      <c r="D352" s="36">
        <f t="shared" si="94"/>
        <v>824.4</v>
      </c>
      <c r="E352" s="36">
        <f t="shared" si="95"/>
        <v>769.66</v>
      </c>
      <c r="F352" s="36">
        <f t="shared" si="96"/>
        <v>54.74</v>
      </c>
      <c r="G352" s="36">
        <f t="shared" si="92"/>
        <v>0</v>
      </c>
      <c r="H352" s="36">
        <f t="shared" si="97"/>
        <v>154863.74000000002</v>
      </c>
      <c r="I352" s="36">
        <f t="shared" si="107"/>
        <v>126256.65999999995</v>
      </c>
      <c r="J352" s="36">
        <f t="shared" si="93"/>
        <v>15136.26000000006</v>
      </c>
      <c r="N352">
        <f t="shared" si="109"/>
        <v>29</v>
      </c>
      <c r="O352" s="33">
        <v>54179</v>
      </c>
      <c r="P352" s="36">
        <f t="shared" si="98"/>
        <v>-241180.6700000001</v>
      </c>
      <c r="Q352" s="36">
        <f t="shared" si="99"/>
        <v>1200.33</v>
      </c>
      <c r="R352" s="36">
        <f t="shared" si="100"/>
        <v>1867.6</v>
      </c>
      <c r="S352" s="36">
        <f t="shared" si="101"/>
        <v>-667.27</v>
      </c>
      <c r="T352" s="36">
        <f t="shared" si="102"/>
        <v>0</v>
      </c>
      <c r="U352" s="36">
        <f t="shared" si="103"/>
        <v>413048.27000000014</v>
      </c>
      <c r="V352" s="36">
        <f t="shared" si="104"/>
        <v>-3735.7399999999948</v>
      </c>
      <c r="W352" s="36">
        <f t="shared" si="105"/>
        <v>-243048.27000000011</v>
      </c>
    </row>
    <row r="353" spans="1:23" x14ac:dyDescent="0.25">
      <c r="A353">
        <f t="shared" si="108"/>
        <v>29</v>
      </c>
      <c r="B353" s="33">
        <v>54210</v>
      </c>
      <c r="C353" s="36">
        <f t="shared" si="106"/>
        <v>15136.26000000006</v>
      </c>
      <c r="D353" s="36">
        <f t="shared" si="94"/>
        <v>824.4</v>
      </c>
      <c r="E353" s="36">
        <f t="shared" si="95"/>
        <v>772.31</v>
      </c>
      <c r="F353" s="36">
        <f t="shared" si="96"/>
        <v>52.09</v>
      </c>
      <c r="G353" s="36">
        <f t="shared" si="92"/>
        <v>0</v>
      </c>
      <c r="H353" s="36">
        <f t="shared" si="97"/>
        <v>155636.05000000002</v>
      </c>
      <c r="I353" s="36">
        <f t="shared" si="107"/>
        <v>126308.74999999994</v>
      </c>
      <c r="J353" s="36">
        <f t="shared" si="93"/>
        <v>14363.950000000061</v>
      </c>
      <c r="N353">
        <f t="shared" si="109"/>
        <v>29</v>
      </c>
      <c r="O353" s="33">
        <v>54210</v>
      </c>
      <c r="P353" s="36">
        <f t="shared" si="98"/>
        <v>-243048.27000000011</v>
      </c>
      <c r="Q353" s="36">
        <f t="shared" si="99"/>
        <v>1200.33</v>
      </c>
      <c r="R353" s="36">
        <f t="shared" si="100"/>
        <v>1872.7599999999998</v>
      </c>
      <c r="S353" s="36">
        <f t="shared" si="101"/>
        <v>-672.43</v>
      </c>
      <c r="T353" s="36">
        <f t="shared" si="102"/>
        <v>0</v>
      </c>
      <c r="U353" s="36">
        <f t="shared" si="103"/>
        <v>414921.03000000014</v>
      </c>
      <c r="V353" s="36">
        <f t="shared" si="104"/>
        <v>-4408.1699999999946</v>
      </c>
      <c r="W353" s="36">
        <f t="shared" si="105"/>
        <v>-244921.03000000012</v>
      </c>
    </row>
    <row r="354" spans="1:23" x14ac:dyDescent="0.25">
      <c r="A354">
        <f t="shared" si="108"/>
        <v>29</v>
      </c>
      <c r="B354" s="33">
        <v>54240</v>
      </c>
      <c r="C354" s="36">
        <f t="shared" si="106"/>
        <v>14363.950000000061</v>
      </c>
      <c r="D354" s="36">
        <f t="shared" si="94"/>
        <v>824.4</v>
      </c>
      <c r="E354" s="36">
        <f t="shared" si="95"/>
        <v>774.96</v>
      </c>
      <c r="F354" s="36">
        <f t="shared" si="96"/>
        <v>49.44</v>
      </c>
      <c r="G354" s="36">
        <f t="shared" si="92"/>
        <v>0</v>
      </c>
      <c r="H354" s="36">
        <f t="shared" si="97"/>
        <v>156411.01</v>
      </c>
      <c r="I354" s="36">
        <f t="shared" si="107"/>
        <v>126358.18999999994</v>
      </c>
      <c r="J354" s="36">
        <f t="shared" si="93"/>
        <v>13588.99000000006</v>
      </c>
      <c r="N354">
        <f t="shared" si="109"/>
        <v>29</v>
      </c>
      <c r="O354" s="33">
        <v>54240</v>
      </c>
      <c r="P354" s="36">
        <f t="shared" si="98"/>
        <v>-244921.03000000012</v>
      </c>
      <c r="Q354" s="36">
        <f t="shared" si="99"/>
        <v>1200.33</v>
      </c>
      <c r="R354" s="36">
        <f t="shared" si="100"/>
        <v>1877.94</v>
      </c>
      <c r="S354" s="36">
        <f t="shared" si="101"/>
        <v>-677.61</v>
      </c>
      <c r="T354" s="36">
        <f t="shared" si="102"/>
        <v>0</v>
      </c>
      <c r="U354" s="36">
        <f t="shared" si="103"/>
        <v>416798.97000000015</v>
      </c>
      <c r="V354" s="36">
        <f t="shared" si="104"/>
        <v>-5085.7799999999943</v>
      </c>
      <c r="W354" s="36">
        <f t="shared" si="105"/>
        <v>-246798.97000000012</v>
      </c>
    </row>
    <row r="355" spans="1:23" x14ac:dyDescent="0.25">
      <c r="A355">
        <f t="shared" si="108"/>
        <v>29</v>
      </c>
      <c r="B355" s="33">
        <v>54271</v>
      </c>
      <c r="C355" s="36">
        <f t="shared" si="106"/>
        <v>13588.99000000006</v>
      </c>
      <c r="D355" s="36">
        <f t="shared" si="94"/>
        <v>824.4</v>
      </c>
      <c r="E355" s="36">
        <f t="shared" si="95"/>
        <v>777.63</v>
      </c>
      <c r="F355" s="36">
        <f t="shared" si="96"/>
        <v>46.77</v>
      </c>
      <c r="G355" s="36">
        <f t="shared" si="92"/>
        <v>0</v>
      </c>
      <c r="H355" s="36">
        <f t="shared" si="97"/>
        <v>157188.64000000001</v>
      </c>
      <c r="I355" s="36">
        <f t="shared" si="107"/>
        <v>126404.95999999995</v>
      </c>
      <c r="J355" s="36">
        <f t="shared" si="93"/>
        <v>12811.360000000061</v>
      </c>
      <c r="N355">
        <f t="shared" si="109"/>
        <v>29</v>
      </c>
      <c r="O355" s="33">
        <v>54271</v>
      </c>
      <c r="P355" s="36">
        <f t="shared" si="98"/>
        <v>-246798.97000000012</v>
      </c>
      <c r="Q355" s="36">
        <f t="shared" si="99"/>
        <v>1200.33</v>
      </c>
      <c r="R355" s="36">
        <f t="shared" si="100"/>
        <v>1883.1399999999999</v>
      </c>
      <c r="S355" s="36">
        <f t="shared" si="101"/>
        <v>-682.81</v>
      </c>
      <c r="T355" s="36">
        <f t="shared" si="102"/>
        <v>0</v>
      </c>
      <c r="U355" s="36">
        <f t="shared" si="103"/>
        <v>418682.11000000016</v>
      </c>
      <c r="V355" s="36">
        <f t="shared" si="104"/>
        <v>-5768.5899999999947</v>
      </c>
      <c r="W355" s="36">
        <f t="shared" si="105"/>
        <v>-248682.11000000013</v>
      </c>
    </row>
    <row r="356" spans="1:23" x14ac:dyDescent="0.25">
      <c r="A356">
        <f t="shared" si="108"/>
        <v>29</v>
      </c>
      <c r="B356" s="33">
        <v>54302</v>
      </c>
      <c r="C356" s="36">
        <f t="shared" si="106"/>
        <v>12811.360000000061</v>
      </c>
      <c r="D356" s="36">
        <f t="shared" si="94"/>
        <v>824.4</v>
      </c>
      <c r="E356" s="36">
        <f t="shared" si="95"/>
        <v>780.31</v>
      </c>
      <c r="F356" s="36">
        <f t="shared" si="96"/>
        <v>44.09</v>
      </c>
      <c r="G356" s="36">
        <f t="shared" si="92"/>
        <v>0</v>
      </c>
      <c r="H356" s="36">
        <f t="shared" si="97"/>
        <v>157968.95000000001</v>
      </c>
      <c r="I356" s="36">
        <f t="shared" si="107"/>
        <v>126449.04999999994</v>
      </c>
      <c r="J356" s="36">
        <f t="shared" si="93"/>
        <v>12031.050000000061</v>
      </c>
      <c r="N356">
        <f t="shared" si="109"/>
        <v>29</v>
      </c>
      <c r="O356" s="33">
        <v>54302</v>
      </c>
      <c r="P356" s="36">
        <f t="shared" si="98"/>
        <v>-248682.11000000013</v>
      </c>
      <c r="Q356" s="36">
        <f t="shared" si="99"/>
        <v>1200.33</v>
      </c>
      <c r="R356" s="36">
        <f t="shared" si="100"/>
        <v>1888.35</v>
      </c>
      <c r="S356" s="36">
        <f t="shared" si="101"/>
        <v>-688.02</v>
      </c>
      <c r="T356" s="36">
        <f t="shared" si="102"/>
        <v>0</v>
      </c>
      <c r="U356" s="36">
        <f t="shared" si="103"/>
        <v>420570.46000000014</v>
      </c>
      <c r="V356" s="36">
        <f t="shared" si="104"/>
        <v>-6456.6099999999951</v>
      </c>
      <c r="W356" s="36">
        <f t="shared" si="105"/>
        <v>-250570.46000000014</v>
      </c>
    </row>
    <row r="357" spans="1:23" x14ac:dyDescent="0.25">
      <c r="A357">
        <f t="shared" si="108"/>
        <v>29</v>
      </c>
      <c r="B357" s="33">
        <v>54332</v>
      </c>
      <c r="C357" s="36">
        <f t="shared" si="106"/>
        <v>12031.050000000061</v>
      </c>
      <c r="D357" s="36">
        <f t="shared" si="94"/>
        <v>824.4</v>
      </c>
      <c r="E357" s="36">
        <f t="shared" si="95"/>
        <v>782.99</v>
      </c>
      <c r="F357" s="36">
        <f t="shared" si="96"/>
        <v>41.41</v>
      </c>
      <c r="G357" s="36">
        <f t="shared" si="92"/>
        <v>0</v>
      </c>
      <c r="H357" s="36">
        <f t="shared" si="97"/>
        <v>158751.94</v>
      </c>
      <c r="I357" s="36">
        <f t="shared" si="107"/>
        <v>126490.45999999995</v>
      </c>
      <c r="J357" s="36">
        <f t="shared" si="93"/>
        <v>11248.060000000061</v>
      </c>
      <c r="N357">
        <f t="shared" si="109"/>
        <v>29</v>
      </c>
      <c r="O357" s="33">
        <v>54332</v>
      </c>
      <c r="P357" s="36">
        <f t="shared" si="98"/>
        <v>-250570.46000000014</v>
      </c>
      <c r="Q357" s="36">
        <f t="shared" si="99"/>
        <v>1200.33</v>
      </c>
      <c r="R357" s="36">
        <f t="shared" si="100"/>
        <v>1893.57</v>
      </c>
      <c r="S357" s="36">
        <f t="shared" si="101"/>
        <v>-693.24</v>
      </c>
      <c r="T357" s="36">
        <f t="shared" si="102"/>
        <v>0</v>
      </c>
      <c r="U357" s="36">
        <f t="shared" si="103"/>
        <v>422464.03000000014</v>
      </c>
      <c r="V357" s="36">
        <f t="shared" si="104"/>
        <v>-7149.8499999999949</v>
      </c>
      <c r="W357" s="36">
        <f t="shared" si="105"/>
        <v>-252464.03000000014</v>
      </c>
    </row>
    <row r="358" spans="1:23" x14ac:dyDescent="0.25">
      <c r="A358">
        <f t="shared" si="108"/>
        <v>29</v>
      </c>
      <c r="B358" s="33">
        <v>54363</v>
      </c>
      <c r="C358" s="36">
        <f t="shared" si="106"/>
        <v>11248.060000000061</v>
      </c>
      <c r="D358" s="36">
        <f t="shared" si="94"/>
        <v>824.4</v>
      </c>
      <c r="E358" s="36">
        <f t="shared" si="95"/>
        <v>785.68999999999994</v>
      </c>
      <c r="F358" s="36">
        <f t="shared" si="96"/>
        <v>38.71</v>
      </c>
      <c r="G358" s="36">
        <f t="shared" si="92"/>
        <v>0</v>
      </c>
      <c r="H358" s="36">
        <f t="shared" si="97"/>
        <v>159537.63</v>
      </c>
      <c r="I358" s="36">
        <f t="shared" si="107"/>
        <v>126529.16999999995</v>
      </c>
      <c r="J358" s="36">
        <f t="shared" si="93"/>
        <v>10462.370000000061</v>
      </c>
      <c r="N358">
        <f t="shared" si="109"/>
        <v>29</v>
      </c>
      <c r="O358" s="33">
        <v>54363</v>
      </c>
      <c r="P358" s="36">
        <f t="shared" si="98"/>
        <v>-252464.03000000014</v>
      </c>
      <c r="Q358" s="36">
        <f t="shared" si="99"/>
        <v>1200.33</v>
      </c>
      <c r="R358" s="36">
        <f t="shared" si="100"/>
        <v>1898.81</v>
      </c>
      <c r="S358" s="36">
        <f t="shared" si="101"/>
        <v>-698.48</v>
      </c>
      <c r="T358" s="36">
        <f t="shared" si="102"/>
        <v>0</v>
      </c>
      <c r="U358" s="36">
        <f t="shared" si="103"/>
        <v>424362.84000000014</v>
      </c>
      <c r="V358" s="36">
        <f t="shared" si="104"/>
        <v>-7848.3299999999945</v>
      </c>
      <c r="W358" s="36">
        <f t="shared" si="105"/>
        <v>-254362.84000000014</v>
      </c>
    </row>
    <row r="359" spans="1:23" x14ac:dyDescent="0.25">
      <c r="A359">
        <f t="shared" si="108"/>
        <v>29</v>
      </c>
      <c r="B359" s="33">
        <v>54393</v>
      </c>
      <c r="C359" s="36">
        <f t="shared" si="106"/>
        <v>10462.370000000061</v>
      </c>
      <c r="D359" s="36">
        <f t="shared" si="94"/>
        <v>824.4</v>
      </c>
      <c r="E359" s="36">
        <f t="shared" si="95"/>
        <v>788.39</v>
      </c>
      <c r="F359" s="36">
        <f t="shared" si="96"/>
        <v>36.01</v>
      </c>
      <c r="G359" s="36">
        <f t="shared" si="92"/>
        <v>0</v>
      </c>
      <c r="H359" s="36">
        <f t="shared" si="97"/>
        <v>160326.02000000002</v>
      </c>
      <c r="I359" s="36">
        <f t="shared" si="107"/>
        <v>126565.17999999995</v>
      </c>
      <c r="J359" s="36">
        <f t="shared" si="93"/>
        <v>9673.9800000000614</v>
      </c>
      <c r="N359">
        <f t="shared" si="109"/>
        <v>29</v>
      </c>
      <c r="O359" s="33">
        <v>54393</v>
      </c>
      <c r="P359" s="36">
        <f t="shared" si="98"/>
        <v>-254362.84000000014</v>
      </c>
      <c r="Q359" s="36">
        <f t="shared" si="99"/>
        <v>1200.33</v>
      </c>
      <c r="R359" s="36">
        <f t="shared" si="100"/>
        <v>1904.07</v>
      </c>
      <c r="S359" s="36">
        <f t="shared" si="101"/>
        <v>-703.74</v>
      </c>
      <c r="T359" s="36">
        <f t="shared" si="102"/>
        <v>0</v>
      </c>
      <c r="U359" s="36">
        <f t="shared" si="103"/>
        <v>426266.91000000015</v>
      </c>
      <c r="V359" s="36">
        <f t="shared" si="104"/>
        <v>-8552.0699999999943</v>
      </c>
      <c r="W359" s="36">
        <f t="shared" si="105"/>
        <v>-256266.91000000015</v>
      </c>
    </row>
    <row r="360" spans="1:23" x14ac:dyDescent="0.25">
      <c r="A360">
        <f t="shared" si="108"/>
        <v>30</v>
      </c>
      <c r="B360" s="33">
        <v>54424</v>
      </c>
      <c r="C360" s="36">
        <f t="shared" si="106"/>
        <v>9673.9800000000614</v>
      </c>
      <c r="D360" s="36">
        <f t="shared" si="94"/>
        <v>824.4</v>
      </c>
      <c r="E360" s="36">
        <f t="shared" si="95"/>
        <v>791.11</v>
      </c>
      <c r="F360" s="36">
        <f t="shared" si="96"/>
        <v>33.29</v>
      </c>
      <c r="G360" s="36">
        <f t="shared" si="92"/>
        <v>0</v>
      </c>
      <c r="H360" s="36">
        <f t="shared" si="97"/>
        <v>161117.13</v>
      </c>
      <c r="I360" s="36">
        <f t="shared" si="107"/>
        <v>126598.46999999994</v>
      </c>
      <c r="J360" s="36">
        <f t="shared" si="93"/>
        <v>8882.8700000000608</v>
      </c>
      <c r="N360">
        <f t="shared" si="109"/>
        <v>30</v>
      </c>
      <c r="O360" s="33">
        <v>54424</v>
      </c>
      <c r="P360" s="36">
        <f t="shared" si="98"/>
        <v>-256266.91000000015</v>
      </c>
      <c r="Q360" s="36">
        <f t="shared" si="99"/>
        <v>1200.33</v>
      </c>
      <c r="R360" s="36">
        <f t="shared" si="100"/>
        <v>1909.34</v>
      </c>
      <c r="S360" s="36">
        <f t="shared" si="101"/>
        <v>-709.01</v>
      </c>
      <c r="T360" s="36">
        <f t="shared" si="102"/>
        <v>0</v>
      </c>
      <c r="U360" s="36">
        <f t="shared" si="103"/>
        <v>428176.25000000017</v>
      </c>
      <c r="V360" s="36">
        <f t="shared" si="104"/>
        <v>-9261.0799999999945</v>
      </c>
      <c r="W360" s="36">
        <f t="shared" si="105"/>
        <v>-258176.25000000015</v>
      </c>
    </row>
    <row r="361" spans="1:23" x14ac:dyDescent="0.25">
      <c r="A361">
        <f t="shared" si="108"/>
        <v>30</v>
      </c>
      <c r="B361" s="33">
        <v>54455</v>
      </c>
      <c r="C361" s="36">
        <f t="shared" si="106"/>
        <v>8882.8700000000608</v>
      </c>
      <c r="D361" s="36">
        <f t="shared" si="94"/>
        <v>824.4</v>
      </c>
      <c r="E361" s="36">
        <f t="shared" si="95"/>
        <v>793.82999999999993</v>
      </c>
      <c r="F361" s="36">
        <f t="shared" si="96"/>
        <v>30.57</v>
      </c>
      <c r="G361" s="36">
        <f t="shared" si="92"/>
        <v>0</v>
      </c>
      <c r="H361" s="36">
        <f t="shared" si="97"/>
        <v>161910.96</v>
      </c>
      <c r="I361" s="36">
        <f t="shared" si="107"/>
        <v>126629.03999999995</v>
      </c>
      <c r="J361" s="36">
        <f t="shared" si="93"/>
        <v>8089.0400000000609</v>
      </c>
      <c r="N361">
        <f t="shared" si="109"/>
        <v>30</v>
      </c>
      <c r="O361" s="33">
        <v>54455</v>
      </c>
      <c r="P361" s="36">
        <f t="shared" si="98"/>
        <v>-258176.25000000015</v>
      </c>
      <c r="Q361" s="36">
        <f t="shared" si="99"/>
        <v>1200.33</v>
      </c>
      <c r="R361" s="36">
        <f t="shared" si="100"/>
        <v>1914.62</v>
      </c>
      <c r="S361" s="36">
        <f t="shared" si="101"/>
        <v>-714.29</v>
      </c>
      <c r="T361" s="36">
        <f t="shared" si="102"/>
        <v>0</v>
      </c>
      <c r="U361" s="36">
        <f t="shared" si="103"/>
        <v>430090.87000000017</v>
      </c>
      <c r="V361" s="36">
        <f t="shared" si="104"/>
        <v>-9975.3699999999953</v>
      </c>
      <c r="W361" s="36">
        <f t="shared" si="105"/>
        <v>-260090.87000000014</v>
      </c>
    </row>
    <row r="362" spans="1:23" x14ac:dyDescent="0.25">
      <c r="A362">
        <f t="shared" si="108"/>
        <v>30</v>
      </c>
      <c r="B362" s="33">
        <v>54483</v>
      </c>
      <c r="C362" s="36">
        <f t="shared" si="106"/>
        <v>8089.0400000000609</v>
      </c>
      <c r="D362" s="36">
        <f t="shared" si="94"/>
        <v>824.4</v>
      </c>
      <c r="E362" s="36">
        <f t="shared" si="95"/>
        <v>796.56</v>
      </c>
      <c r="F362" s="36">
        <f t="shared" si="96"/>
        <v>27.84</v>
      </c>
      <c r="G362" s="36">
        <f t="shared" si="92"/>
        <v>0</v>
      </c>
      <c r="H362" s="36">
        <f t="shared" si="97"/>
        <v>162707.51999999999</v>
      </c>
      <c r="I362" s="36">
        <f t="shared" si="107"/>
        <v>126656.87999999995</v>
      </c>
      <c r="J362" s="36">
        <f t="shared" si="93"/>
        <v>7292.4800000000614</v>
      </c>
      <c r="N362">
        <f t="shared" si="109"/>
        <v>30</v>
      </c>
      <c r="O362" s="33">
        <v>54483</v>
      </c>
      <c r="P362" s="36">
        <f t="shared" si="98"/>
        <v>-260090.87000000014</v>
      </c>
      <c r="Q362" s="36">
        <f t="shared" si="99"/>
        <v>1200.33</v>
      </c>
      <c r="R362" s="36">
        <f t="shared" si="100"/>
        <v>1919.9099999999999</v>
      </c>
      <c r="S362" s="36">
        <f t="shared" si="101"/>
        <v>-719.58</v>
      </c>
      <c r="T362" s="36">
        <f t="shared" si="102"/>
        <v>0</v>
      </c>
      <c r="U362" s="36">
        <f t="shared" si="103"/>
        <v>432010.78000000014</v>
      </c>
      <c r="V362" s="36">
        <f t="shared" si="104"/>
        <v>-10694.949999999995</v>
      </c>
      <c r="W362" s="36">
        <f t="shared" si="105"/>
        <v>-262010.78000000014</v>
      </c>
    </row>
    <row r="363" spans="1:23" x14ac:dyDescent="0.25">
      <c r="A363">
        <f t="shared" si="108"/>
        <v>30</v>
      </c>
      <c r="B363" s="33">
        <v>54514</v>
      </c>
      <c r="C363" s="36">
        <f t="shared" si="106"/>
        <v>7292.4800000000614</v>
      </c>
      <c r="D363" s="36">
        <f t="shared" si="94"/>
        <v>824.4</v>
      </c>
      <c r="E363" s="36">
        <f t="shared" si="95"/>
        <v>799.3</v>
      </c>
      <c r="F363" s="36">
        <f t="shared" si="96"/>
        <v>25.1</v>
      </c>
      <c r="G363" s="36">
        <f t="shared" si="92"/>
        <v>0</v>
      </c>
      <c r="H363" s="36">
        <f t="shared" si="97"/>
        <v>163506.81999999998</v>
      </c>
      <c r="I363" s="36">
        <f t="shared" si="107"/>
        <v>126681.97999999995</v>
      </c>
      <c r="J363" s="36">
        <f t="shared" si="93"/>
        <v>6493.1800000000612</v>
      </c>
      <c r="N363">
        <f t="shared" si="109"/>
        <v>30</v>
      </c>
      <c r="O363" s="33">
        <v>54514</v>
      </c>
      <c r="P363" s="36">
        <f t="shared" si="98"/>
        <v>-262010.78000000014</v>
      </c>
      <c r="Q363" s="36">
        <f t="shared" si="99"/>
        <v>1200.33</v>
      </c>
      <c r="R363" s="36">
        <f t="shared" si="100"/>
        <v>1925.23</v>
      </c>
      <c r="S363" s="36">
        <f t="shared" si="101"/>
        <v>-724.9</v>
      </c>
      <c r="T363" s="36">
        <f t="shared" si="102"/>
        <v>0</v>
      </c>
      <c r="U363" s="36">
        <f t="shared" si="103"/>
        <v>433936.01000000013</v>
      </c>
      <c r="V363" s="36">
        <f t="shared" si="104"/>
        <v>-11419.849999999995</v>
      </c>
      <c r="W363" s="36">
        <f t="shared" si="105"/>
        <v>-263936.01000000013</v>
      </c>
    </row>
    <row r="364" spans="1:23" x14ac:dyDescent="0.25">
      <c r="A364">
        <f t="shared" si="108"/>
        <v>30</v>
      </c>
      <c r="B364" s="33">
        <v>54544</v>
      </c>
      <c r="C364" s="36">
        <f t="shared" si="106"/>
        <v>6493.1800000000612</v>
      </c>
      <c r="D364" s="36">
        <f t="shared" si="94"/>
        <v>824.4</v>
      </c>
      <c r="E364" s="36">
        <f t="shared" si="95"/>
        <v>802.05</v>
      </c>
      <c r="F364" s="36">
        <f t="shared" si="96"/>
        <v>22.35</v>
      </c>
      <c r="G364" s="36">
        <f t="shared" si="92"/>
        <v>0</v>
      </c>
      <c r="H364" s="36">
        <f t="shared" si="97"/>
        <v>164308.86999999997</v>
      </c>
      <c r="I364" s="36">
        <f t="shared" si="107"/>
        <v>126704.32999999996</v>
      </c>
      <c r="J364" s="36">
        <f t="shared" si="93"/>
        <v>5691.130000000061</v>
      </c>
      <c r="N364">
        <f t="shared" si="109"/>
        <v>30</v>
      </c>
      <c r="O364" s="33">
        <v>54544</v>
      </c>
      <c r="P364" s="36">
        <f t="shared" si="98"/>
        <v>-263936.01000000013</v>
      </c>
      <c r="Q364" s="36">
        <f t="shared" si="99"/>
        <v>1200.33</v>
      </c>
      <c r="R364" s="36">
        <f t="shared" si="100"/>
        <v>1930.55</v>
      </c>
      <c r="S364" s="36">
        <f t="shared" si="101"/>
        <v>-730.22</v>
      </c>
      <c r="T364" s="36">
        <f t="shared" si="102"/>
        <v>0</v>
      </c>
      <c r="U364" s="36">
        <f t="shared" si="103"/>
        <v>435866.56000000011</v>
      </c>
      <c r="V364" s="36">
        <f t="shared" si="104"/>
        <v>-12150.069999999994</v>
      </c>
      <c r="W364" s="36">
        <f t="shared" si="105"/>
        <v>-265866.56000000011</v>
      </c>
    </row>
    <row r="365" spans="1:23" x14ac:dyDescent="0.25">
      <c r="A365">
        <f t="shared" si="108"/>
        <v>30</v>
      </c>
      <c r="B365" s="33">
        <v>54575</v>
      </c>
      <c r="C365" s="36">
        <f t="shared" si="106"/>
        <v>5691.130000000061</v>
      </c>
      <c r="D365" s="36">
        <f t="shared" si="94"/>
        <v>824.4</v>
      </c>
      <c r="E365" s="36">
        <f t="shared" si="95"/>
        <v>804.81</v>
      </c>
      <c r="F365" s="36">
        <f t="shared" si="96"/>
        <v>19.59</v>
      </c>
      <c r="G365" s="36">
        <f t="shared" si="92"/>
        <v>0</v>
      </c>
      <c r="H365" s="36">
        <f t="shared" si="97"/>
        <v>165113.67999999996</v>
      </c>
      <c r="I365" s="36">
        <f t="shared" si="107"/>
        <v>126723.91999999995</v>
      </c>
      <c r="J365" s="36">
        <f t="shared" si="93"/>
        <v>4886.3200000000616</v>
      </c>
      <c r="N365">
        <f t="shared" si="109"/>
        <v>30</v>
      </c>
      <c r="O365" s="33">
        <v>54575</v>
      </c>
      <c r="P365" s="36">
        <f t="shared" si="98"/>
        <v>-265866.56000000011</v>
      </c>
      <c r="Q365" s="36">
        <f t="shared" si="99"/>
        <v>1200.33</v>
      </c>
      <c r="R365" s="36">
        <f t="shared" si="100"/>
        <v>1935.8899999999999</v>
      </c>
      <c r="S365" s="36">
        <f t="shared" si="101"/>
        <v>-735.56</v>
      </c>
      <c r="T365" s="36">
        <f t="shared" si="102"/>
        <v>0</v>
      </c>
      <c r="U365" s="36">
        <f t="shared" si="103"/>
        <v>437802.45000000013</v>
      </c>
      <c r="V365" s="36">
        <f t="shared" si="104"/>
        <v>-12885.629999999994</v>
      </c>
      <c r="W365" s="36">
        <f t="shared" si="105"/>
        <v>-267802.45000000013</v>
      </c>
    </row>
    <row r="366" spans="1:23" x14ac:dyDescent="0.25">
      <c r="A366">
        <f t="shared" si="108"/>
        <v>30</v>
      </c>
      <c r="B366" s="33">
        <v>54605</v>
      </c>
      <c r="C366" s="36">
        <f t="shared" si="106"/>
        <v>4886.3200000000616</v>
      </c>
      <c r="D366" s="36">
        <f t="shared" si="94"/>
        <v>824.4</v>
      </c>
      <c r="E366" s="36">
        <f t="shared" si="95"/>
        <v>807.57999999999993</v>
      </c>
      <c r="F366" s="36">
        <f t="shared" si="96"/>
        <v>16.82</v>
      </c>
      <c r="G366" s="36">
        <f t="shared" si="92"/>
        <v>0</v>
      </c>
      <c r="H366" s="36">
        <f t="shared" si="97"/>
        <v>165921.25999999995</v>
      </c>
      <c r="I366" s="36">
        <f t="shared" si="107"/>
        <v>126740.73999999996</v>
      </c>
      <c r="J366" s="36">
        <f t="shared" si="93"/>
        <v>4078.7400000000616</v>
      </c>
      <c r="N366">
        <f t="shared" si="109"/>
        <v>30</v>
      </c>
      <c r="O366" s="33">
        <v>54605</v>
      </c>
      <c r="P366" s="36">
        <f t="shared" si="98"/>
        <v>-267802.45000000013</v>
      </c>
      <c r="Q366" s="36">
        <f t="shared" si="99"/>
        <v>1200.33</v>
      </c>
      <c r="R366" s="36">
        <f t="shared" si="100"/>
        <v>1941.25</v>
      </c>
      <c r="S366" s="36">
        <f t="shared" si="101"/>
        <v>-740.92</v>
      </c>
      <c r="T366" s="36">
        <f t="shared" si="102"/>
        <v>0</v>
      </c>
      <c r="U366" s="36">
        <f t="shared" si="103"/>
        <v>439743.70000000013</v>
      </c>
      <c r="V366" s="36">
        <f t="shared" si="104"/>
        <v>-13626.549999999994</v>
      </c>
      <c r="W366" s="36">
        <f t="shared" si="105"/>
        <v>-269743.70000000013</v>
      </c>
    </row>
    <row r="367" spans="1:23" x14ac:dyDescent="0.25">
      <c r="A367">
        <f t="shared" si="108"/>
        <v>30</v>
      </c>
      <c r="B367" s="33">
        <v>54636</v>
      </c>
      <c r="C367" s="36">
        <f t="shared" si="106"/>
        <v>4078.7400000000616</v>
      </c>
      <c r="D367" s="36">
        <f t="shared" si="94"/>
        <v>824.4</v>
      </c>
      <c r="E367" s="36">
        <f t="shared" si="95"/>
        <v>810.36</v>
      </c>
      <c r="F367" s="36">
        <f t="shared" si="96"/>
        <v>14.04</v>
      </c>
      <c r="G367" s="36">
        <f t="shared" si="92"/>
        <v>0</v>
      </c>
      <c r="H367" s="36">
        <f t="shared" si="97"/>
        <v>166731.61999999994</v>
      </c>
      <c r="I367" s="36">
        <f t="shared" si="107"/>
        <v>126754.77999999996</v>
      </c>
      <c r="J367" s="36">
        <f t="shared" si="93"/>
        <v>3268.3800000000615</v>
      </c>
      <c r="N367">
        <f t="shared" si="109"/>
        <v>30</v>
      </c>
      <c r="O367" s="33">
        <v>54636</v>
      </c>
      <c r="P367" s="36">
        <f t="shared" si="98"/>
        <v>-269743.70000000013</v>
      </c>
      <c r="Q367" s="36">
        <f t="shared" si="99"/>
        <v>1200.33</v>
      </c>
      <c r="R367" s="36">
        <f t="shared" si="100"/>
        <v>1946.62</v>
      </c>
      <c r="S367" s="36">
        <f t="shared" si="101"/>
        <v>-746.29</v>
      </c>
      <c r="T367" s="36">
        <f t="shared" si="102"/>
        <v>0</v>
      </c>
      <c r="U367" s="36">
        <f t="shared" si="103"/>
        <v>441690.32000000012</v>
      </c>
      <c r="V367" s="36">
        <f t="shared" si="104"/>
        <v>-14372.839999999993</v>
      </c>
      <c r="W367" s="36">
        <f t="shared" si="105"/>
        <v>-271690.32000000012</v>
      </c>
    </row>
    <row r="368" spans="1:23" x14ac:dyDescent="0.25">
      <c r="A368">
        <f t="shared" si="108"/>
        <v>30</v>
      </c>
      <c r="B368" s="33">
        <v>54667</v>
      </c>
      <c r="C368" s="36">
        <f t="shared" si="106"/>
        <v>3268.3800000000615</v>
      </c>
      <c r="D368" s="36">
        <f t="shared" si="94"/>
        <v>824.4</v>
      </c>
      <c r="E368" s="36">
        <f t="shared" si="95"/>
        <v>813.15</v>
      </c>
      <c r="F368" s="36">
        <f t="shared" si="96"/>
        <v>11.25</v>
      </c>
      <c r="G368" s="36">
        <f t="shared" si="92"/>
        <v>0</v>
      </c>
      <c r="H368" s="36">
        <f t="shared" si="97"/>
        <v>167544.76999999993</v>
      </c>
      <c r="I368" s="36">
        <f t="shared" si="107"/>
        <v>126766.02999999996</v>
      </c>
      <c r="J368" s="36">
        <f t="shared" si="93"/>
        <v>2455.2300000000614</v>
      </c>
      <c r="N368">
        <f t="shared" si="109"/>
        <v>30</v>
      </c>
      <c r="O368" s="33">
        <v>54667</v>
      </c>
      <c r="P368" s="36">
        <f t="shared" si="98"/>
        <v>-271690.32000000012</v>
      </c>
      <c r="Q368" s="36">
        <f t="shared" si="99"/>
        <v>1200.33</v>
      </c>
      <c r="R368" s="36">
        <f t="shared" si="100"/>
        <v>1952.0099999999998</v>
      </c>
      <c r="S368" s="36">
        <f t="shared" si="101"/>
        <v>-751.68</v>
      </c>
      <c r="T368" s="36">
        <f t="shared" si="102"/>
        <v>0</v>
      </c>
      <c r="U368" s="36">
        <f t="shared" si="103"/>
        <v>443642.33000000013</v>
      </c>
      <c r="V368" s="36">
        <f t="shared" si="104"/>
        <v>-15124.519999999993</v>
      </c>
      <c r="W368" s="36">
        <f t="shared" si="105"/>
        <v>-273642.33000000013</v>
      </c>
    </row>
    <row r="369" spans="1:23" x14ac:dyDescent="0.25">
      <c r="A369">
        <f t="shared" si="108"/>
        <v>30</v>
      </c>
      <c r="B369" s="33">
        <v>54697</v>
      </c>
      <c r="C369" s="36">
        <f t="shared" si="106"/>
        <v>2455.2300000000614</v>
      </c>
      <c r="D369" s="36">
        <f t="shared" si="94"/>
        <v>824.4</v>
      </c>
      <c r="E369" s="36">
        <f t="shared" si="95"/>
        <v>815.94999999999993</v>
      </c>
      <c r="F369" s="36">
        <f t="shared" si="96"/>
        <v>8.4499999999999993</v>
      </c>
      <c r="G369" s="36">
        <f t="shared" si="92"/>
        <v>0</v>
      </c>
      <c r="H369" s="36">
        <f t="shared" si="97"/>
        <v>168360.71999999994</v>
      </c>
      <c r="I369" s="36">
        <f t="shared" si="107"/>
        <v>126774.47999999995</v>
      </c>
      <c r="J369" s="36">
        <f t="shared" si="93"/>
        <v>1639.2800000000616</v>
      </c>
      <c r="N369">
        <f t="shared" si="109"/>
        <v>30</v>
      </c>
      <c r="O369" s="33">
        <v>54697</v>
      </c>
      <c r="P369" s="36">
        <f t="shared" si="98"/>
        <v>-273642.33000000013</v>
      </c>
      <c r="Q369" s="36">
        <f t="shared" si="99"/>
        <v>1200.33</v>
      </c>
      <c r="R369" s="36">
        <f t="shared" si="100"/>
        <v>1957.4099999999999</v>
      </c>
      <c r="S369" s="36">
        <f t="shared" si="101"/>
        <v>-757.08</v>
      </c>
      <c r="T369" s="36">
        <f t="shared" si="102"/>
        <v>0</v>
      </c>
      <c r="U369" s="36">
        <f t="shared" si="103"/>
        <v>445599.74000000011</v>
      </c>
      <c r="V369" s="36">
        <f t="shared" si="104"/>
        <v>-15881.599999999993</v>
      </c>
      <c r="W369" s="36">
        <f t="shared" si="105"/>
        <v>-275599.74000000011</v>
      </c>
    </row>
    <row r="370" spans="1:23" x14ac:dyDescent="0.25">
      <c r="A370">
        <f t="shared" si="108"/>
        <v>30</v>
      </c>
      <c r="B370" s="33">
        <v>54728</v>
      </c>
      <c r="C370" s="36">
        <f t="shared" si="106"/>
        <v>1639.2800000000616</v>
      </c>
      <c r="D370" s="36">
        <f t="shared" si="94"/>
        <v>824.4</v>
      </c>
      <c r="E370" s="36">
        <f t="shared" si="95"/>
        <v>818.76</v>
      </c>
      <c r="F370" s="36">
        <f t="shared" si="96"/>
        <v>5.64</v>
      </c>
      <c r="G370" s="36">
        <f t="shared" si="92"/>
        <v>0</v>
      </c>
      <c r="H370" s="36">
        <f t="shared" si="97"/>
        <v>169179.47999999995</v>
      </c>
      <c r="I370" s="36">
        <f t="shared" si="107"/>
        <v>126780.11999999995</v>
      </c>
      <c r="J370" s="36">
        <f t="shared" si="93"/>
        <v>820.5200000000616</v>
      </c>
      <c r="N370">
        <f t="shared" si="109"/>
        <v>30</v>
      </c>
      <c r="O370" s="33">
        <v>54728</v>
      </c>
      <c r="P370" s="36">
        <f t="shared" si="98"/>
        <v>-275599.74000000011</v>
      </c>
      <c r="Q370" s="36">
        <f t="shared" si="99"/>
        <v>1200.33</v>
      </c>
      <c r="R370" s="36">
        <f t="shared" si="100"/>
        <v>1962.82</v>
      </c>
      <c r="S370" s="36">
        <f t="shared" si="101"/>
        <v>-762.49</v>
      </c>
      <c r="T370" s="36">
        <f t="shared" si="102"/>
        <v>0</v>
      </c>
      <c r="U370" s="36">
        <f t="shared" si="103"/>
        <v>447562.56000000011</v>
      </c>
      <c r="V370" s="36">
        <f t="shared" si="104"/>
        <v>-16644.089999999993</v>
      </c>
      <c r="W370" s="36">
        <f t="shared" si="105"/>
        <v>-277562.56000000011</v>
      </c>
    </row>
    <row r="371" spans="1:23" x14ac:dyDescent="0.25">
      <c r="A371">
        <f t="shared" si="108"/>
        <v>30</v>
      </c>
      <c r="B371" s="33">
        <v>54758</v>
      </c>
      <c r="C371" s="36">
        <f t="shared" si="106"/>
        <v>820.5200000000616</v>
      </c>
      <c r="D371" s="36">
        <f t="shared" si="94"/>
        <v>824.4</v>
      </c>
      <c r="E371" s="36">
        <f t="shared" si="95"/>
        <v>821.57999999999993</v>
      </c>
      <c r="F371" s="36">
        <f t="shared" si="96"/>
        <v>2.82</v>
      </c>
      <c r="G371" s="36">
        <f t="shared" si="92"/>
        <v>0</v>
      </c>
      <c r="H371" s="36">
        <f t="shared" si="97"/>
        <v>170001.05999999994</v>
      </c>
      <c r="I371" s="36">
        <f t="shared" si="107"/>
        <v>126782.93999999996</v>
      </c>
      <c r="J371" s="36">
        <f t="shared" si="93"/>
        <v>-1.0599999999383272</v>
      </c>
      <c r="N371">
        <f t="shared" si="109"/>
        <v>30</v>
      </c>
      <c r="O371" s="33">
        <v>54758</v>
      </c>
      <c r="P371" s="36">
        <f t="shared" si="98"/>
        <v>-277562.56000000011</v>
      </c>
      <c r="Q371" s="36">
        <f t="shared" si="99"/>
        <v>1200.33</v>
      </c>
      <c r="R371" s="36">
        <f t="shared" si="100"/>
        <v>1968.25</v>
      </c>
      <c r="S371" s="36">
        <f t="shared" si="101"/>
        <v>-767.92</v>
      </c>
      <c r="T371" s="36">
        <f t="shared" si="102"/>
        <v>0</v>
      </c>
      <c r="U371" s="36">
        <f t="shared" si="103"/>
        <v>449530.81000000011</v>
      </c>
      <c r="V371" s="36">
        <f t="shared" si="104"/>
        <v>-17412.009999999991</v>
      </c>
      <c r="W371" s="36">
        <f t="shared" si="105"/>
        <v>-279530.81000000011</v>
      </c>
    </row>
    <row r="372" spans="1:23" x14ac:dyDescent="0.25">
      <c r="B372" s="33"/>
      <c r="C372" s="36"/>
      <c r="D372" s="36"/>
      <c r="E372" s="36"/>
      <c r="F372" s="36"/>
      <c r="G372" s="36"/>
      <c r="H372" s="36"/>
      <c r="I372" s="36"/>
      <c r="J372" s="36"/>
      <c r="O372" s="33"/>
      <c r="P372" s="36"/>
      <c r="Q372" s="36"/>
      <c r="R372" s="36"/>
      <c r="S372" s="36"/>
      <c r="T372" s="36"/>
      <c r="U372" s="36"/>
      <c r="V372" s="36"/>
      <c r="W372" s="36"/>
    </row>
    <row r="373" spans="1:23" x14ac:dyDescent="0.25">
      <c r="B373" s="33"/>
      <c r="C373" s="36"/>
      <c r="D373" s="36"/>
      <c r="E373" s="36"/>
      <c r="F373" s="36"/>
      <c r="G373" s="36"/>
      <c r="H373" s="36"/>
      <c r="I373" s="36"/>
      <c r="J373" s="36"/>
      <c r="O373" s="33"/>
      <c r="P373" s="36"/>
      <c r="Q373" s="36"/>
      <c r="R373" s="36"/>
      <c r="S373" s="36"/>
      <c r="T373" s="36"/>
      <c r="U373" s="36"/>
      <c r="V373" s="36"/>
      <c r="W373" s="36"/>
    </row>
    <row r="374" spans="1:23" x14ac:dyDescent="0.25">
      <c r="B374" s="33"/>
      <c r="C374" s="36"/>
      <c r="D374" s="36"/>
      <c r="E374" s="36"/>
      <c r="F374" s="36"/>
      <c r="G374" s="36"/>
      <c r="H374" s="36"/>
      <c r="I374" s="36"/>
      <c r="J374" s="36"/>
      <c r="O374" s="33"/>
      <c r="P374" s="36"/>
      <c r="Q374" s="36"/>
      <c r="R374" s="36"/>
      <c r="S374" s="36"/>
      <c r="T374" s="36"/>
      <c r="U374" s="36"/>
      <c r="V374" s="36"/>
      <c r="W374" s="36"/>
    </row>
    <row r="375" spans="1:23" x14ac:dyDescent="0.25">
      <c r="B375" s="33"/>
      <c r="C375" s="36"/>
      <c r="D375" s="36"/>
      <c r="E375" s="36"/>
      <c r="F375" s="36"/>
      <c r="G375" s="36"/>
      <c r="H375" s="36"/>
      <c r="I375" s="36"/>
      <c r="J375" s="36"/>
      <c r="O375" s="33"/>
      <c r="P375" s="36"/>
      <c r="Q375" s="36"/>
      <c r="R375" s="36"/>
      <c r="S375" s="36"/>
      <c r="T375" s="36"/>
      <c r="U375" s="36"/>
      <c r="V375" s="36"/>
      <c r="W375" s="36"/>
    </row>
    <row r="376" spans="1:23" x14ac:dyDescent="0.25">
      <c r="B376" s="33"/>
      <c r="C376" s="36"/>
      <c r="D376" s="36"/>
      <c r="E376" s="36"/>
      <c r="F376" s="36"/>
      <c r="G376" s="36"/>
      <c r="H376" s="36"/>
      <c r="I376" s="36"/>
      <c r="J376" s="36"/>
      <c r="O376" s="33"/>
      <c r="P376" s="36"/>
      <c r="Q376" s="36"/>
      <c r="R376" s="36"/>
      <c r="S376" s="36"/>
      <c r="T376" s="36"/>
      <c r="U376" s="36"/>
      <c r="V376" s="36"/>
      <c r="W376" s="36"/>
    </row>
    <row r="377" spans="1:23" x14ac:dyDescent="0.25">
      <c r="B377" s="33"/>
      <c r="C377" s="36"/>
      <c r="D377" s="36"/>
      <c r="E377" s="36"/>
      <c r="F377" s="36"/>
      <c r="G377" s="36"/>
      <c r="H377" s="36"/>
      <c r="I377" s="36"/>
      <c r="J377" s="36"/>
      <c r="O377" s="33"/>
      <c r="P377" s="36"/>
      <c r="Q377" s="36"/>
      <c r="R377" s="36"/>
      <c r="S377" s="36"/>
      <c r="T377" s="36"/>
      <c r="U377" s="36"/>
      <c r="V377" s="36"/>
      <c r="W377" s="36"/>
    </row>
    <row r="378" spans="1:23" x14ac:dyDescent="0.25">
      <c r="B378" s="33"/>
      <c r="C378" s="36"/>
      <c r="D378" s="36"/>
      <c r="E378" s="36"/>
      <c r="F378" s="36"/>
      <c r="G378" s="36"/>
      <c r="H378" s="36"/>
      <c r="I378" s="36"/>
      <c r="J378" s="36"/>
      <c r="O378" s="33"/>
      <c r="P378" s="36"/>
      <c r="Q378" s="36"/>
      <c r="R378" s="36"/>
      <c r="S378" s="36"/>
      <c r="T378" s="36"/>
      <c r="U378" s="36"/>
      <c r="V378" s="36"/>
      <c r="W378" s="36"/>
    </row>
    <row r="379" spans="1:23" x14ac:dyDescent="0.25">
      <c r="B379" s="33"/>
      <c r="C379" s="36"/>
      <c r="D379" s="36"/>
      <c r="E379" s="36"/>
      <c r="F379" s="36"/>
      <c r="G379" s="36"/>
      <c r="H379" s="36"/>
      <c r="I379" s="36"/>
      <c r="J379" s="36"/>
      <c r="O379" s="33"/>
      <c r="P379" s="36"/>
      <c r="Q379" s="36"/>
      <c r="R379" s="36"/>
      <c r="S379" s="36"/>
      <c r="T379" s="36"/>
      <c r="U379" s="36"/>
      <c r="V379" s="36"/>
      <c r="W379" s="36"/>
    </row>
    <row r="380" spans="1:23" x14ac:dyDescent="0.25">
      <c r="B380" s="33"/>
      <c r="C380" s="36"/>
      <c r="D380" s="36"/>
      <c r="E380" s="36"/>
      <c r="F380" s="36"/>
      <c r="G380" s="36"/>
      <c r="H380" s="36"/>
      <c r="I380" s="36"/>
      <c r="J380" s="36"/>
      <c r="O380" s="33"/>
      <c r="P380" s="36"/>
      <c r="Q380" s="36"/>
      <c r="R380" s="36"/>
      <c r="S380" s="36"/>
      <c r="T380" s="36"/>
      <c r="U380" s="36"/>
      <c r="V380" s="36"/>
      <c r="W380" s="36"/>
    </row>
    <row r="381" spans="1:23" x14ac:dyDescent="0.25">
      <c r="B381" s="33"/>
      <c r="C381" s="36"/>
      <c r="D381" s="36"/>
      <c r="E381" s="36"/>
      <c r="F381" s="36"/>
      <c r="G381" s="36"/>
      <c r="H381" s="36"/>
      <c r="I381" s="36"/>
      <c r="J381" s="36"/>
      <c r="O381" s="33"/>
      <c r="P381" s="36"/>
      <c r="Q381" s="36"/>
      <c r="R381" s="36"/>
      <c r="S381" s="36"/>
      <c r="T381" s="36"/>
      <c r="U381" s="36"/>
      <c r="V381" s="36"/>
      <c r="W381" s="36"/>
    </row>
    <row r="382" spans="1:23" x14ac:dyDescent="0.25">
      <c r="B382" s="33"/>
      <c r="C382" s="36"/>
      <c r="D382" s="36"/>
      <c r="E382" s="36"/>
      <c r="F382" s="36"/>
      <c r="G382" s="36"/>
      <c r="H382" s="36"/>
      <c r="I382" s="36"/>
      <c r="J382" s="36"/>
      <c r="O382" s="33"/>
      <c r="P382" s="36"/>
      <c r="Q382" s="36"/>
      <c r="R382" s="36"/>
      <c r="S382" s="36"/>
      <c r="T382" s="36"/>
      <c r="U382" s="36"/>
      <c r="V382" s="36"/>
      <c r="W382" s="36"/>
    </row>
    <row r="383" spans="1:23" x14ac:dyDescent="0.25">
      <c r="B383" s="33"/>
      <c r="C383" s="36"/>
      <c r="D383" s="36"/>
      <c r="E383" s="36"/>
      <c r="F383" s="36"/>
      <c r="G383" s="36"/>
      <c r="H383" s="36"/>
      <c r="I383" s="36"/>
      <c r="J383" s="36"/>
      <c r="O383" s="33"/>
      <c r="P383" s="36"/>
      <c r="Q383" s="36"/>
      <c r="R383" s="36"/>
      <c r="S383" s="36"/>
      <c r="T383" s="36"/>
      <c r="U383" s="36"/>
      <c r="V383" s="36"/>
      <c r="W38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"/>
  <sheetViews>
    <sheetView zoomScale="85" zoomScaleNormal="85" workbookViewId="0">
      <pane ySplit="11" topLeftCell="A12" activePane="bottomLeft" state="frozen"/>
      <selection pane="bottomLeft" activeCell="Q12" sqref="Q12"/>
    </sheetView>
  </sheetViews>
  <sheetFormatPr defaultRowHeight="15" x14ac:dyDescent="0.25"/>
  <cols>
    <col min="2" max="2" width="11.140625" style="3" bestFit="1" customWidth="1"/>
    <col min="3" max="3" width="22.28515625" bestFit="1" customWidth="1"/>
    <col min="6" max="6" width="9.85546875" bestFit="1" customWidth="1"/>
    <col min="7" max="7" width="9.85546875" customWidth="1"/>
    <col min="8" max="8" width="11.85546875" customWidth="1"/>
    <col min="9" max="9" width="12.42578125" bestFit="1" customWidth="1"/>
    <col min="10" max="10" width="13.5703125" bestFit="1" customWidth="1"/>
  </cols>
  <sheetData>
    <row r="1" spans="1:10" x14ac:dyDescent="0.25">
      <c r="B1" s="3">
        <v>125000</v>
      </c>
      <c r="C1" t="s">
        <v>98</v>
      </c>
    </row>
    <row r="2" spans="1:10" x14ac:dyDescent="0.25">
      <c r="B2" s="3">
        <v>0</v>
      </c>
      <c r="C2" t="s">
        <v>60</v>
      </c>
    </row>
    <row r="3" spans="1:10" x14ac:dyDescent="0.25">
      <c r="B3" s="3">
        <f>B1-B2</f>
        <v>125000</v>
      </c>
      <c r="C3" t="s">
        <v>74</v>
      </c>
    </row>
    <row r="4" spans="1:10" x14ac:dyDescent="0.25">
      <c r="B4" s="21">
        <v>3.5000000000000003E-2</v>
      </c>
      <c r="C4" t="s">
        <v>63</v>
      </c>
      <c r="D4" t="s">
        <v>137</v>
      </c>
    </row>
    <row r="5" spans="1:10" x14ac:dyDescent="0.25">
      <c r="B5" s="37">
        <v>15</v>
      </c>
      <c r="C5" t="s">
        <v>64</v>
      </c>
    </row>
    <row r="6" spans="1:10" x14ac:dyDescent="0.25">
      <c r="B6" s="34">
        <f>B5*12</f>
        <v>180</v>
      </c>
      <c r="C6" t="s">
        <v>65</v>
      </c>
    </row>
    <row r="7" spans="1:10" x14ac:dyDescent="0.25">
      <c r="B7" s="3">
        <f>ROUND(PMT($B$4/12,$B$6,-$B$3,0),2)</f>
        <v>893.6</v>
      </c>
      <c r="C7" t="s">
        <v>66</v>
      </c>
    </row>
    <row r="8" spans="1:10" x14ac:dyDescent="0.25">
      <c r="B8" s="3">
        <f>B9-B7</f>
        <v>0</v>
      </c>
      <c r="C8" t="s">
        <v>76</v>
      </c>
    </row>
    <row r="9" spans="1:10" x14ac:dyDescent="0.25">
      <c r="B9" s="3">
        <f>B7</f>
        <v>893.6</v>
      </c>
      <c r="C9" t="s">
        <v>75</v>
      </c>
    </row>
    <row r="11" spans="1:10" s="6" customFormat="1" ht="30" customHeight="1" x14ac:dyDescent="0.25">
      <c r="A11" s="6" t="s">
        <v>84</v>
      </c>
      <c r="B11" s="35"/>
      <c r="C11" s="6" t="s">
        <v>67</v>
      </c>
      <c r="D11" s="6" t="s">
        <v>68</v>
      </c>
      <c r="E11" s="6" t="s">
        <v>69</v>
      </c>
      <c r="F11" s="6" t="s">
        <v>62</v>
      </c>
      <c r="G11" s="6" t="s">
        <v>73</v>
      </c>
      <c r="H11" s="6" t="s">
        <v>70</v>
      </c>
      <c r="I11" s="6" t="s">
        <v>71</v>
      </c>
      <c r="J11" s="6" t="s">
        <v>72</v>
      </c>
    </row>
    <row r="12" spans="1:10" x14ac:dyDescent="0.25">
      <c r="A12">
        <v>1</v>
      </c>
      <c r="B12" s="33">
        <v>43831</v>
      </c>
      <c r="C12" s="36">
        <f>$B$3</f>
        <v>125000</v>
      </c>
      <c r="D12" s="36">
        <f>$B$7</f>
        <v>893.6</v>
      </c>
      <c r="E12" s="36">
        <f>D12-F12</f>
        <v>529.02</v>
      </c>
      <c r="F12" s="36">
        <f>ROUND($C12*$B$4/12,2)</f>
        <v>364.58</v>
      </c>
      <c r="G12" s="36">
        <f>$B$8</f>
        <v>0</v>
      </c>
      <c r="H12" s="36">
        <f>E12 +G12</f>
        <v>529.02</v>
      </c>
      <c r="I12" s="36">
        <f>F12</f>
        <v>364.58</v>
      </c>
      <c r="J12" s="36">
        <f>C12-E12-G12</f>
        <v>124470.98</v>
      </c>
    </row>
    <row r="13" spans="1:10" x14ac:dyDescent="0.25">
      <c r="A13">
        <v>1</v>
      </c>
      <c r="B13" s="33">
        <v>43862</v>
      </c>
      <c r="C13" s="36">
        <f>$J12</f>
        <v>124470.98</v>
      </c>
      <c r="D13" s="36">
        <f>$B$7</f>
        <v>893.6</v>
      </c>
      <c r="E13" s="36">
        <f>D13-F13</f>
        <v>530.55999999999995</v>
      </c>
      <c r="F13" s="36">
        <f>ROUND($C13*$B$4/12,2)</f>
        <v>363.04</v>
      </c>
      <c r="G13" s="36">
        <f t="shared" ref="G13:G76" si="0">$B$8</f>
        <v>0</v>
      </c>
      <c r="H13" s="36">
        <f>E13+G13+H12</f>
        <v>1059.58</v>
      </c>
      <c r="I13" s="36">
        <f>F13+I12</f>
        <v>727.62</v>
      </c>
      <c r="J13" s="36">
        <f t="shared" ref="J13:J76" si="1">C13-E13-G13</f>
        <v>123940.42</v>
      </c>
    </row>
    <row r="14" spans="1:10" x14ac:dyDescent="0.25">
      <c r="A14">
        <v>1</v>
      </c>
      <c r="B14" s="33">
        <v>43891</v>
      </c>
      <c r="C14" s="36">
        <f t="shared" ref="C14:C77" si="2">$J13</f>
        <v>123940.42</v>
      </c>
      <c r="D14" s="36">
        <f t="shared" ref="D14:D77" si="3">$B$7</f>
        <v>893.6</v>
      </c>
      <c r="E14" s="36">
        <f t="shared" ref="E14:E77" si="4">D14-F14</f>
        <v>532.11</v>
      </c>
      <c r="F14" s="36">
        <f t="shared" ref="F14:F77" si="5">ROUND($C14*$B$4/12,2)</f>
        <v>361.49</v>
      </c>
      <c r="G14" s="36">
        <f t="shared" si="0"/>
        <v>0</v>
      </c>
      <c r="H14" s="36">
        <f t="shared" ref="H14:H77" si="6">E14+G14+H13</f>
        <v>1591.69</v>
      </c>
      <c r="I14" s="36">
        <f t="shared" ref="I14:I77" si="7">F14+I13</f>
        <v>1089.1100000000001</v>
      </c>
      <c r="J14" s="36">
        <f t="shared" si="1"/>
        <v>123408.31</v>
      </c>
    </row>
    <row r="15" spans="1:10" x14ac:dyDescent="0.25">
      <c r="A15">
        <v>1</v>
      </c>
      <c r="B15" s="33">
        <v>43922</v>
      </c>
      <c r="C15" s="36">
        <f t="shared" si="2"/>
        <v>123408.31</v>
      </c>
      <c r="D15" s="36">
        <f t="shared" si="3"/>
        <v>893.6</v>
      </c>
      <c r="E15" s="36">
        <f t="shared" si="4"/>
        <v>533.66000000000008</v>
      </c>
      <c r="F15" s="36">
        <f t="shared" si="5"/>
        <v>359.94</v>
      </c>
      <c r="G15" s="36">
        <f t="shared" si="0"/>
        <v>0</v>
      </c>
      <c r="H15" s="36">
        <f t="shared" si="6"/>
        <v>2125.3500000000004</v>
      </c>
      <c r="I15" s="36">
        <f t="shared" si="7"/>
        <v>1449.0500000000002</v>
      </c>
      <c r="J15" s="36">
        <f t="shared" si="1"/>
        <v>122874.65</v>
      </c>
    </row>
    <row r="16" spans="1:10" x14ac:dyDescent="0.25">
      <c r="A16">
        <v>1</v>
      </c>
      <c r="B16" s="33">
        <v>43952</v>
      </c>
      <c r="C16" s="36">
        <f t="shared" si="2"/>
        <v>122874.65</v>
      </c>
      <c r="D16" s="36">
        <f t="shared" si="3"/>
        <v>893.6</v>
      </c>
      <c r="E16" s="36">
        <f t="shared" si="4"/>
        <v>535.22</v>
      </c>
      <c r="F16" s="36">
        <f t="shared" si="5"/>
        <v>358.38</v>
      </c>
      <c r="G16" s="36">
        <f t="shared" si="0"/>
        <v>0</v>
      </c>
      <c r="H16" s="36">
        <f t="shared" si="6"/>
        <v>2660.5700000000006</v>
      </c>
      <c r="I16" s="36">
        <f t="shared" si="7"/>
        <v>1807.4300000000003</v>
      </c>
      <c r="J16" s="36">
        <f t="shared" si="1"/>
        <v>122339.43</v>
      </c>
    </row>
    <row r="17" spans="1:10" x14ac:dyDescent="0.25">
      <c r="A17">
        <v>1</v>
      </c>
      <c r="B17" s="33">
        <v>43983</v>
      </c>
      <c r="C17" s="36">
        <f t="shared" si="2"/>
        <v>122339.43</v>
      </c>
      <c r="D17" s="36">
        <f t="shared" si="3"/>
        <v>893.6</v>
      </c>
      <c r="E17" s="36">
        <f t="shared" si="4"/>
        <v>536.78</v>
      </c>
      <c r="F17" s="36">
        <f t="shared" si="5"/>
        <v>356.82</v>
      </c>
      <c r="G17" s="36">
        <f t="shared" si="0"/>
        <v>0</v>
      </c>
      <c r="H17" s="36">
        <f t="shared" si="6"/>
        <v>3197.3500000000004</v>
      </c>
      <c r="I17" s="36">
        <f t="shared" si="7"/>
        <v>2164.2500000000005</v>
      </c>
      <c r="J17" s="36">
        <f t="shared" si="1"/>
        <v>121802.65</v>
      </c>
    </row>
    <row r="18" spans="1:10" x14ac:dyDescent="0.25">
      <c r="A18">
        <v>1</v>
      </c>
      <c r="B18" s="33">
        <v>44013</v>
      </c>
      <c r="C18" s="36">
        <f t="shared" si="2"/>
        <v>121802.65</v>
      </c>
      <c r="D18" s="36">
        <f t="shared" si="3"/>
        <v>893.6</v>
      </c>
      <c r="E18" s="36">
        <f t="shared" si="4"/>
        <v>538.34</v>
      </c>
      <c r="F18" s="36">
        <f t="shared" si="5"/>
        <v>355.26</v>
      </c>
      <c r="G18" s="36">
        <f t="shared" si="0"/>
        <v>0</v>
      </c>
      <c r="H18" s="36">
        <f t="shared" si="6"/>
        <v>3735.6900000000005</v>
      </c>
      <c r="I18" s="36">
        <f t="shared" si="7"/>
        <v>2519.5100000000002</v>
      </c>
      <c r="J18" s="36">
        <f t="shared" si="1"/>
        <v>121264.31</v>
      </c>
    </row>
    <row r="19" spans="1:10" x14ac:dyDescent="0.25">
      <c r="A19">
        <v>1</v>
      </c>
      <c r="B19" s="33">
        <v>44044</v>
      </c>
      <c r="C19" s="36">
        <f t="shared" si="2"/>
        <v>121264.31</v>
      </c>
      <c r="D19" s="36">
        <f t="shared" si="3"/>
        <v>893.6</v>
      </c>
      <c r="E19" s="36">
        <f t="shared" si="4"/>
        <v>539.91000000000008</v>
      </c>
      <c r="F19" s="36">
        <f t="shared" si="5"/>
        <v>353.69</v>
      </c>
      <c r="G19" s="36">
        <f t="shared" si="0"/>
        <v>0</v>
      </c>
      <c r="H19" s="36">
        <f t="shared" si="6"/>
        <v>4275.6000000000004</v>
      </c>
      <c r="I19" s="36">
        <f t="shared" si="7"/>
        <v>2873.2000000000003</v>
      </c>
      <c r="J19" s="36">
        <f t="shared" si="1"/>
        <v>120724.4</v>
      </c>
    </row>
    <row r="20" spans="1:10" x14ac:dyDescent="0.25">
      <c r="A20">
        <v>1</v>
      </c>
      <c r="B20" s="33">
        <v>44075</v>
      </c>
      <c r="C20" s="36">
        <f t="shared" si="2"/>
        <v>120724.4</v>
      </c>
      <c r="D20" s="36">
        <f t="shared" si="3"/>
        <v>893.6</v>
      </c>
      <c r="E20" s="36">
        <f t="shared" si="4"/>
        <v>541.49</v>
      </c>
      <c r="F20" s="36">
        <f t="shared" si="5"/>
        <v>352.11</v>
      </c>
      <c r="G20" s="36">
        <f t="shared" si="0"/>
        <v>0</v>
      </c>
      <c r="H20" s="36">
        <f t="shared" si="6"/>
        <v>4817.09</v>
      </c>
      <c r="I20" s="36">
        <f t="shared" si="7"/>
        <v>3225.3100000000004</v>
      </c>
      <c r="J20" s="36">
        <f t="shared" si="1"/>
        <v>120182.90999999999</v>
      </c>
    </row>
    <row r="21" spans="1:10" x14ac:dyDescent="0.25">
      <c r="A21">
        <v>1</v>
      </c>
      <c r="B21" s="33">
        <v>44105</v>
      </c>
      <c r="C21" s="36">
        <f t="shared" si="2"/>
        <v>120182.90999999999</v>
      </c>
      <c r="D21" s="36">
        <f t="shared" si="3"/>
        <v>893.6</v>
      </c>
      <c r="E21" s="36">
        <f t="shared" si="4"/>
        <v>543.07000000000005</v>
      </c>
      <c r="F21" s="36">
        <f t="shared" si="5"/>
        <v>350.53</v>
      </c>
      <c r="G21" s="36">
        <f t="shared" si="0"/>
        <v>0</v>
      </c>
      <c r="H21" s="36">
        <f t="shared" si="6"/>
        <v>5360.16</v>
      </c>
      <c r="I21" s="36">
        <f t="shared" si="7"/>
        <v>3575.84</v>
      </c>
      <c r="J21" s="36">
        <f t="shared" si="1"/>
        <v>119639.83999999998</v>
      </c>
    </row>
    <row r="22" spans="1:10" x14ac:dyDescent="0.25">
      <c r="A22">
        <v>1</v>
      </c>
      <c r="B22" s="33">
        <v>44136</v>
      </c>
      <c r="C22" s="36">
        <f t="shared" si="2"/>
        <v>119639.83999999998</v>
      </c>
      <c r="D22" s="36">
        <f t="shared" si="3"/>
        <v>893.6</v>
      </c>
      <c r="E22" s="36">
        <f t="shared" si="4"/>
        <v>544.65000000000009</v>
      </c>
      <c r="F22" s="36">
        <f t="shared" si="5"/>
        <v>348.95</v>
      </c>
      <c r="G22" s="36">
        <f t="shared" si="0"/>
        <v>0</v>
      </c>
      <c r="H22" s="36">
        <f t="shared" si="6"/>
        <v>5904.8099999999995</v>
      </c>
      <c r="I22" s="36">
        <f t="shared" si="7"/>
        <v>3924.79</v>
      </c>
      <c r="J22" s="36">
        <f t="shared" si="1"/>
        <v>119095.18999999999</v>
      </c>
    </row>
    <row r="23" spans="1:10" x14ac:dyDescent="0.25">
      <c r="A23">
        <v>1</v>
      </c>
      <c r="B23" s="33">
        <v>44166</v>
      </c>
      <c r="C23" s="36">
        <f t="shared" si="2"/>
        <v>119095.18999999999</v>
      </c>
      <c r="D23" s="36">
        <f t="shared" si="3"/>
        <v>893.6</v>
      </c>
      <c r="E23" s="36">
        <f t="shared" si="4"/>
        <v>546.24</v>
      </c>
      <c r="F23" s="36">
        <f t="shared" si="5"/>
        <v>347.36</v>
      </c>
      <c r="G23" s="36">
        <f t="shared" si="0"/>
        <v>0</v>
      </c>
      <c r="H23" s="36">
        <f t="shared" si="6"/>
        <v>6451.0499999999993</v>
      </c>
      <c r="I23" s="36">
        <f t="shared" si="7"/>
        <v>4272.1499999999996</v>
      </c>
      <c r="J23" s="36">
        <f t="shared" si="1"/>
        <v>118548.94999999998</v>
      </c>
    </row>
    <row r="24" spans="1:10" x14ac:dyDescent="0.25">
      <c r="A24">
        <f>A12+1</f>
        <v>2</v>
      </c>
      <c r="B24" s="33">
        <v>44197</v>
      </c>
      <c r="C24" s="36">
        <f t="shared" si="2"/>
        <v>118548.94999999998</v>
      </c>
      <c r="D24" s="36">
        <f t="shared" si="3"/>
        <v>893.6</v>
      </c>
      <c r="E24" s="36">
        <f t="shared" si="4"/>
        <v>547.83000000000004</v>
      </c>
      <c r="F24" s="36">
        <f t="shared" si="5"/>
        <v>345.77</v>
      </c>
      <c r="G24" s="36">
        <f t="shared" si="0"/>
        <v>0</v>
      </c>
      <c r="H24" s="36">
        <f t="shared" si="6"/>
        <v>6998.8799999999992</v>
      </c>
      <c r="I24" s="36">
        <f t="shared" si="7"/>
        <v>4617.92</v>
      </c>
      <c r="J24" s="36">
        <f t="shared" si="1"/>
        <v>118001.11999999998</v>
      </c>
    </row>
    <row r="25" spans="1:10" x14ac:dyDescent="0.25">
      <c r="A25">
        <f t="shared" ref="A25:A88" si="8">A13+1</f>
        <v>2</v>
      </c>
      <c r="B25" s="33">
        <v>44228</v>
      </c>
      <c r="C25" s="36">
        <f t="shared" si="2"/>
        <v>118001.11999999998</v>
      </c>
      <c r="D25" s="36">
        <f t="shared" si="3"/>
        <v>893.6</v>
      </c>
      <c r="E25" s="36">
        <f t="shared" si="4"/>
        <v>549.43000000000006</v>
      </c>
      <c r="F25" s="36">
        <f t="shared" si="5"/>
        <v>344.17</v>
      </c>
      <c r="G25" s="36">
        <f t="shared" si="0"/>
        <v>0</v>
      </c>
      <c r="H25" s="36">
        <f t="shared" si="6"/>
        <v>7548.3099999999995</v>
      </c>
      <c r="I25" s="36">
        <f t="shared" si="7"/>
        <v>4962.09</v>
      </c>
      <c r="J25" s="36">
        <f t="shared" si="1"/>
        <v>117451.68999999999</v>
      </c>
    </row>
    <row r="26" spans="1:10" x14ac:dyDescent="0.25">
      <c r="A26">
        <f t="shared" si="8"/>
        <v>2</v>
      </c>
      <c r="B26" s="33">
        <v>44256</v>
      </c>
      <c r="C26" s="36">
        <f t="shared" si="2"/>
        <v>117451.68999999999</v>
      </c>
      <c r="D26" s="36">
        <f t="shared" si="3"/>
        <v>893.6</v>
      </c>
      <c r="E26" s="36">
        <f t="shared" si="4"/>
        <v>551.03</v>
      </c>
      <c r="F26" s="36">
        <f t="shared" si="5"/>
        <v>342.57</v>
      </c>
      <c r="G26" s="36">
        <f t="shared" si="0"/>
        <v>0</v>
      </c>
      <c r="H26" s="36">
        <f t="shared" si="6"/>
        <v>8099.3399999999992</v>
      </c>
      <c r="I26" s="36">
        <f t="shared" si="7"/>
        <v>5304.66</v>
      </c>
      <c r="J26" s="36">
        <f t="shared" si="1"/>
        <v>116900.65999999999</v>
      </c>
    </row>
    <row r="27" spans="1:10" x14ac:dyDescent="0.25">
      <c r="A27">
        <f t="shared" si="8"/>
        <v>2</v>
      </c>
      <c r="B27" s="33">
        <v>44287</v>
      </c>
      <c r="C27" s="36">
        <f t="shared" si="2"/>
        <v>116900.65999999999</v>
      </c>
      <c r="D27" s="36">
        <f t="shared" si="3"/>
        <v>893.6</v>
      </c>
      <c r="E27" s="36">
        <f t="shared" si="4"/>
        <v>552.6400000000001</v>
      </c>
      <c r="F27" s="36">
        <f t="shared" si="5"/>
        <v>340.96</v>
      </c>
      <c r="G27" s="36">
        <f t="shared" si="0"/>
        <v>0</v>
      </c>
      <c r="H27" s="36">
        <f t="shared" si="6"/>
        <v>8651.98</v>
      </c>
      <c r="I27" s="36">
        <f t="shared" si="7"/>
        <v>5645.62</v>
      </c>
      <c r="J27" s="36">
        <f t="shared" si="1"/>
        <v>116348.01999999999</v>
      </c>
    </row>
    <row r="28" spans="1:10" x14ac:dyDescent="0.25">
      <c r="A28">
        <f t="shared" si="8"/>
        <v>2</v>
      </c>
      <c r="B28" s="33">
        <v>44317</v>
      </c>
      <c r="C28" s="36">
        <f t="shared" si="2"/>
        <v>116348.01999999999</v>
      </c>
      <c r="D28" s="36">
        <f t="shared" si="3"/>
        <v>893.6</v>
      </c>
      <c r="E28" s="36">
        <f t="shared" si="4"/>
        <v>554.25</v>
      </c>
      <c r="F28" s="36">
        <f t="shared" si="5"/>
        <v>339.35</v>
      </c>
      <c r="G28" s="36">
        <f t="shared" si="0"/>
        <v>0</v>
      </c>
      <c r="H28" s="36">
        <f t="shared" si="6"/>
        <v>9206.23</v>
      </c>
      <c r="I28" s="36">
        <f t="shared" si="7"/>
        <v>5984.97</v>
      </c>
      <c r="J28" s="36">
        <f t="shared" si="1"/>
        <v>115793.76999999999</v>
      </c>
    </row>
    <row r="29" spans="1:10" x14ac:dyDescent="0.25">
      <c r="A29">
        <f t="shared" si="8"/>
        <v>2</v>
      </c>
      <c r="B29" s="33">
        <v>44348</v>
      </c>
      <c r="C29" s="36">
        <f t="shared" si="2"/>
        <v>115793.76999999999</v>
      </c>
      <c r="D29" s="36">
        <f t="shared" si="3"/>
        <v>893.6</v>
      </c>
      <c r="E29" s="36">
        <f t="shared" si="4"/>
        <v>555.87</v>
      </c>
      <c r="F29" s="36">
        <f t="shared" si="5"/>
        <v>337.73</v>
      </c>
      <c r="G29" s="36">
        <f t="shared" si="0"/>
        <v>0</v>
      </c>
      <c r="H29" s="36">
        <f t="shared" si="6"/>
        <v>9762.1</v>
      </c>
      <c r="I29" s="36">
        <f t="shared" si="7"/>
        <v>6322.7000000000007</v>
      </c>
      <c r="J29" s="36">
        <f t="shared" si="1"/>
        <v>115237.9</v>
      </c>
    </row>
    <row r="30" spans="1:10" x14ac:dyDescent="0.25">
      <c r="A30">
        <f t="shared" si="8"/>
        <v>2</v>
      </c>
      <c r="B30" s="33">
        <v>44378</v>
      </c>
      <c r="C30" s="36">
        <f t="shared" si="2"/>
        <v>115237.9</v>
      </c>
      <c r="D30" s="36">
        <f t="shared" si="3"/>
        <v>893.6</v>
      </c>
      <c r="E30" s="36">
        <f t="shared" si="4"/>
        <v>557.49</v>
      </c>
      <c r="F30" s="36">
        <f t="shared" si="5"/>
        <v>336.11</v>
      </c>
      <c r="G30" s="36">
        <f t="shared" si="0"/>
        <v>0</v>
      </c>
      <c r="H30" s="36">
        <f t="shared" si="6"/>
        <v>10319.59</v>
      </c>
      <c r="I30" s="36">
        <f t="shared" si="7"/>
        <v>6658.81</v>
      </c>
      <c r="J30" s="36">
        <f t="shared" si="1"/>
        <v>114680.40999999999</v>
      </c>
    </row>
    <row r="31" spans="1:10" x14ac:dyDescent="0.25">
      <c r="A31">
        <f t="shared" si="8"/>
        <v>2</v>
      </c>
      <c r="B31" s="33">
        <v>44409</v>
      </c>
      <c r="C31" s="36">
        <f t="shared" si="2"/>
        <v>114680.40999999999</v>
      </c>
      <c r="D31" s="36">
        <f t="shared" si="3"/>
        <v>893.6</v>
      </c>
      <c r="E31" s="36">
        <f t="shared" si="4"/>
        <v>559.12</v>
      </c>
      <c r="F31" s="36">
        <f t="shared" si="5"/>
        <v>334.48</v>
      </c>
      <c r="G31" s="36">
        <f t="shared" si="0"/>
        <v>0</v>
      </c>
      <c r="H31" s="36">
        <f t="shared" si="6"/>
        <v>10878.710000000001</v>
      </c>
      <c r="I31" s="36">
        <f t="shared" si="7"/>
        <v>6993.2900000000009</v>
      </c>
      <c r="J31" s="36">
        <f t="shared" si="1"/>
        <v>114121.29</v>
      </c>
    </row>
    <row r="32" spans="1:10" x14ac:dyDescent="0.25">
      <c r="A32">
        <f t="shared" si="8"/>
        <v>2</v>
      </c>
      <c r="B32" s="33">
        <v>44440</v>
      </c>
      <c r="C32" s="36">
        <f t="shared" si="2"/>
        <v>114121.29</v>
      </c>
      <c r="D32" s="36">
        <f t="shared" si="3"/>
        <v>893.6</v>
      </c>
      <c r="E32" s="36">
        <f t="shared" si="4"/>
        <v>560.75</v>
      </c>
      <c r="F32" s="36">
        <f t="shared" si="5"/>
        <v>332.85</v>
      </c>
      <c r="G32" s="36">
        <f t="shared" si="0"/>
        <v>0</v>
      </c>
      <c r="H32" s="36">
        <f t="shared" si="6"/>
        <v>11439.460000000001</v>
      </c>
      <c r="I32" s="36">
        <f t="shared" si="7"/>
        <v>7326.1400000000012</v>
      </c>
      <c r="J32" s="36">
        <f t="shared" si="1"/>
        <v>113560.54</v>
      </c>
    </row>
    <row r="33" spans="1:10" x14ac:dyDescent="0.25">
      <c r="A33">
        <f t="shared" si="8"/>
        <v>2</v>
      </c>
      <c r="B33" s="33">
        <v>44470</v>
      </c>
      <c r="C33" s="36">
        <f t="shared" si="2"/>
        <v>113560.54</v>
      </c>
      <c r="D33" s="36">
        <f t="shared" si="3"/>
        <v>893.6</v>
      </c>
      <c r="E33" s="36">
        <f t="shared" si="4"/>
        <v>562.38</v>
      </c>
      <c r="F33" s="36">
        <f t="shared" si="5"/>
        <v>331.22</v>
      </c>
      <c r="G33" s="36">
        <f t="shared" si="0"/>
        <v>0</v>
      </c>
      <c r="H33" s="36">
        <f t="shared" si="6"/>
        <v>12001.84</v>
      </c>
      <c r="I33" s="36">
        <f t="shared" si="7"/>
        <v>7657.3600000000015</v>
      </c>
      <c r="J33" s="36">
        <f t="shared" si="1"/>
        <v>112998.15999999999</v>
      </c>
    </row>
    <row r="34" spans="1:10" x14ac:dyDescent="0.25">
      <c r="A34">
        <f t="shared" si="8"/>
        <v>2</v>
      </c>
      <c r="B34" s="33">
        <v>44501</v>
      </c>
      <c r="C34" s="36">
        <f t="shared" si="2"/>
        <v>112998.15999999999</v>
      </c>
      <c r="D34" s="36">
        <f t="shared" si="3"/>
        <v>893.6</v>
      </c>
      <c r="E34" s="36">
        <f t="shared" si="4"/>
        <v>564.02</v>
      </c>
      <c r="F34" s="36">
        <f t="shared" si="5"/>
        <v>329.58</v>
      </c>
      <c r="G34" s="36">
        <f t="shared" si="0"/>
        <v>0</v>
      </c>
      <c r="H34" s="36">
        <f t="shared" si="6"/>
        <v>12565.86</v>
      </c>
      <c r="I34" s="36">
        <f t="shared" si="7"/>
        <v>7986.9400000000014</v>
      </c>
      <c r="J34" s="36">
        <f t="shared" si="1"/>
        <v>112434.13999999998</v>
      </c>
    </row>
    <row r="35" spans="1:10" x14ac:dyDescent="0.25">
      <c r="A35">
        <f t="shared" si="8"/>
        <v>2</v>
      </c>
      <c r="B35" s="33">
        <v>44531</v>
      </c>
      <c r="C35" s="36">
        <f t="shared" si="2"/>
        <v>112434.13999999998</v>
      </c>
      <c r="D35" s="36">
        <f t="shared" si="3"/>
        <v>893.6</v>
      </c>
      <c r="E35" s="36">
        <f t="shared" si="4"/>
        <v>565.67000000000007</v>
      </c>
      <c r="F35" s="36">
        <f t="shared" si="5"/>
        <v>327.93</v>
      </c>
      <c r="G35" s="36">
        <f t="shared" si="0"/>
        <v>0</v>
      </c>
      <c r="H35" s="36">
        <f t="shared" si="6"/>
        <v>13131.53</v>
      </c>
      <c r="I35" s="36">
        <f t="shared" si="7"/>
        <v>8314.8700000000008</v>
      </c>
      <c r="J35" s="36">
        <f t="shared" si="1"/>
        <v>111868.46999999999</v>
      </c>
    </row>
    <row r="36" spans="1:10" x14ac:dyDescent="0.25">
      <c r="A36">
        <f t="shared" si="8"/>
        <v>3</v>
      </c>
      <c r="B36" s="33">
        <v>44562</v>
      </c>
      <c r="C36" s="36">
        <f t="shared" si="2"/>
        <v>111868.46999999999</v>
      </c>
      <c r="D36" s="36">
        <f t="shared" si="3"/>
        <v>893.6</v>
      </c>
      <c r="E36" s="36">
        <f t="shared" si="4"/>
        <v>567.32000000000005</v>
      </c>
      <c r="F36" s="36">
        <f t="shared" si="5"/>
        <v>326.27999999999997</v>
      </c>
      <c r="G36" s="36">
        <f t="shared" si="0"/>
        <v>0</v>
      </c>
      <c r="H36" s="36">
        <f t="shared" si="6"/>
        <v>13698.85</v>
      </c>
      <c r="I36" s="36">
        <f t="shared" si="7"/>
        <v>8641.1500000000015</v>
      </c>
      <c r="J36" s="36">
        <f t="shared" si="1"/>
        <v>111301.14999999998</v>
      </c>
    </row>
    <row r="37" spans="1:10" x14ac:dyDescent="0.25">
      <c r="A37">
        <f t="shared" si="8"/>
        <v>3</v>
      </c>
      <c r="B37" s="33">
        <v>44593</v>
      </c>
      <c r="C37" s="36">
        <f t="shared" si="2"/>
        <v>111301.14999999998</v>
      </c>
      <c r="D37" s="36">
        <f t="shared" si="3"/>
        <v>893.6</v>
      </c>
      <c r="E37" s="36">
        <f t="shared" si="4"/>
        <v>568.97</v>
      </c>
      <c r="F37" s="36">
        <f t="shared" si="5"/>
        <v>324.63</v>
      </c>
      <c r="G37" s="36">
        <f t="shared" si="0"/>
        <v>0</v>
      </c>
      <c r="H37" s="36">
        <f t="shared" si="6"/>
        <v>14267.82</v>
      </c>
      <c r="I37" s="36">
        <f t="shared" si="7"/>
        <v>8965.7800000000007</v>
      </c>
      <c r="J37" s="36">
        <f t="shared" si="1"/>
        <v>110732.17999999998</v>
      </c>
    </row>
    <row r="38" spans="1:10" x14ac:dyDescent="0.25">
      <c r="A38">
        <f t="shared" si="8"/>
        <v>3</v>
      </c>
      <c r="B38" s="33">
        <v>44621</v>
      </c>
      <c r="C38" s="36">
        <f t="shared" si="2"/>
        <v>110732.17999999998</v>
      </c>
      <c r="D38" s="36">
        <f t="shared" si="3"/>
        <v>893.6</v>
      </c>
      <c r="E38" s="36">
        <f t="shared" si="4"/>
        <v>570.63</v>
      </c>
      <c r="F38" s="36">
        <f t="shared" si="5"/>
        <v>322.97000000000003</v>
      </c>
      <c r="G38" s="36">
        <f t="shared" si="0"/>
        <v>0</v>
      </c>
      <c r="H38" s="36">
        <f t="shared" si="6"/>
        <v>14838.449999999999</v>
      </c>
      <c r="I38" s="36">
        <f t="shared" si="7"/>
        <v>9288.75</v>
      </c>
      <c r="J38" s="36">
        <f t="shared" si="1"/>
        <v>110161.54999999997</v>
      </c>
    </row>
    <row r="39" spans="1:10" x14ac:dyDescent="0.25">
      <c r="A39">
        <f t="shared" si="8"/>
        <v>3</v>
      </c>
      <c r="B39" s="33">
        <v>44652</v>
      </c>
      <c r="C39" s="36">
        <f t="shared" si="2"/>
        <v>110161.54999999997</v>
      </c>
      <c r="D39" s="36">
        <f t="shared" si="3"/>
        <v>893.6</v>
      </c>
      <c r="E39" s="36">
        <f t="shared" si="4"/>
        <v>572.29999999999995</v>
      </c>
      <c r="F39" s="36">
        <f t="shared" si="5"/>
        <v>321.3</v>
      </c>
      <c r="G39" s="36">
        <f t="shared" si="0"/>
        <v>0</v>
      </c>
      <c r="H39" s="36">
        <f t="shared" si="6"/>
        <v>15410.749999999998</v>
      </c>
      <c r="I39" s="36">
        <f t="shared" si="7"/>
        <v>9610.0499999999993</v>
      </c>
      <c r="J39" s="36">
        <f t="shared" si="1"/>
        <v>109589.24999999997</v>
      </c>
    </row>
    <row r="40" spans="1:10" x14ac:dyDescent="0.25">
      <c r="A40">
        <f t="shared" si="8"/>
        <v>3</v>
      </c>
      <c r="B40" s="33">
        <v>44682</v>
      </c>
      <c r="C40" s="36">
        <f t="shared" si="2"/>
        <v>109589.24999999997</v>
      </c>
      <c r="D40" s="36">
        <f t="shared" si="3"/>
        <v>893.6</v>
      </c>
      <c r="E40" s="36">
        <f t="shared" si="4"/>
        <v>573.96</v>
      </c>
      <c r="F40" s="36">
        <f t="shared" si="5"/>
        <v>319.64</v>
      </c>
      <c r="G40" s="36">
        <f t="shared" si="0"/>
        <v>0</v>
      </c>
      <c r="H40" s="36">
        <f t="shared" si="6"/>
        <v>15984.71</v>
      </c>
      <c r="I40" s="36">
        <f t="shared" si="7"/>
        <v>9929.6899999999987</v>
      </c>
      <c r="J40" s="36">
        <f t="shared" si="1"/>
        <v>109015.28999999996</v>
      </c>
    </row>
    <row r="41" spans="1:10" x14ac:dyDescent="0.25">
      <c r="A41">
        <f t="shared" si="8"/>
        <v>3</v>
      </c>
      <c r="B41" s="33">
        <v>44713</v>
      </c>
      <c r="C41" s="36">
        <f t="shared" si="2"/>
        <v>109015.28999999996</v>
      </c>
      <c r="D41" s="36">
        <f t="shared" si="3"/>
        <v>893.6</v>
      </c>
      <c r="E41" s="36">
        <f t="shared" si="4"/>
        <v>575.6400000000001</v>
      </c>
      <c r="F41" s="36">
        <f t="shared" si="5"/>
        <v>317.95999999999998</v>
      </c>
      <c r="G41" s="36">
        <f t="shared" si="0"/>
        <v>0</v>
      </c>
      <c r="H41" s="36">
        <f t="shared" si="6"/>
        <v>16560.349999999999</v>
      </c>
      <c r="I41" s="36">
        <f t="shared" si="7"/>
        <v>10247.649999999998</v>
      </c>
      <c r="J41" s="36">
        <f t="shared" si="1"/>
        <v>108439.64999999997</v>
      </c>
    </row>
    <row r="42" spans="1:10" x14ac:dyDescent="0.25">
      <c r="A42">
        <f t="shared" si="8"/>
        <v>3</v>
      </c>
      <c r="B42" s="33">
        <v>44743</v>
      </c>
      <c r="C42" s="36">
        <f t="shared" si="2"/>
        <v>108439.64999999997</v>
      </c>
      <c r="D42" s="36">
        <f t="shared" si="3"/>
        <v>893.6</v>
      </c>
      <c r="E42" s="36">
        <f t="shared" si="4"/>
        <v>577.32000000000005</v>
      </c>
      <c r="F42" s="36">
        <f t="shared" si="5"/>
        <v>316.27999999999997</v>
      </c>
      <c r="G42" s="36">
        <f t="shared" si="0"/>
        <v>0</v>
      </c>
      <c r="H42" s="36">
        <f t="shared" si="6"/>
        <v>17137.669999999998</v>
      </c>
      <c r="I42" s="36">
        <f t="shared" si="7"/>
        <v>10563.929999999998</v>
      </c>
      <c r="J42" s="36">
        <f t="shared" si="1"/>
        <v>107862.32999999996</v>
      </c>
    </row>
    <row r="43" spans="1:10" x14ac:dyDescent="0.25">
      <c r="A43">
        <f t="shared" si="8"/>
        <v>3</v>
      </c>
      <c r="B43" s="33">
        <v>44774</v>
      </c>
      <c r="C43" s="36">
        <f t="shared" si="2"/>
        <v>107862.32999999996</v>
      </c>
      <c r="D43" s="36">
        <f t="shared" si="3"/>
        <v>893.6</v>
      </c>
      <c r="E43" s="36">
        <f t="shared" si="4"/>
        <v>579</v>
      </c>
      <c r="F43" s="36">
        <f t="shared" si="5"/>
        <v>314.60000000000002</v>
      </c>
      <c r="G43" s="36">
        <f t="shared" si="0"/>
        <v>0</v>
      </c>
      <c r="H43" s="36">
        <f t="shared" si="6"/>
        <v>17716.669999999998</v>
      </c>
      <c r="I43" s="36">
        <f t="shared" si="7"/>
        <v>10878.529999999999</v>
      </c>
      <c r="J43" s="36">
        <f t="shared" si="1"/>
        <v>107283.32999999996</v>
      </c>
    </row>
    <row r="44" spans="1:10" x14ac:dyDescent="0.25">
      <c r="A44">
        <f t="shared" si="8"/>
        <v>3</v>
      </c>
      <c r="B44" s="33">
        <v>44805</v>
      </c>
      <c r="C44" s="36">
        <f t="shared" si="2"/>
        <v>107283.32999999996</v>
      </c>
      <c r="D44" s="36">
        <f t="shared" si="3"/>
        <v>893.6</v>
      </c>
      <c r="E44" s="36">
        <f t="shared" si="4"/>
        <v>580.69000000000005</v>
      </c>
      <c r="F44" s="36">
        <f t="shared" si="5"/>
        <v>312.91000000000003</v>
      </c>
      <c r="G44" s="36">
        <f t="shared" si="0"/>
        <v>0</v>
      </c>
      <c r="H44" s="36">
        <f t="shared" si="6"/>
        <v>18297.359999999997</v>
      </c>
      <c r="I44" s="36">
        <f t="shared" si="7"/>
        <v>11191.439999999999</v>
      </c>
      <c r="J44" s="36">
        <f t="shared" si="1"/>
        <v>106702.63999999996</v>
      </c>
    </row>
    <row r="45" spans="1:10" x14ac:dyDescent="0.25">
      <c r="A45">
        <f t="shared" si="8"/>
        <v>3</v>
      </c>
      <c r="B45" s="33">
        <v>44835</v>
      </c>
      <c r="C45" s="36">
        <f t="shared" si="2"/>
        <v>106702.63999999996</v>
      </c>
      <c r="D45" s="36">
        <f t="shared" si="3"/>
        <v>893.6</v>
      </c>
      <c r="E45" s="36">
        <f t="shared" si="4"/>
        <v>582.38</v>
      </c>
      <c r="F45" s="36">
        <f t="shared" si="5"/>
        <v>311.22000000000003</v>
      </c>
      <c r="G45" s="36">
        <f t="shared" si="0"/>
        <v>0</v>
      </c>
      <c r="H45" s="36">
        <f t="shared" si="6"/>
        <v>18879.739999999998</v>
      </c>
      <c r="I45" s="36">
        <f t="shared" si="7"/>
        <v>11502.659999999998</v>
      </c>
      <c r="J45" s="36">
        <f t="shared" si="1"/>
        <v>106120.25999999995</v>
      </c>
    </row>
    <row r="46" spans="1:10" x14ac:dyDescent="0.25">
      <c r="A46">
        <f t="shared" si="8"/>
        <v>3</v>
      </c>
      <c r="B46" s="33">
        <v>44866</v>
      </c>
      <c r="C46" s="36">
        <f t="shared" si="2"/>
        <v>106120.25999999995</v>
      </c>
      <c r="D46" s="36">
        <f t="shared" si="3"/>
        <v>893.6</v>
      </c>
      <c r="E46" s="36">
        <f t="shared" si="4"/>
        <v>584.08000000000004</v>
      </c>
      <c r="F46" s="36">
        <f t="shared" si="5"/>
        <v>309.52</v>
      </c>
      <c r="G46" s="36">
        <f t="shared" si="0"/>
        <v>0</v>
      </c>
      <c r="H46" s="36">
        <f t="shared" si="6"/>
        <v>19463.82</v>
      </c>
      <c r="I46" s="36">
        <f t="shared" si="7"/>
        <v>11812.179999999998</v>
      </c>
      <c r="J46" s="36">
        <f t="shared" si="1"/>
        <v>105536.17999999995</v>
      </c>
    </row>
    <row r="47" spans="1:10" x14ac:dyDescent="0.25">
      <c r="A47">
        <f t="shared" si="8"/>
        <v>3</v>
      </c>
      <c r="B47" s="33">
        <v>44896</v>
      </c>
      <c r="C47" s="36">
        <f t="shared" si="2"/>
        <v>105536.17999999995</v>
      </c>
      <c r="D47" s="36">
        <f t="shared" si="3"/>
        <v>893.6</v>
      </c>
      <c r="E47" s="36">
        <f t="shared" si="4"/>
        <v>585.79</v>
      </c>
      <c r="F47" s="36">
        <f t="shared" si="5"/>
        <v>307.81</v>
      </c>
      <c r="G47" s="36">
        <f t="shared" si="0"/>
        <v>0</v>
      </c>
      <c r="H47" s="36">
        <f t="shared" si="6"/>
        <v>20049.61</v>
      </c>
      <c r="I47" s="36">
        <f t="shared" si="7"/>
        <v>12119.989999999998</v>
      </c>
      <c r="J47" s="36">
        <f t="shared" si="1"/>
        <v>104950.38999999996</v>
      </c>
    </row>
    <row r="48" spans="1:10" x14ac:dyDescent="0.25">
      <c r="A48">
        <f t="shared" si="8"/>
        <v>4</v>
      </c>
      <c r="B48" s="33">
        <v>44927</v>
      </c>
      <c r="C48" s="36">
        <f t="shared" si="2"/>
        <v>104950.38999999996</v>
      </c>
      <c r="D48" s="36">
        <f t="shared" si="3"/>
        <v>893.6</v>
      </c>
      <c r="E48" s="36">
        <f t="shared" si="4"/>
        <v>587.49</v>
      </c>
      <c r="F48" s="36">
        <f t="shared" si="5"/>
        <v>306.11</v>
      </c>
      <c r="G48" s="36">
        <f t="shared" si="0"/>
        <v>0</v>
      </c>
      <c r="H48" s="36">
        <f t="shared" si="6"/>
        <v>20637.100000000002</v>
      </c>
      <c r="I48" s="36">
        <f t="shared" si="7"/>
        <v>12426.099999999999</v>
      </c>
      <c r="J48" s="36">
        <f t="shared" si="1"/>
        <v>104362.89999999995</v>
      </c>
    </row>
    <row r="49" spans="1:10" x14ac:dyDescent="0.25">
      <c r="A49">
        <f t="shared" si="8"/>
        <v>4</v>
      </c>
      <c r="B49" s="33">
        <v>44958</v>
      </c>
      <c r="C49" s="36">
        <f t="shared" si="2"/>
        <v>104362.89999999995</v>
      </c>
      <c r="D49" s="36">
        <f t="shared" si="3"/>
        <v>893.6</v>
      </c>
      <c r="E49" s="36">
        <f t="shared" si="4"/>
        <v>589.21</v>
      </c>
      <c r="F49" s="36">
        <f t="shared" si="5"/>
        <v>304.39</v>
      </c>
      <c r="G49" s="36">
        <f t="shared" si="0"/>
        <v>0</v>
      </c>
      <c r="H49" s="36">
        <f t="shared" si="6"/>
        <v>21226.31</v>
      </c>
      <c r="I49" s="36">
        <f t="shared" si="7"/>
        <v>12730.489999999998</v>
      </c>
      <c r="J49" s="36">
        <f t="shared" si="1"/>
        <v>103773.68999999994</v>
      </c>
    </row>
    <row r="50" spans="1:10" x14ac:dyDescent="0.25">
      <c r="A50">
        <f t="shared" si="8"/>
        <v>4</v>
      </c>
      <c r="B50" s="33">
        <v>44986</v>
      </c>
      <c r="C50" s="36">
        <f t="shared" si="2"/>
        <v>103773.68999999994</v>
      </c>
      <c r="D50" s="36">
        <f t="shared" si="3"/>
        <v>893.6</v>
      </c>
      <c r="E50" s="36">
        <f t="shared" si="4"/>
        <v>590.93000000000006</v>
      </c>
      <c r="F50" s="36">
        <f t="shared" si="5"/>
        <v>302.67</v>
      </c>
      <c r="G50" s="36">
        <f t="shared" si="0"/>
        <v>0</v>
      </c>
      <c r="H50" s="36">
        <f t="shared" si="6"/>
        <v>21817.24</v>
      </c>
      <c r="I50" s="36">
        <f t="shared" si="7"/>
        <v>13033.159999999998</v>
      </c>
      <c r="J50" s="36">
        <f t="shared" si="1"/>
        <v>103182.75999999995</v>
      </c>
    </row>
    <row r="51" spans="1:10" x14ac:dyDescent="0.25">
      <c r="A51">
        <f t="shared" si="8"/>
        <v>4</v>
      </c>
      <c r="B51" s="33">
        <v>45017</v>
      </c>
      <c r="C51" s="36">
        <f t="shared" si="2"/>
        <v>103182.75999999995</v>
      </c>
      <c r="D51" s="36">
        <f t="shared" si="3"/>
        <v>893.6</v>
      </c>
      <c r="E51" s="36">
        <f t="shared" si="4"/>
        <v>592.65000000000009</v>
      </c>
      <c r="F51" s="36">
        <f t="shared" si="5"/>
        <v>300.95</v>
      </c>
      <c r="G51" s="36">
        <f t="shared" si="0"/>
        <v>0</v>
      </c>
      <c r="H51" s="36">
        <f t="shared" si="6"/>
        <v>22409.890000000003</v>
      </c>
      <c r="I51" s="36">
        <f t="shared" si="7"/>
        <v>13334.109999999999</v>
      </c>
      <c r="J51" s="36">
        <f t="shared" si="1"/>
        <v>102590.10999999996</v>
      </c>
    </row>
    <row r="52" spans="1:10" x14ac:dyDescent="0.25">
      <c r="A52">
        <f t="shared" si="8"/>
        <v>4</v>
      </c>
      <c r="B52" s="33">
        <v>45047</v>
      </c>
      <c r="C52" s="36">
        <f t="shared" si="2"/>
        <v>102590.10999999996</v>
      </c>
      <c r="D52" s="36">
        <f t="shared" si="3"/>
        <v>893.6</v>
      </c>
      <c r="E52" s="36">
        <f t="shared" si="4"/>
        <v>594.38</v>
      </c>
      <c r="F52" s="36">
        <f t="shared" si="5"/>
        <v>299.22000000000003</v>
      </c>
      <c r="G52" s="36">
        <f t="shared" si="0"/>
        <v>0</v>
      </c>
      <c r="H52" s="36">
        <f t="shared" si="6"/>
        <v>23004.270000000004</v>
      </c>
      <c r="I52" s="36">
        <f t="shared" si="7"/>
        <v>13633.329999999998</v>
      </c>
      <c r="J52" s="36">
        <f t="shared" si="1"/>
        <v>101995.72999999995</v>
      </c>
    </row>
    <row r="53" spans="1:10" x14ac:dyDescent="0.25">
      <c r="A53">
        <f t="shared" si="8"/>
        <v>4</v>
      </c>
      <c r="B53" s="33">
        <v>45078</v>
      </c>
      <c r="C53" s="36">
        <f t="shared" si="2"/>
        <v>101995.72999999995</v>
      </c>
      <c r="D53" s="36">
        <f t="shared" si="3"/>
        <v>893.6</v>
      </c>
      <c r="E53" s="36">
        <f t="shared" si="4"/>
        <v>596.11</v>
      </c>
      <c r="F53" s="36">
        <f t="shared" si="5"/>
        <v>297.49</v>
      </c>
      <c r="G53" s="36">
        <f t="shared" si="0"/>
        <v>0</v>
      </c>
      <c r="H53" s="36">
        <f t="shared" si="6"/>
        <v>23600.380000000005</v>
      </c>
      <c r="I53" s="36">
        <f t="shared" si="7"/>
        <v>13930.819999999998</v>
      </c>
      <c r="J53" s="36">
        <f t="shared" si="1"/>
        <v>101399.61999999995</v>
      </c>
    </row>
    <row r="54" spans="1:10" x14ac:dyDescent="0.25">
      <c r="A54">
        <f t="shared" si="8"/>
        <v>4</v>
      </c>
      <c r="B54" s="33">
        <v>45108</v>
      </c>
      <c r="C54" s="36">
        <f t="shared" si="2"/>
        <v>101399.61999999995</v>
      </c>
      <c r="D54" s="36">
        <f t="shared" si="3"/>
        <v>893.6</v>
      </c>
      <c r="E54" s="36">
        <f t="shared" si="4"/>
        <v>597.85</v>
      </c>
      <c r="F54" s="36">
        <f t="shared" si="5"/>
        <v>295.75</v>
      </c>
      <c r="G54" s="36">
        <f t="shared" si="0"/>
        <v>0</v>
      </c>
      <c r="H54" s="36">
        <f t="shared" si="6"/>
        <v>24198.230000000003</v>
      </c>
      <c r="I54" s="36">
        <f t="shared" si="7"/>
        <v>14226.569999999998</v>
      </c>
      <c r="J54" s="36">
        <f t="shared" si="1"/>
        <v>100801.76999999995</v>
      </c>
    </row>
    <row r="55" spans="1:10" x14ac:dyDescent="0.25">
      <c r="A55">
        <f t="shared" si="8"/>
        <v>4</v>
      </c>
      <c r="B55" s="33">
        <v>45139</v>
      </c>
      <c r="C55" s="36">
        <f t="shared" si="2"/>
        <v>100801.76999999995</v>
      </c>
      <c r="D55" s="36">
        <f t="shared" si="3"/>
        <v>893.6</v>
      </c>
      <c r="E55" s="36">
        <f t="shared" si="4"/>
        <v>599.59</v>
      </c>
      <c r="F55" s="36">
        <f t="shared" si="5"/>
        <v>294.01</v>
      </c>
      <c r="G55" s="36">
        <f t="shared" si="0"/>
        <v>0</v>
      </c>
      <c r="H55" s="36">
        <f t="shared" si="6"/>
        <v>24797.820000000003</v>
      </c>
      <c r="I55" s="36">
        <f t="shared" si="7"/>
        <v>14520.579999999998</v>
      </c>
      <c r="J55" s="36">
        <f t="shared" si="1"/>
        <v>100202.17999999995</v>
      </c>
    </row>
    <row r="56" spans="1:10" x14ac:dyDescent="0.25">
      <c r="A56">
        <f t="shared" si="8"/>
        <v>4</v>
      </c>
      <c r="B56" s="33">
        <v>45170</v>
      </c>
      <c r="C56" s="36">
        <f t="shared" si="2"/>
        <v>100202.17999999995</v>
      </c>
      <c r="D56" s="36">
        <f t="shared" si="3"/>
        <v>893.6</v>
      </c>
      <c r="E56" s="36">
        <f t="shared" si="4"/>
        <v>601.34</v>
      </c>
      <c r="F56" s="36">
        <f t="shared" si="5"/>
        <v>292.26</v>
      </c>
      <c r="G56" s="36">
        <f t="shared" si="0"/>
        <v>0</v>
      </c>
      <c r="H56" s="36">
        <f t="shared" si="6"/>
        <v>25399.160000000003</v>
      </c>
      <c r="I56" s="36">
        <f t="shared" si="7"/>
        <v>14812.839999999998</v>
      </c>
      <c r="J56" s="36">
        <f t="shared" si="1"/>
        <v>99600.839999999953</v>
      </c>
    </row>
    <row r="57" spans="1:10" x14ac:dyDescent="0.25">
      <c r="A57">
        <f t="shared" si="8"/>
        <v>4</v>
      </c>
      <c r="B57" s="33">
        <v>45200</v>
      </c>
      <c r="C57" s="36">
        <f t="shared" si="2"/>
        <v>99600.839999999953</v>
      </c>
      <c r="D57" s="36">
        <f t="shared" si="3"/>
        <v>893.6</v>
      </c>
      <c r="E57" s="36">
        <f t="shared" si="4"/>
        <v>603.1</v>
      </c>
      <c r="F57" s="36">
        <f t="shared" si="5"/>
        <v>290.5</v>
      </c>
      <c r="G57" s="36">
        <f t="shared" si="0"/>
        <v>0</v>
      </c>
      <c r="H57" s="36">
        <f t="shared" si="6"/>
        <v>26002.260000000002</v>
      </c>
      <c r="I57" s="36">
        <f t="shared" si="7"/>
        <v>15103.339999999998</v>
      </c>
      <c r="J57" s="36">
        <f t="shared" si="1"/>
        <v>98997.739999999947</v>
      </c>
    </row>
    <row r="58" spans="1:10" x14ac:dyDescent="0.25">
      <c r="A58">
        <f t="shared" si="8"/>
        <v>4</v>
      </c>
      <c r="B58" s="33">
        <v>45231</v>
      </c>
      <c r="C58" s="36">
        <f t="shared" si="2"/>
        <v>98997.739999999947</v>
      </c>
      <c r="D58" s="36">
        <f t="shared" si="3"/>
        <v>893.6</v>
      </c>
      <c r="E58" s="36">
        <f t="shared" si="4"/>
        <v>604.86</v>
      </c>
      <c r="F58" s="36">
        <f t="shared" si="5"/>
        <v>288.74</v>
      </c>
      <c r="G58" s="36">
        <f t="shared" si="0"/>
        <v>0</v>
      </c>
      <c r="H58" s="36">
        <f t="shared" si="6"/>
        <v>26607.120000000003</v>
      </c>
      <c r="I58" s="36">
        <f t="shared" si="7"/>
        <v>15392.079999999998</v>
      </c>
      <c r="J58" s="36">
        <f t="shared" si="1"/>
        <v>98392.879999999946</v>
      </c>
    </row>
    <row r="59" spans="1:10" x14ac:dyDescent="0.25">
      <c r="A59">
        <f t="shared" si="8"/>
        <v>4</v>
      </c>
      <c r="B59" s="33">
        <v>45261</v>
      </c>
      <c r="C59" s="36">
        <f t="shared" si="2"/>
        <v>98392.879999999946</v>
      </c>
      <c r="D59" s="36">
        <f t="shared" si="3"/>
        <v>893.6</v>
      </c>
      <c r="E59" s="36">
        <f t="shared" si="4"/>
        <v>606.62</v>
      </c>
      <c r="F59" s="36">
        <f t="shared" si="5"/>
        <v>286.98</v>
      </c>
      <c r="G59" s="36">
        <f t="shared" si="0"/>
        <v>0</v>
      </c>
      <c r="H59" s="36">
        <f t="shared" si="6"/>
        <v>27213.74</v>
      </c>
      <c r="I59" s="36">
        <f t="shared" si="7"/>
        <v>15679.059999999998</v>
      </c>
      <c r="J59" s="36">
        <f t="shared" si="1"/>
        <v>97786.259999999951</v>
      </c>
    </row>
    <row r="60" spans="1:10" x14ac:dyDescent="0.25">
      <c r="A60">
        <f t="shared" si="8"/>
        <v>5</v>
      </c>
      <c r="B60" s="33">
        <v>45292</v>
      </c>
      <c r="C60" s="36">
        <f t="shared" si="2"/>
        <v>97786.259999999951</v>
      </c>
      <c r="D60" s="36">
        <f t="shared" si="3"/>
        <v>893.6</v>
      </c>
      <c r="E60" s="36">
        <f t="shared" si="4"/>
        <v>608.3900000000001</v>
      </c>
      <c r="F60" s="36">
        <f t="shared" si="5"/>
        <v>285.20999999999998</v>
      </c>
      <c r="G60" s="36">
        <f t="shared" si="0"/>
        <v>0</v>
      </c>
      <c r="H60" s="36">
        <f t="shared" si="6"/>
        <v>27822.13</v>
      </c>
      <c r="I60" s="36">
        <f t="shared" si="7"/>
        <v>15964.269999999997</v>
      </c>
      <c r="J60" s="36">
        <f t="shared" si="1"/>
        <v>97177.869999999952</v>
      </c>
    </row>
    <row r="61" spans="1:10" x14ac:dyDescent="0.25">
      <c r="A61">
        <f t="shared" si="8"/>
        <v>5</v>
      </c>
      <c r="B61" s="33">
        <v>45323</v>
      </c>
      <c r="C61" s="36">
        <f t="shared" si="2"/>
        <v>97177.869999999952</v>
      </c>
      <c r="D61" s="36">
        <f t="shared" si="3"/>
        <v>893.6</v>
      </c>
      <c r="E61" s="36">
        <f t="shared" si="4"/>
        <v>610.16000000000008</v>
      </c>
      <c r="F61" s="36">
        <f t="shared" si="5"/>
        <v>283.44</v>
      </c>
      <c r="G61" s="36">
        <f t="shared" si="0"/>
        <v>0</v>
      </c>
      <c r="H61" s="36">
        <f t="shared" si="6"/>
        <v>28432.29</v>
      </c>
      <c r="I61" s="36">
        <f t="shared" si="7"/>
        <v>16247.709999999997</v>
      </c>
      <c r="J61" s="36">
        <f t="shared" si="1"/>
        <v>96567.709999999948</v>
      </c>
    </row>
    <row r="62" spans="1:10" x14ac:dyDescent="0.25">
      <c r="A62">
        <f t="shared" si="8"/>
        <v>5</v>
      </c>
      <c r="B62" s="33">
        <v>45352</v>
      </c>
      <c r="C62" s="36">
        <f t="shared" si="2"/>
        <v>96567.709999999948</v>
      </c>
      <c r="D62" s="36">
        <f t="shared" si="3"/>
        <v>893.6</v>
      </c>
      <c r="E62" s="36">
        <f t="shared" si="4"/>
        <v>611.94000000000005</v>
      </c>
      <c r="F62" s="36">
        <f t="shared" si="5"/>
        <v>281.66000000000003</v>
      </c>
      <c r="G62" s="36">
        <f t="shared" si="0"/>
        <v>0</v>
      </c>
      <c r="H62" s="36">
        <f t="shared" si="6"/>
        <v>29044.23</v>
      </c>
      <c r="I62" s="36">
        <f t="shared" si="7"/>
        <v>16529.37</v>
      </c>
      <c r="J62" s="36">
        <f t="shared" si="1"/>
        <v>95955.769999999946</v>
      </c>
    </row>
    <row r="63" spans="1:10" x14ac:dyDescent="0.25">
      <c r="A63">
        <f t="shared" si="8"/>
        <v>5</v>
      </c>
      <c r="B63" s="33">
        <v>45383</v>
      </c>
      <c r="C63" s="36">
        <f t="shared" si="2"/>
        <v>95955.769999999946</v>
      </c>
      <c r="D63" s="36">
        <f t="shared" si="3"/>
        <v>893.6</v>
      </c>
      <c r="E63" s="36">
        <f t="shared" si="4"/>
        <v>613.73</v>
      </c>
      <c r="F63" s="36">
        <f t="shared" si="5"/>
        <v>279.87</v>
      </c>
      <c r="G63" s="36">
        <f t="shared" si="0"/>
        <v>0</v>
      </c>
      <c r="H63" s="36">
        <f t="shared" si="6"/>
        <v>29657.96</v>
      </c>
      <c r="I63" s="36">
        <f t="shared" si="7"/>
        <v>16809.239999999998</v>
      </c>
      <c r="J63" s="36">
        <f t="shared" si="1"/>
        <v>95342.03999999995</v>
      </c>
    </row>
    <row r="64" spans="1:10" x14ac:dyDescent="0.25">
      <c r="A64">
        <f t="shared" si="8"/>
        <v>5</v>
      </c>
      <c r="B64" s="33">
        <v>45413</v>
      </c>
      <c r="C64" s="36">
        <f t="shared" si="2"/>
        <v>95342.03999999995</v>
      </c>
      <c r="D64" s="36">
        <f t="shared" si="3"/>
        <v>893.6</v>
      </c>
      <c r="E64" s="36">
        <f t="shared" si="4"/>
        <v>615.52</v>
      </c>
      <c r="F64" s="36">
        <f t="shared" si="5"/>
        <v>278.08</v>
      </c>
      <c r="G64" s="36">
        <f t="shared" si="0"/>
        <v>0</v>
      </c>
      <c r="H64" s="36">
        <f t="shared" si="6"/>
        <v>30273.48</v>
      </c>
      <c r="I64" s="36">
        <f t="shared" si="7"/>
        <v>17087.32</v>
      </c>
      <c r="J64" s="36">
        <f t="shared" si="1"/>
        <v>94726.519999999946</v>
      </c>
    </row>
    <row r="65" spans="1:10" x14ac:dyDescent="0.25">
      <c r="A65">
        <f t="shared" si="8"/>
        <v>5</v>
      </c>
      <c r="B65" s="33">
        <v>45444</v>
      </c>
      <c r="C65" s="36">
        <f t="shared" si="2"/>
        <v>94726.519999999946</v>
      </c>
      <c r="D65" s="36">
        <f t="shared" si="3"/>
        <v>893.6</v>
      </c>
      <c r="E65" s="36">
        <f t="shared" si="4"/>
        <v>617.30999999999995</v>
      </c>
      <c r="F65" s="36">
        <f t="shared" si="5"/>
        <v>276.29000000000002</v>
      </c>
      <c r="G65" s="36">
        <f t="shared" si="0"/>
        <v>0</v>
      </c>
      <c r="H65" s="36">
        <f t="shared" si="6"/>
        <v>30890.79</v>
      </c>
      <c r="I65" s="36">
        <f t="shared" si="7"/>
        <v>17363.61</v>
      </c>
      <c r="J65" s="36">
        <f t="shared" si="1"/>
        <v>94109.209999999948</v>
      </c>
    </row>
    <row r="66" spans="1:10" x14ac:dyDescent="0.25">
      <c r="A66">
        <f t="shared" si="8"/>
        <v>5</v>
      </c>
      <c r="B66" s="33">
        <v>45474</v>
      </c>
      <c r="C66" s="36">
        <f t="shared" si="2"/>
        <v>94109.209999999948</v>
      </c>
      <c r="D66" s="36">
        <f t="shared" si="3"/>
        <v>893.6</v>
      </c>
      <c r="E66" s="36">
        <f t="shared" si="4"/>
        <v>619.11</v>
      </c>
      <c r="F66" s="36">
        <f t="shared" si="5"/>
        <v>274.49</v>
      </c>
      <c r="G66" s="36">
        <f t="shared" si="0"/>
        <v>0</v>
      </c>
      <c r="H66" s="36">
        <f t="shared" si="6"/>
        <v>31509.9</v>
      </c>
      <c r="I66" s="36">
        <f t="shared" si="7"/>
        <v>17638.100000000002</v>
      </c>
      <c r="J66" s="36">
        <f t="shared" si="1"/>
        <v>93490.099999999948</v>
      </c>
    </row>
    <row r="67" spans="1:10" x14ac:dyDescent="0.25">
      <c r="A67">
        <f t="shared" si="8"/>
        <v>5</v>
      </c>
      <c r="B67" s="33">
        <v>45505</v>
      </c>
      <c r="C67" s="36">
        <f t="shared" si="2"/>
        <v>93490.099999999948</v>
      </c>
      <c r="D67" s="36">
        <f t="shared" si="3"/>
        <v>893.6</v>
      </c>
      <c r="E67" s="36">
        <f t="shared" si="4"/>
        <v>620.92000000000007</v>
      </c>
      <c r="F67" s="36">
        <f t="shared" si="5"/>
        <v>272.68</v>
      </c>
      <c r="G67" s="36">
        <f t="shared" si="0"/>
        <v>0</v>
      </c>
      <c r="H67" s="36">
        <f t="shared" si="6"/>
        <v>32130.82</v>
      </c>
      <c r="I67" s="36">
        <f t="shared" si="7"/>
        <v>17910.780000000002</v>
      </c>
      <c r="J67" s="36">
        <f t="shared" si="1"/>
        <v>92869.179999999949</v>
      </c>
    </row>
    <row r="68" spans="1:10" x14ac:dyDescent="0.25">
      <c r="A68">
        <f t="shared" si="8"/>
        <v>5</v>
      </c>
      <c r="B68" s="33">
        <v>45536</v>
      </c>
      <c r="C68" s="36">
        <f t="shared" si="2"/>
        <v>92869.179999999949</v>
      </c>
      <c r="D68" s="36">
        <f t="shared" si="3"/>
        <v>893.6</v>
      </c>
      <c r="E68" s="36">
        <f t="shared" si="4"/>
        <v>622.73</v>
      </c>
      <c r="F68" s="36">
        <f t="shared" si="5"/>
        <v>270.87</v>
      </c>
      <c r="G68" s="36">
        <f t="shared" si="0"/>
        <v>0</v>
      </c>
      <c r="H68" s="36">
        <f t="shared" si="6"/>
        <v>32753.55</v>
      </c>
      <c r="I68" s="36">
        <f t="shared" si="7"/>
        <v>18181.650000000001</v>
      </c>
      <c r="J68" s="36">
        <f t="shared" si="1"/>
        <v>92246.449999999953</v>
      </c>
    </row>
    <row r="69" spans="1:10" x14ac:dyDescent="0.25">
      <c r="A69">
        <f t="shared" si="8"/>
        <v>5</v>
      </c>
      <c r="B69" s="33">
        <v>45566</v>
      </c>
      <c r="C69" s="36">
        <f t="shared" si="2"/>
        <v>92246.449999999953</v>
      </c>
      <c r="D69" s="36">
        <f t="shared" si="3"/>
        <v>893.6</v>
      </c>
      <c r="E69" s="36">
        <f t="shared" si="4"/>
        <v>624.54999999999995</v>
      </c>
      <c r="F69" s="36">
        <f t="shared" si="5"/>
        <v>269.05</v>
      </c>
      <c r="G69" s="36">
        <f t="shared" si="0"/>
        <v>0</v>
      </c>
      <c r="H69" s="36">
        <f t="shared" si="6"/>
        <v>33378.1</v>
      </c>
      <c r="I69" s="36">
        <f t="shared" si="7"/>
        <v>18450.7</v>
      </c>
      <c r="J69" s="36">
        <f t="shared" si="1"/>
        <v>91621.899999999951</v>
      </c>
    </row>
    <row r="70" spans="1:10" x14ac:dyDescent="0.25">
      <c r="A70">
        <f t="shared" si="8"/>
        <v>5</v>
      </c>
      <c r="B70" s="33">
        <v>45597</v>
      </c>
      <c r="C70" s="36">
        <f t="shared" si="2"/>
        <v>91621.899999999951</v>
      </c>
      <c r="D70" s="36">
        <f t="shared" si="3"/>
        <v>893.6</v>
      </c>
      <c r="E70" s="36">
        <f t="shared" si="4"/>
        <v>626.37</v>
      </c>
      <c r="F70" s="36">
        <f t="shared" si="5"/>
        <v>267.23</v>
      </c>
      <c r="G70" s="36">
        <f t="shared" si="0"/>
        <v>0</v>
      </c>
      <c r="H70" s="36">
        <f t="shared" si="6"/>
        <v>34004.47</v>
      </c>
      <c r="I70" s="36">
        <f t="shared" si="7"/>
        <v>18717.93</v>
      </c>
      <c r="J70" s="36">
        <f t="shared" si="1"/>
        <v>90995.529999999955</v>
      </c>
    </row>
    <row r="71" spans="1:10" x14ac:dyDescent="0.25">
      <c r="A71">
        <f t="shared" si="8"/>
        <v>5</v>
      </c>
      <c r="B71" s="33">
        <v>45627</v>
      </c>
      <c r="C71" s="36">
        <f t="shared" si="2"/>
        <v>90995.529999999955</v>
      </c>
      <c r="D71" s="36">
        <f t="shared" si="3"/>
        <v>893.6</v>
      </c>
      <c r="E71" s="36">
        <f t="shared" si="4"/>
        <v>628.20000000000005</v>
      </c>
      <c r="F71" s="36">
        <f t="shared" si="5"/>
        <v>265.39999999999998</v>
      </c>
      <c r="G71" s="36">
        <f t="shared" si="0"/>
        <v>0</v>
      </c>
      <c r="H71" s="36">
        <f t="shared" si="6"/>
        <v>34632.67</v>
      </c>
      <c r="I71" s="36">
        <f t="shared" si="7"/>
        <v>18983.330000000002</v>
      </c>
      <c r="J71" s="36">
        <f t="shared" si="1"/>
        <v>90367.329999999958</v>
      </c>
    </row>
    <row r="72" spans="1:10" x14ac:dyDescent="0.25">
      <c r="A72">
        <f t="shared" si="8"/>
        <v>6</v>
      </c>
      <c r="B72" s="33">
        <v>45658</v>
      </c>
      <c r="C72" s="36">
        <f t="shared" si="2"/>
        <v>90367.329999999958</v>
      </c>
      <c r="D72" s="36">
        <f t="shared" si="3"/>
        <v>893.6</v>
      </c>
      <c r="E72" s="36">
        <f t="shared" si="4"/>
        <v>630.03</v>
      </c>
      <c r="F72" s="36">
        <f t="shared" si="5"/>
        <v>263.57</v>
      </c>
      <c r="G72" s="36">
        <f t="shared" si="0"/>
        <v>0</v>
      </c>
      <c r="H72" s="36">
        <f t="shared" si="6"/>
        <v>35262.699999999997</v>
      </c>
      <c r="I72" s="36">
        <f t="shared" si="7"/>
        <v>19246.900000000001</v>
      </c>
      <c r="J72" s="36">
        <f t="shared" si="1"/>
        <v>89737.299999999959</v>
      </c>
    </row>
    <row r="73" spans="1:10" x14ac:dyDescent="0.25">
      <c r="A73">
        <f t="shared" si="8"/>
        <v>6</v>
      </c>
      <c r="B73" s="33">
        <v>45689</v>
      </c>
      <c r="C73" s="36">
        <f t="shared" si="2"/>
        <v>89737.299999999959</v>
      </c>
      <c r="D73" s="36">
        <f t="shared" si="3"/>
        <v>893.6</v>
      </c>
      <c r="E73" s="36">
        <f t="shared" si="4"/>
        <v>631.87</v>
      </c>
      <c r="F73" s="36">
        <f t="shared" si="5"/>
        <v>261.73</v>
      </c>
      <c r="G73" s="36">
        <f t="shared" si="0"/>
        <v>0</v>
      </c>
      <c r="H73" s="36">
        <f t="shared" si="6"/>
        <v>35894.57</v>
      </c>
      <c r="I73" s="36">
        <f t="shared" si="7"/>
        <v>19508.63</v>
      </c>
      <c r="J73" s="36">
        <f t="shared" si="1"/>
        <v>89105.429999999964</v>
      </c>
    </row>
    <row r="74" spans="1:10" x14ac:dyDescent="0.25">
      <c r="A74">
        <f t="shared" si="8"/>
        <v>6</v>
      </c>
      <c r="B74" s="33">
        <v>45717</v>
      </c>
      <c r="C74" s="36">
        <f t="shared" si="2"/>
        <v>89105.429999999964</v>
      </c>
      <c r="D74" s="36">
        <f t="shared" si="3"/>
        <v>893.6</v>
      </c>
      <c r="E74" s="36">
        <f t="shared" si="4"/>
        <v>633.71</v>
      </c>
      <c r="F74" s="36">
        <f t="shared" si="5"/>
        <v>259.89</v>
      </c>
      <c r="G74" s="36">
        <f t="shared" si="0"/>
        <v>0</v>
      </c>
      <c r="H74" s="36">
        <f t="shared" si="6"/>
        <v>36528.28</v>
      </c>
      <c r="I74" s="36">
        <f t="shared" si="7"/>
        <v>19768.52</v>
      </c>
      <c r="J74" s="36">
        <f t="shared" si="1"/>
        <v>88471.719999999958</v>
      </c>
    </row>
    <row r="75" spans="1:10" x14ac:dyDescent="0.25">
      <c r="A75">
        <f t="shared" si="8"/>
        <v>6</v>
      </c>
      <c r="B75" s="33">
        <v>45748</v>
      </c>
      <c r="C75" s="36">
        <f t="shared" si="2"/>
        <v>88471.719999999958</v>
      </c>
      <c r="D75" s="36">
        <f t="shared" si="3"/>
        <v>893.6</v>
      </c>
      <c r="E75" s="36">
        <f t="shared" si="4"/>
        <v>635.55999999999995</v>
      </c>
      <c r="F75" s="36">
        <f t="shared" si="5"/>
        <v>258.04000000000002</v>
      </c>
      <c r="G75" s="36">
        <f t="shared" si="0"/>
        <v>0</v>
      </c>
      <c r="H75" s="36">
        <f t="shared" si="6"/>
        <v>37163.839999999997</v>
      </c>
      <c r="I75" s="36">
        <f t="shared" si="7"/>
        <v>20026.560000000001</v>
      </c>
      <c r="J75" s="36">
        <f t="shared" si="1"/>
        <v>87836.15999999996</v>
      </c>
    </row>
    <row r="76" spans="1:10" x14ac:dyDescent="0.25">
      <c r="A76">
        <f t="shared" si="8"/>
        <v>6</v>
      </c>
      <c r="B76" s="33">
        <v>45778</v>
      </c>
      <c r="C76" s="36">
        <f t="shared" si="2"/>
        <v>87836.15999999996</v>
      </c>
      <c r="D76" s="36">
        <f t="shared" si="3"/>
        <v>893.6</v>
      </c>
      <c r="E76" s="36">
        <f t="shared" si="4"/>
        <v>637.41000000000008</v>
      </c>
      <c r="F76" s="36">
        <f t="shared" si="5"/>
        <v>256.19</v>
      </c>
      <c r="G76" s="36">
        <f t="shared" si="0"/>
        <v>0</v>
      </c>
      <c r="H76" s="36">
        <f t="shared" si="6"/>
        <v>37801.25</v>
      </c>
      <c r="I76" s="36">
        <f t="shared" si="7"/>
        <v>20282.75</v>
      </c>
      <c r="J76" s="36">
        <f t="shared" si="1"/>
        <v>87198.749999999956</v>
      </c>
    </row>
    <row r="77" spans="1:10" x14ac:dyDescent="0.25">
      <c r="A77">
        <f t="shared" si="8"/>
        <v>6</v>
      </c>
      <c r="B77" s="33">
        <v>45809</v>
      </c>
      <c r="C77" s="36">
        <f t="shared" si="2"/>
        <v>87198.749999999956</v>
      </c>
      <c r="D77" s="36">
        <f t="shared" si="3"/>
        <v>893.6</v>
      </c>
      <c r="E77" s="36">
        <f t="shared" si="4"/>
        <v>639.27</v>
      </c>
      <c r="F77" s="36">
        <f t="shared" si="5"/>
        <v>254.33</v>
      </c>
      <c r="G77" s="36">
        <f t="shared" ref="G77:G140" si="9">$B$8</f>
        <v>0</v>
      </c>
      <c r="H77" s="36">
        <f t="shared" si="6"/>
        <v>38440.519999999997</v>
      </c>
      <c r="I77" s="36">
        <f t="shared" si="7"/>
        <v>20537.080000000002</v>
      </c>
      <c r="J77" s="36">
        <f t="shared" ref="J77:J140" si="10">C77-E77-G77</f>
        <v>86559.479999999952</v>
      </c>
    </row>
    <row r="78" spans="1:10" x14ac:dyDescent="0.25">
      <c r="A78">
        <f t="shared" si="8"/>
        <v>6</v>
      </c>
      <c r="B78" s="33">
        <v>45839</v>
      </c>
      <c r="C78" s="36">
        <f t="shared" ref="C78:C141" si="11">$J77</f>
        <v>86559.479999999952</v>
      </c>
      <c r="D78" s="36">
        <f t="shared" ref="D78:D141" si="12">$B$7</f>
        <v>893.6</v>
      </c>
      <c r="E78" s="36">
        <f t="shared" ref="E78:E141" si="13">D78-F78</f>
        <v>641.13</v>
      </c>
      <c r="F78" s="36">
        <f t="shared" ref="F78:F141" si="14">ROUND($C78*$B$4/12,2)</f>
        <v>252.47</v>
      </c>
      <c r="G78" s="36">
        <f t="shared" si="9"/>
        <v>0</v>
      </c>
      <c r="H78" s="36">
        <f t="shared" ref="H78:H141" si="15">E78+G78+H77</f>
        <v>39081.649999999994</v>
      </c>
      <c r="I78" s="36">
        <f t="shared" ref="I78:I141" si="16">F78+I77</f>
        <v>20789.550000000003</v>
      </c>
      <c r="J78" s="36">
        <f t="shared" si="10"/>
        <v>85918.349999999948</v>
      </c>
    </row>
    <row r="79" spans="1:10" x14ac:dyDescent="0.25">
      <c r="A79">
        <f t="shared" si="8"/>
        <v>6</v>
      </c>
      <c r="B79" s="33">
        <v>45870</v>
      </c>
      <c r="C79" s="36">
        <f t="shared" si="11"/>
        <v>85918.349999999948</v>
      </c>
      <c r="D79" s="36">
        <f t="shared" si="12"/>
        <v>893.6</v>
      </c>
      <c r="E79" s="36">
        <f t="shared" si="13"/>
        <v>643</v>
      </c>
      <c r="F79" s="36">
        <f t="shared" si="14"/>
        <v>250.6</v>
      </c>
      <c r="G79" s="36">
        <f t="shared" si="9"/>
        <v>0</v>
      </c>
      <c r="H79" s="36">
        <f t="shared" si="15"/>
        <v>39724.649999999994</v>
      </c>
      <c r="I79" s="36">
        <f t="shared" si="16"/>
        <v>21040.15</v>
      </c>
      <c r="J79" s="36">
        <f t="shared" si="10"/>
        <v>85275.349999999948</v>
      </c>
    </row>
    <row r="80" spans="1:10" x14ac:dyDescent="0.25">
      <c r="A80">
        <f t="shared" si="8"/>
        <v>6</v>
      </c>
      <c r="B80" s="33">
        <v>45901</v>
      </c>
      <c r="C80" s="36">
        <f t="shared" si="11"/>
        <v>85275.349999999948</v>
      </c>
      <c r="D80" s="36">
        <f t="shared" si="12"/>
        <v>893.6</v>
      </c>
      <c r="E80" s="36">
        <f t="shared" si="13"/>
        <v>644.88</v>
      </c>
      <c r="F80" s="36">
        <f t="shared" si="14"/>
        <v>248.72</v>
      </c>
      <c r="G80" s="36">
        <f t="shared" si="9"/>
        <v>0</v>
      </c>
      <c r="H80" s="36">
        <f t="shared" si="15"/>
        <v>40369.529999999992</v>
      </c>
      <c r="I80" s="36">
        <f t="shared" si="16"/>
        <v>21288.870000000003</v>
      </c>
      <c r="J80" s="36">
        <f t="shared" si="10"/>
        <v>84630.469999999943</v>
      </c>
    </row>
    <row r="81" spans="1:10" x14ac:dyDescent="0.25">
      <c r="A81">
        <f t="shared" si="8"/>
        <v>6</v>
      </c>
      <c r="B81" s="33">
        <v>45931</v>
      </c>
      <c r="C81" s="36">
        <f t="shared" si="11"/>
        <v>84630.469999999943</v>
      </c>
      <c r="D81" s="36">
        <f t="shared" si="12"/>
        <v>893.6</v>
      </c>
      <c r="E81" s="36">
        <f t="shared" si="13"/>
        <v>646.76</v>
      </c>
      <c r="F81" s="36">
        <f t="shared" si="14"/>
        <v>246.84</v>
      </c>
      <c r="G81" s="36">
        <f t="shared" si="9"/>
        <v>0</v>
      </c>
      <c r="H81" s="36">
        <f t="shared" si="15"/>
        <v>41016.289999999994</v>
      </c>
      <c r="I81" s="36">
        <f t="shared" si="16"/>
        <v>21535.710000000003</v>
      </c>
      <c r="J81" s="36">
        <f t="shared" si="10"/>
        <v>83983.709999999948</v>
      </c>
    </row>
    <row r="82" spans="1:10" x14ac:dyDescent="0.25">
      <c r="A82">
        <f t="shared" si="8"/>
        <v>6</v>
      </c>
      <c r="B82" s="33">
        <v>45962</v>
      </c>
      <c r="C82" s="36">
        <f t="shared" si="11"/>
        <v>83983.709999999948</v>
      </c>
      <c r="D82" s="36">
        <f t="shared" si="12"/>
        <v>893.6</v>
      </c>
      <c r="E82" s="36">
        <f t="shared" si="13"/>
        <v>648.65000000000009</v>
      </c>
      <c r="F82" s="36">
        <f t="shared" si="14"/>
        <v>244.95</v>
      </c>
      <c r="G82" s="36">
        <f t="shared" si="9"/>
        <v>0</v>
      </c>
      <c r="H82" s="36">
        <f t="shared" si="15"/>
        <v>41664.939999999995</v>
      </c>
      <c r="I82" s="36">
        <f t="shared" si="16"/>
        <v>21780.660000000003</v>
      </c>
      <c r="J82" s="36">
        <f t="shared" si="10"/>
        <v>83335.059999999954</v>
      </c>
    </row>
    <row r="83" spans="1:10" x14ac:dyDescent="0.25">
      <c r="A83">
        <f t="shared" si="8"/>
        <v>6</v>
      </c>
      <c r="B83" s="33">
        <v>45992</v>
      </c>
      <c r="C83" s="36">
        <f t="shared" si="11"/>
        <v>83335.059999999954</v>
      </c>
      <c r="D83" s="36">
        <f t="shared" si="12"/>
        <v>893.6</v>
      </c>
      <c r="E83" s="36">
        <f t="shared" si="13"/>
        <v>650.54</v>
      </c>
      <c r="F83" s="36">
        <f t="shared" si="14"/>
        <v>243.06</v>
      </c>
      <c r="G83" s="36">
        <f t="shared" si="9"/>
        <v>0</v>
      </c>
      <c r="H83" s="36">
        <f t="shared" si="15"/>
        <v>42315.479999999996</v>
      </c>
      <c r="I83" s="36">
        <f t="shared" si="16"/>
        <v>22023.720000000005</v>
      </c>
      <c r="J83" s="36">
        <f t="shared" si="10"/>
        <v>82684.51999999996</v>
      </c>
    </row>
    <row r="84" spans="1:10" x14ac:dyDescent="0.25">
      <c r="A84">
        <f t="shared" si="8"/>
        <v>7</v>
      </c>
      <c r="B84" s="33">
        <v>46023</v>
      </c>
      <c r="C84" s="36">
        <f t="shared" si="11"/>
        <v>82684.51999999996</v>
      </c>
      <c r="D84" s="36">
        <f t="shared" si="12"/>
        <v>893.6</v>
      </c>
      <c r="E84" s="36">
        <f t="shared" si="13"/>
        <v>652.44000000000005</v>
      </c>
      <c r="F84" s="36">
        <f t="shared" si="14"/>
        <v>241.16</v>
      </c>
      <c r="G84" s="36">
        <f t="shared" si="9"/>
        <v>0</v>
      </c>
      <c r="H84" s="36">
        <f t="shared" si="15"/>
        <v>42967.92</v>
      </c>
      <c r="I84" s="36">
        <f t="shared" si="16"/>
        <v>22264.880000000005</v>
      </c>
      <c r="J84" s="36">
        <f t="shared" si="10"/>
        <v>82032.079999999958</v>
      </c>
    </row>
    <row r="85" spans="1:10" x14ac:dyDescent="0.25">
      <c r="A85">
        <f t="shared" si="8"/>
        <v>7</v>
      </c>
      <c r="B85" s="33">
        <v>46054</v>
      </c>
      <c r="C85" s="36">
        <f t="shared" si="11"/>
        <v>82032.079999999958</v>
      </c>
      <c r="D85" s="36">
        <f t="shared" si="12"/>
        <v>893.6</v>
      </c>
      <c r="E85" s="36">
        <f t="shared" si="13"/>
        <v>654.34</v>
      </c>
      <c r="F85" s="36">
        <f t="shared" si="14"/>
        <v>239.26</v>
      </c>
      <c r="G85" s="36">
        <f t="shared" si="9"/>
        <v>0</v>
      </c>
      <c r="H85" s="36">
        <f t="shared" si="15"/>
        <v>43622.259999999995</v>
      </c>
      <c r="I85" s="36">
        <f t="shared" si="16"/>
        <v>22504.140000000003</v>
      </c>
      <c r="J85" s="36">
        <f t="shared" si="10"/>
        <v>81377.739999999962</v>
      </c>
    </row>
    <row r="86" spans="1:10" x14ac:dyDescent="0.25">
      <c r="A86">
        <f t="shared" si="8"/>
        <v>7</v>
      </c>
      <c r="B86" s="33">
        <v>46082</v>
      </c>
      <c r="C86" s="36">
        <f t="shared" si="11"/>
        <v>81377.739999999962</v>
      </c>
      <c r="D86" s="36">
        <f t="shared" si="12"/>
        <v>893.6</v>
      </c>
      <c r="E86" s="36">
        <f t="shared" si="13"/>
        <v>656.25</v>
      </c>
      <c r="F86" s="36">
        <f t="shared" si="14"/>
        <v>237.35</v>
      </c>
      <c r="G86" s="36">
        <f t="shared" si="9"/>
        <v>0</v>
      </c>
      <c r="H86" s="36">
        <f t="shared" si="15"/>
        <v>44278.509999999995</v>
      </c>
      <c r="I86" s="36">
        <f t="shared" si="16"/>
        <v>22741.49</v>
      </c>
      <c r="J86" s="36">
        <f t="shared" si="10"/>
        <v>80721.489999999962</v>
      </c>
    </row>
    <row r="87" spans="1:10" x14ac:dyDescent="0.25">
      <c r="A87">
        <f t="shared" si="8"/>
        <v>7</v>
      </c>
      <c r="B87" s="33">
        <v>46113</v>
      </c>
      <c r="C87" s="36">
        <f t="shared" si="11"/>
        <v>80721.489999999962</v>
      </c>
      <c r="D87" s="36">
        <f t="shared" si="12"/>
        <v>893.6</v>
      </c>
      <c r="E87" s="36">
        <f t="shared" si="13"/>
        <v>658.16000000000008</v>
      </c>
      <c r="F87" s="36">
        <f t="shared" si="14"/>
        <v>235.44</v>
      </c>
      <c r="G87" s="36">
        <f t="shared" si="9"/>
        <v>0</v>
      </c>
      <c r="H87" s="36">
        <f t="shared" si="15"/>
        <v>44936.67</v>
      </c>
      <c r="I87" s="36">
        <f t="shared" si="16"/>
        <v>22976.93</v>
      </c>
      <c r="J87" s="36">
        <f t="shared" si="10"/>
        <v>80063.329999999958</v>
      </c>
    </row>
    <row r="88" spans="1:10" x14ac:dyDescent="0.25">
      <c r="A88">
        <f t="shared" si="8"/>
        <v>7</v>
      </c>
      <c r="B88" s="33">
        <v>46143</v>
      </c>
      <c r="C88" s="36">
        <f t="shared" si="11"/>
        <v>80063.329999999958</v>
      </c>
      <c r="D88" s="36">
        <f t="shared" si="12"/>
        <v>893.6</v>
      </c>
      <c r="E88" s="36">
        <f t="shared" si="13"/>
        <v>660.08</v>
      </c>
      <c r="F88" s="36">
        <f t="shared" si="14"/>
        <v>233.52</v>
      </c>
      <c r="G88" s="36">
        <f t="shared" si="9"/>
        <v>0</v>
      </c>
      <c r="H88" s="36">
        <f t="shared" si="15"/>
        <v>45596.75</v>
      </c>
      <c r="I88" s="36">
        <f t="shared" si="16"/>
        <v>23210.45</v>
      </c>
      <c r="J88" s="36">
        <f t="shared" si="10"/>
        <v>79403.249999999956</v>
      </c>
    </row>
    <row r="89" spans="1:10" x14ac:dyDescent="0.25">
      <c r="A89">
        <f t="shared" ref="A89:A152" si="17">A77+1</f>
        <v>7</v>
      </c>
      <c r="B89" s="33">
        <v>46174</v>
      </c>
      <c r="C89" s="36">
        <f t="shared" si="11"/>
        <v>79403.249999999956</v>
      </c>
      <c r="D89" s="36">
        <f t="shared" si="12"/>
        <v>893.6</v>
      </c>
      <c r="E89" s="36">
        <f t="shared" si="13"/>
        <v>662.01</v>
      </c>
      <c r="F89" s="36">
        <f t="shared" si="14"/>
        <v>231.59</v>
      </c>
      <c r="G89" s="36">
        <f t="shared" si="9"/>
        <v>0</v>
      </c>
      <c r="H89" s="36">
        <f t="shared" si="15"/>
        <v>46258.76</v>
      </c>
      <c r="I89" s="36">
        <f t="shared" si="16"/>
        <v>23442.04</v>
      </c>
      <c r="J89" s="36">
        <f t="shared" si="10"/>
        <v>78741.239999999962</v>
      </c>
    </row>
    <row r="90" spans="1:10" x14ac:dyDescent="0.25">
      <c r="A90">
        <f t="shared" si="17"/>
        <v>7</v>
      </c>
      <c r="B90" s="33">
        <v>46204</v>
      </c>
      <c r="C90" s="36">
        <f t="shared" si="11"/>
        <v>78741.239999999962</v>
      </c>
      <c r="D90" s="36">
        <f t="shared" si="12"/>
        <v>893.6</v>
      </c>
      <c r="E90" s="36">
        <f t="shared" si="13"/>
        <v>663.94</v>
      </c>
      <c r="F90" s="36">
        <f t="shared" si="14"/>
        <v>229.66</v>
      </c>
      <c r="G90" s="36">
        <f t="shared" si="9"/>
        <v>0</v>
      </c>
      <c r="H90" s="36">
        <f t="shared" si="15"/>
        <v>46922.700000000004</v>
      </c>
      <c r="I90" s="36">
        <f t="shared" si="16"/>
        <v>23671.7</v>
      </c>
      <c r="J90" s="36">
        <f t="shared" si="10"/>
        <v>78077.299999999959</v>
      </c>
    </row>
    <row r="91" spans="1:10" x14ac:dyDescent="0.25">
      <c r="A91">
        <f t="shared" si="17"/>
        <v>7</v>
      </c>
      <c r="B91" s="33">
        <v>46235</v>
      </c>
      <c r="C91" s="36">
        <f t="shared" si="11"/>
        <v>78077.299999999959</v>
      </c>
      <c r="D91" s="36">
        <f t="shared" si="12"/>
        <v>893.6</v>
      </c>
      <c r="E91" s="36">
        <f t="shared" si="13"/>
        <v>665.87</v>
      </c>
      <c r="F91" s="36">
        <f t="shared" si="14"/>
        <v>227.73</v>
      </c>
      <c r="G91" s="36">
        <f t="shared" si="9"/>
        <v>0</v>
      </c>
      <c r="H91" s="36">
        <f t="shared" si="15"/>
        <v>47588.570000000007</v>
      </c>
      <c r="I91" s="36">
        <f t="shared" si="16"/>
        <v>23899.43</v>
      </c>
      <c r="J91" s="36">
        <f t="shared" si="10"/>
        <v>77411.429999999964</v>
      </c>
    </row>
    <row r="92" spans="1:10" x14ac:dyDescent="0.25">
      <c r="A92">
        <f t="shared" si="17"/>
        <v>7</v>
      </c>
      <c r="B92" s="33">
        <v>46266</v>
      </c>
      <c r="C92" s="36">
        <f t="shared" si="11"/>
        <v>77411.429999999964</v>
      </c>
      <c r="D92" s="36">
        <f t="shared" si="12"/>
        <v>893.6</v>
      </c>
      <c r="E92" s="36">
        <f t="shared" si="13"/>
        <v>667.82</v>
      </c>
      <c r="F92" s="36">
        <f t="shared" si="14"/>
        <v>225.78</v>
      </c>
      <c r="G92" s="36">
        <f t="shared" si="9"/>
        <v>0</v>
      </c>
      <c r="H92" s="36">
        <f t="shared" si="15"/>
        <v>48256.390000000007</v>
      </c>
      <c r="I92" s="36">
        <f t="shared" si="16"/>
        <v>24125.21</v>
      </c>
      <c r="J92" s="36">
        <f t="shared" si="10"/>
        <v>76743.609999999957</v>
      </c>
    </row>
    <row r="93" spans="1:10" x14ac:dyDescent="0.25">
      <c r="A93">
        <f t="shared" si="17"/>
        <v>7</v>
      </c>
      <c r="B93" s="33">
        <v>46296</v>
      </c>
      <c r="C93" s="36">
        <f t="shared" si="11"/>
        <v>76743.609999999957</v>
      </c>
      <c r="D93" s="36">
        <f t="shared" si="12"/>
        <v>893.6</v>
      </c>
      <c r="E93" s="36">
        <f t="shared" si="13"/>
        <v>669.76</v>
      </c>
      <c r="F93" s="36">
        <f t="shared" si="14"/>
        <v>223.84</v>
      </c>
      <c r="G93" s="36">
        <f t="shared" si="9"/>
        <v>0</v>
      </c>
      <c r="H93" s="36">
        <f t="shared" si="15"/>
        <v>48926.150000000009</v>
      </c>
      <c r="I93" s="36">
        <f t="shared" si="16"/>
        <v>24349.05</v>
      </c>
      <c r="J93" s="36">
        <f t="shared" si="10"/>
        <v>76073.849999999962</v>
      </c>
    </row>
    <row r="94" spans="1:10" x14ac:dyDescent="0.25">
      <c r="A94">
        <f t="shared" si="17"/>
        <v>7</v>
      </c>
      <c r="B94" s="33">
        <v>46327</v>
      </c>
      <c r="C94" s="36">
        <f t="shared" si="11"/>
        <v>76073.849999999962</v>
      </c>
      <c r="D94" s="36">
        <f t="shared" si="12"/>
        <v>893.6</v>
      </c>
      <c r="E94" s="36">
        <f t="shared" si="13"/>
        <v>671.72</v>
      </c>
      <c r="F94" s="36">
        <f t="shared" si="14"/>
        <v>221.88</v>
      </c>
      <c r="G94" s="36">
        <f t="shared" si="9"/>
        <v>0</v>
      </c>
      <c r="H94" s="36">
        <f t="shared" si="15"/>
        <v>49597.87000000001</v>
      </c>
      <c r="I94" s="36">
        <f t="shared" si="16"/>
        <v>24570.93</v>
      </c>
      <c r="J94" s="36">
        <f t="shared" si="10"/>
        <v>75402.129999999961</v>
      </c>
    </row>
    <row r="95" spans="1:10" x14ac:dyDescent="0.25">
      <c r="A95">
        <f t="shared" si="17"/>
        <v>7</v>
      </c>
      <c r="B95" s="33">
        <v>46357</v>
      </c>
      <c r="C95" s="36">
        <f t="shared" si="11"/>
        <v>75402.129999999961</v>
      </c>
      <c r="D95" s="36">
        <f t="shared" si="12"/>
        <v>893.6</v>
      </c>
      <c r="E95" s="36">
        <f t="shared" si="13"/>
        <v>673.68000000000006</v>
      </c>
      <c r="F95" s="36">
        <f t="shared" si="14"/>
        <v>219.92</v>
      </c>
      <c r="G95" s="36">
        <f t="shared" si="9"/>
        <v>0</v>
      </c>
      <c r="H95" s="36">
        <f t="shared" si="15"/>
        <v>50271.55000000001</v>
      </c>
      <c r="I95" s="36">
        <f t="shared" si="16"/>
        <v>24790.85</v>
      </c>
      <c r="J95" s="36">
        <f t="shared" si="10"/>
        <v>74728.449999999968</v>
      </c>
    </row>
    <row r="96" spans="1:10" x14ac:dyDescent="0.25">
      <c r="A96">
        <f t="shared" si="17"/>
        <v>8</v>
      </c>
      <c r="B96" s="33">
        <v>46388</v>
      </c>
      <c r="C96" s="36">
        <f t="shared" si="11"/>
        <v>74728.449999999968</v>
      </c>
      <c r="D96" s="36">
        <f t="shared" si="12"/>
        <v>893.6</v>
      </c>
      <c r="E96" s="36">
        <f t="shared" si="13"/>
        <v>675.64</v>
      </c>
      <c r="F96" s="36">
        <f t="shared" si="14"/>
        <v>217.96</v>
      </c>
      <c r="G96" s="36">
        <f t="shared" si="9"/>
        <v>0</v>
      </c>
      <c r="H96" s="36">
        <f t="shared" si="15"/>
        <v>50947.19000000001</v>
      </c>
      <c r="I96" s="36">
        <f t="shared" si="16"/>
        <v>25008.809999999998</v>
      </c>
      <c r="J96" s="36">
        <f t="shared" si="10"/>
        <v>74052.809999999969</v>
      </c>
    </row>
    <row r="97" spans="1:10" x14ac:dyDescent="0.25">
      <c r="A97">
        <f t="shared" si="17"/>
        <v>8</v>
      </c>
      <c r="B97" s="33">
        <v>46419</v>
      </c>
      <c r="C97" s="36">
        <f t="shared" si="11"/>
        <v>74052.809999999969</v>
      </c>
      <c r="D97" s="36">
        <f t="shared" si="12"/>
        <v>893.6</v>
      </c>
      <c r="E97" s="36">
        <f t="shared" si="13"/>
        <v>677.61</v>
      </c>
      <c r="F97" s="36">
        <f t="shared" si="14"/>
        <v>215.99</v>
      </c>
      <c r="G97" s="36">
        <f t="shared" si="9"/>
        <v>0</v>
      </c>
      <c r="H97" s="36">
        <f t="shared" si="15"/>
        <v>51624.80000000001</v>
      </c>
      <c r="I97" s="36">
        <f t="shared" si="16"/>
        <v>25224.799999999999</v>
      </c>
      <c r="J97" s="36">
        <f t="shared" si="10"/>
        <v>73375.199999999968</v>
      </c>
    </row>
    <row r="98" spans="1:10" x14ac:dyDescent="0.25">
      <c r="A98">
        <f t="shared" si="17"/>
        <v>8</v>
      </c>
      <c r="B98" s="33">
        <v>46447</v>
      </c>
      <c r="C98" s="36">
        <f t="shared" si="11"/>
        <v>73375.199999999968</v>
      </c>
      <c r="D98" s="36">
        <f t="shared" si="12"/>
        <v>893.6</v>
      </c>
      <c r="E98" s="36">
        <f t="shared" si="13"/>
        <v>679.59</v>
      </c>
      <c r="F98" s="36">
        <f t="shared" si="14"/>
        <v>214.01</v>
      </c>
      <c r="G98" s="36">
        <f t="shared" si="9"/>
        <v>0</v>
      </c>
      <c r="H98" s="36">
        <f t="shared" si="15"/>
        <v>52304.390000000007</v>
      </c>
      <c r="I98" s="36">
        <f t="shared" si="16"/>
        <v>25438.809999999998</v>
      </c>
      <c r="J98" s="36">
        <f t="shared" si="10"/>
        <v>72695.609999999971</v>
      </c>
    </row>
    <row r="99" spans="1:10" x14ac:dyDescent="0.25">
      <c r="A99">
        <f t="shared" si="17"/>
        <v>8</v>
      </c>
      <c r="B99" s="33">
        <v>46478</v>
      </c>
      <c r="C99" s="36">
        <f t="shared" si="11"/>
        <v>72695.609999999971</v>
      </c>
      <c r="D99" s="36">
        <f t="shared" si="12"/>
        <v>893.6</v>
      </c>
      <c r="E99" s="36">
        <f t="shared" si="13"/>
        <v>681.57</v>
      </c>
      <c r="F99" s="36">
        <f t="shared" si="14"/>
        <v>212.03</v>
      </c>
      <c r="G99" s="36">
        <f t="shared" si="9"/>
        <v>0</v>
      </c>
      <c r="H99" s="36">
        <f t="shared" si="15"/>
        <v>52985.960000000006</v>
      </c>
      <c r="I99" s="36">
        <f t="shared" si="16"/>
        <v>25650.839999999997</v>
      </c>
      <c r="J99" s="36">
        <f t="shared" si="10"/>
        <v>72014.039999999964</v>
      </c>
    </row>
    <row r="100" spans="1:10" x14ac:dyDescent="0.25">
      <c r="A100">
        <f t="shared" si="17"/>
        <v>8</v>
      </c>
      <c r="B100" s="33">
        <v>46508</v>
      </c>
      <c r="C100" s="36">
        <f t="shared" si="11"/>
        <v>72014.039999999964</v>
      </c>
      <c r="D100" s="36">
        <f t="shared" si="12"/>
        <v>893.6</v>
      </c>
      <c r="E100" s="36">
        <f t="shared" si="13"/>
        <v>683.56000000000006</v>
      </c>
      <c r="F100" s="36">
        <f t="shared" si="14"/>
        <v>210.04</v>
      </c>
      <c r="G100" s="36">
        <f t="shared" si="9"/>
        <v>0</v>
      </c>
      <c r="H100" s="36">
        <f t="shared" si="15"/>
        <v>53669.520000000004</v>
      </c>
      <c r="I100" s="36">
        <f t="shared" si="16"/>
        <v>25860.879999999997</v>
      </c>
      <c r="J100" s="36">
        <f t="shared" si="10"/>
        <v>71330.479999999967</v>
      </c>
    </row>
    <row r="101" spans="1:10" x14ac:dyDescent="0.25">
      <c r="A101">
        <f t="shared" si="17"/>
        <v>8</v>
      </c>
      <c r="B101" s="33">
        <v>46539</v>
      </c>
      <c r="C101" s="36">
        <f t="shared" si="11"/>
        <v>71330.479999999967</v>
      </c>
      <c r="D101" s="36">
        <f t="shared" si="12"/>
        <v>893.6</v>
      </c>
      <c r="E101" s="36">
        <f t="shared" si="13"/>
        <v>685.55</v>
      </c>
      <c r="F101" s="36">
        <f t="shared" si="14"/>
        <v>208.05</v>
      </c>
      <c r="G101" s="36">
        <f t="shared" si="9"/>
        <v>0</v>
      </c>
      <c r="H101" s="36">
        <f t="shared" si="15"/>
        <v>54355.070000000007</v>
      </c>
      <c r="I101" s="36">
        <f t="shared" si="16"/>
        <v>26068.929999999997</v>
      </c>
      <c r="J101" s="36">
        <f t="shared" si="10"/>
        <v>70644.929999999964</v>
      </c>
    </row>
    <row r="102" spans="1:10" x14ac:dyDescent="0.25">
      <c r="A102">
        <f t="shared" si="17"/>
        <v>8</v>
      </c>
      <c r="B102" s="33">
        <v>46569</v>
      </c>
      <c r="C102" s="36">
        <f t="shared" si="11"/>
        <v>70644.929999999964</v>
      </c>
      <c r="D102" s="36">
        <f t="shared" si="12"/>
        <v>893.6</v>
      </c>
      <c r="E102" s="36">
        <f t="shared" si="13"/>
        <v>687.55</v>
      </c>
      <c r="F102" s="36">
        <f t="shared" si="14"/>
        <v>206.05</v>
      </c>
      <c r="G102" s="36">
        <f t="shared" si="9"/>
        <v>0</v>
      </c>
      <c r="H102" s="36">
        <f t="shared" si="15"/>
        <v>55042.62000000001</v>
      </c>
      <c r="I102" s="36">
        <f t="shared" si="16"/>
        <v>26274.979999999996</v>
      </c>
      <c r="J102" s="36">
        <f t="shared" si="10"/>
        <v>69957.379999999961</v>
      </c>
    </row>
    <row r="103" spans="1:10" x14ac:dyDescent="0.25">
      <c r="A103">
        <f t="shared" si="17"/>
        <v>8</v>
      </c>
      <c r="B103" s="33">
        <v>46600</v>
      </c>
      <c r="C103" s="36">
        <f t="shared" si="11"/>
        <v>69957.379999999961</v>
      </c>
      <c r="D103" s="36">
        <f t="shared" si="12"/>
        <v>893.6</v>
      </c>
      <c r="E103" s="36">
        <f t="shared" si="13"/>
        <v>689.56000000000006</v>
      </c>
      <c r="F103" s="36">
        <f t="shared" si="14"/>
        <v>204.04</v>
      </c>
      <c r="G103" s="36">
        <f t="shared" si="9"/>
        <v>0</v>
      </c>
      <c r="H103" s="36">
        <f t="shared" si="15"/>
        <v>55732.180000000008</v>
      </c>
      <c r="I103" s="36">
        <f t="shared" si="16"/>
        <v>26479.019999999997</v>
      </c>
      <c r="J103" s="36">
        <f t="shared" si="10"/>
        <v>69267.819999999963</v>
      </c>
    </row>
    <row r="104" spans="1:10" x14ac:dyDescent="0.25">
      <c r="A104">
        <f t="shared" si="17"/>
        <v>8</v>
      </c>
      <c r="B104" s="33">
        <v>46631</v>
      </c>
      <c r="C104" s="36">
        <f t="shared" si="11"/>
        <v>69267.819999999963</v>
      </c>
      <c r="D104" s="36">
        <f t="shared" si="12"/>
        <v>893.6</v>
      </c>
      <c r="E104" s="36">
        <f t="shared" si="13"/>
        <v>691.57</v>
      </c>
      <c r="F104" s="36">
        <f t="shared" si="14"/>
        <v>202.03</v>
      </c>
      <c r="G104" s="36">
        <f t="shared" si="9"/>
        <v>0</v>
      </c>
      <c r="H104" s="36">
        <f t="shared" si="15"/>
        <v>56423.750000000007</v>
      </c>
      <c r="I104" s="36">
        <f t="shared" si="16"/>
        <v>26681.049999999996</v>
      </c>
      <c r="J104" s="36">
        <f t="shared" si="10"/>
        <v>68576.249999999956</v>
      </c>
    </row>
    <row r="105" spans="1:10" x14ac:dyDescent="0.25">
      <c r="A105">
        <f t="shared" si="17"/>
        <v>8</v>
      </c>
      <c r="B105" s="33">
        <v>46661</v>
      </c>
      <c r="C105" s="36">
        <f t="shared" si="11"/>
        <v>68576.249999999956</v>
      </c>
      <c r="D105" s="36">
        <f t="shared" si="12"/>
        <v>893.6</v>
      </c>
      <c r="E105" s="36">
        <f t="shared" si="13"/>
        <v>693.59</v>
      </c>
      <c r="F105" s="36">
        <f t="shared" si="14"/>
        <v>200.01</v>
      </c>
      <c r="G105" s="36">
        <f t="shared" si="9"/>
        <v>0</v>
      </c>
      <c r="H105" s="36">
        <f t="shared" si="15"/>
        <v>57117.340000000004</v>
      </c>
      <c r="I105" s="36">
        <f t="shared" si="16"/>
        <v>26881.059999999994</v>
      </c>
      <c r="J105" s="36">
        <f t="shared" si="10"/>
        <v>67882.65999999996</v>
      </c>
    </row>
    <row r="106" spans="1:10" x14ac:dyDescent="0.25">
      <c r="A106">
        <f t="shared" si="17"/>
        <v>8</v>
      </c>
      <c r="B106" s="33">
        <v>46692</v>
      </c>
      <c r="C106" s="36">
        <f t="shared" si="11"/>
        <v>67882.65999999996</v>
      </c>
      <c r="D106" s="36">
        <f t="shared" si="12"/>
        <v>893.6</v>
      </c>
      <c r="E106" s="36">
        <f t="shared" si="13"/>
        <v>695.61</v>
      </c>
      <c r="F106" s="36">
        <f t="shared" si="14"/>
        <v>197.99</v>
      </c>
      <c r="G106" s="36">
        <f t="shared" si="9"/>
        <v>0</v>
      </c>
      <c r="H106" s="36">
        <f t="shared" si="15"/>
        <v>57812.950000000004</v>
      </c>
      <c r="I106" s="36">
        <f t="shared" si="16"/>
        <v>27079.049999999996</v>
      </c>
      <c r="J106" s="36">
        <f t="shared" si="10"/>
        <v>67187.049999999959</v>
      </c>
    </row>
    <row r="107" spans="1:10" x14ac:dyDescent="0.25">
      <c r="A107">
        <f t="shared" si="17"/>
        <v>8</v>
      </c>
      <c r="B107" s="33">
        <v>46722</v>
      </c>
      <c r="C107" s="36">
        <f t="shared" si="11"/>
        <v>67187.049999999959</v>
      </c>
      <c r="D107" s="36">
        <f t="shared" si="12"/>
        <v>893.6</v>
      </c>
      <c r="E107" s="36">
        <f t="shared" si="13"/>
        <v>697.64</v>
      </c>
      <c r="F107" s="36">
        <f t="shared" si="14"/>
        <v>195.96</v>
      </c>
      <c r="G107" s="36">
        <f t="shared" si="9"/>
        <v>0</v>
      </c>
      <c r="H107" s="36">
        <f t="shared" si="15"/>
        <v>58510.590000000004</v>
      </c>
      <c r="I107" s="36">
        <f t="shared" si="16"/>
        <v>27275.009999999995</v>
      </c>
      <c r="J107" s="36">
        <f t="shared" si="10"/>
        <v>66489.40999999996</v>
      </c>
    </row>
    <row r="108" spans="1:10" x14ac:dyDescent="0.25">
      <c r="A108">
        <f t="shared" si="17"/>
        <v>9</v>
      </c>
      <c r="B108" s="33">
        <v>46753</v>
      </c>
      <c r="C108" s="36">
        <f t="shared" si="11"/>
        <v>66489.40999999996</v>
      </c>
      <c r="D108" s="36">
        <f t="shared" si="12"/>
        <v>893.6</v>
      </c>
      <c r="E108" s="36">
        <f t="shared" si="13"/>
        <v>699.67000000000007</v>
      </c>
      <c r="F108" s="36">
        <f t="shared" si="14"/>
        <v>193.93</v>
      </c>
      <c r="G108" s="36">
        <f t="shared" si="9"/>
        <v>0</v>
      </c>
      <c r="H108" s="36">
        <f t="shared" si="15"/>
        <v>59210.26</v>
      </c>
      <c r="I108" s="36">
        <f t="shared" si="16"/>
        <v>27468.939999999995</v>
      </c>
      <c r="J108" s="36">
        <f t="shared" si="10"/>
        <v>65789.739999999962</v>
      </c>
    </row>
    <row r="109" spans="1:10" x14ac:dyDescent="0.25">
      <c r="A109">
        <f t="shared" si="17"/>
        <v>9</v>
      </c>
      <c r="B109" s="33">
        <v>46784</v>
      </c>
      <c r="C109" s="36">
        <f t="shared" si="11"/>
        <v>65789.739999999962</v>
      </c>
      <c r="D109" s="36">
        <f t="shared" si="12"/>
        <v>893.6</v>
      </c>
      <c r="E109" s="36">
        <f t="shared" si="13"/>
        <v>701.71</v>
      </c>
      <c r="F109" s="36">
        <f t="shared" si="14"/>
        <v>191.89</v>
      </c>
      <c r="G109" s="36">
        <f t="shared" si="9"/>
        <v>0</v>
      </c>
      <c r="H109" s="36">
        <f t="shared" si="15"/>
        <v>59911.97</v>
      </c>
      <c r="I109" s="36">
        <f t="shared" si="16"/>
        <v>27660.829999999994</v>
      </c>
      <c r="J109" s="36">
        <f t="shared" si="10"/>
        <v>65088.029999999962</v>
      </c>
    </row>
    <row r="110" spans="1:10" x14ac:dyDescent="0.25">
      <c r="A110">
        <f t="shared" si="17"/>
        <v>9</v>
      </c>
      <c r="B110" s="33">
        <v>46813</v>
      </c>
      <c r="C110" s="36">
        <f t="shared" si="11"/>
        <v>65088.029999999962</v>
      </c>
      <c r="D110" s="36">
        <f t="shared" si="12"/>
        <v>893.6</v>
      </c>
      <c r="E110" s="36">
        <f t="shared" si="13"/>
        <v>703.76</v>
      </c>
      <c r="F110" s="36">
        <f t="shared" si="14"/>
        <v>189.84</v>
      </c>
      <c r="G110" s="36">
        <f t="shared" si="9"/>
        <v>0</v>
      </c>
      <c r="H110" s="36">
        <f t="shared" si="15"/>
        <v>60615.73</v>
      </c>
      <c r="I110" s="36">
        <f t="shared" si="16"/>
        <v>27850.669999999995</v>
      </c>
      <c r="J110" s="36">
        <f t="shared" si="10"/>
        <v>64384.26999999996</v>
      </c>
    </row>
    <row r="111" spans="1:10" x14ac:dyDescent="0.25">
      <c r="A111">
        <f t="shared" si="17"/>
        <v>9</v>
      </c>
      <c r="B111" s="33">
        <v>46844</v>
      </c>
      <c r="C111" s="36">
        <f t="shared" si="11"/>
        <v>64384.26999999996</v>
      </c>
      <c r="D111" s="36">
        <f t="shared" si="12"/>
        <v>893.6</v>
      </c>
      <c r="E111" s="36">
        <f t="shared" si="13"/>
        <v>705.81000000000006</v>
      </c>
      <c r="F111" s="36">
        <f t="shared" si="14"/>
        <v>187.79</v>
      </c>
      <c r="G111" s="36">
        <f t="shared" si="9"/>
        <v>0</v>
      </c>
      <c r="H111" s="36">
        <f t="shared" si="15"/>
        <v>61321.54</v>
      </c>
      <c r="I111" s="36">
        <f t="shared" si="16"/>
        <v>28038.459999999995</v>
      </c>
      <c r="J111" s="36">
        <f t="shared" si="10"/>
        <v>63678.459999999963</v>
      </c>
    </row>
    <row r="112" spans="1:10" x14ac:dyDescent="0.25">
      <c r="A112">
        <f t="shared" si="17"/>
        <v>9</v>
      </c>
      <c r="B112" s="33">
        <v>46874</v>
      </c>
      <c r="C112" s="36">
        <f t="shared" si="11"/>
        <v>63678.459999999963</v>
      </c>
      <c r="D112" s="36">
        <f t="shared" si="12"/>
        <v>893.6</v>
      </c>
      <c r="E112" s="36">
        <f t="shared" si="13"/>
        <v>707.87</v>
      </c>
      <c r="F112" s="36">
        <f t="shared" si="14"/>
        <v>185.73</v>
      </c>
      <c r="G112" s="36">
        <f t="shared" si="9"/>
        <v>0</v>
      </c>
      <c r="H112" s="36">
        <f t="shared" si="15"/>
        <v>62029.41</v>
      </c>
      <c r="I112" s="36">
        <f t="shared" si="16"/>
        <v>28224.189999999995</v>
      </c>
      <c r="J112" s="36">
        <f t="shared" si="10"/>
        <v>62970.58999999996</v>
      </c>
    </row>
    <row r="113" spans="1:10" x14ac:dyDescent="0.25">
      <c r="A113">
        <f t="shared" si="17"/>
        <v>9</v>
      </c>
      <c r="B113" s="33">
        <v>46905</v>
      </c>
      <c r="C113" s="36">
        <f t="shared" si="11"/>
        <v>62970.58999999996</v>
      </c>
      <c r="D113" s="36">
        <f t="shared" si="12"/>
        <v>893.6</v>
      </c>
      <c r="E113" s="36">
        <f t="shared" si="13"/>
        <v>709.94</v>
      </c>
      <c r="F113" s="36">
        <f t="shared" si="14"/>
        <v>183.66</v>
      </c>
      <c r="G113" s="36">
        <f t="shared" si="9"/>
        <v>0</v>
      </c>
      <c r="H113" s="36">
        <f t="shared" si="15"/>
        <v>62739.350000000006</v>
      </c>
      <c r="I113" s="36">
        <f t="shared" si="16"/>
        <v>28407.849999999995</v>
      </c>
      <c r="J113" s="36">
        <f t="shared" si="10"/>
        <v>62260.649999999958</v>
      </c>
    </row>
    <row r="114" spans="1:10" x14ac:dyDescent="0.25">
      <c r="A114">
        <f t="shared" si="17"/>
        <v>9</v>
      </c>
      <c r="B114" s="33">
        <v>46935</v>
      </c>
      <c r="C114" s="36">
        <f t="shared" si="11"/>
        <v>62260.649999999958</v>
      </c>
      <c r="D114" s="36">
        <f t="shared" si="12"/>
        <v>893.6</v>
      </c>
      <c r="E114" s="36">
        <f t="shared" si="13"/>
        <v>712.01</v>
      </c>
      <c r="F114" s="36">
        <f t="shared" si="14"/>
        <v>181.59</v>
      </c>
      <c r="G114" s="36">
        <f t="shared" si="9"/>
        <v>0</v>
      </c>
      <c r="H114" s="36">
        <f t="shared" si="15"/>
        <v>63451.360000000008</v>
      </c>
      <c r="I114" s="36">
        <f t="shared" si="16"/>
        <v>28589.439999999995</v>
      </c>
      <c r="J114" s="36">
        <f t="shared" si="10"/>
        <v>61548.639999999956</v>
      </c>
    </row>
    <row r="115" spans="1:10" x14ac:dyDescent="0.25">
      <c r="A115">
        <f t="shared" si="17"/>
        <v>9</v>
      </c>
      <c r="B115" s="33">
        <v>46966</v>
      </c>
      <c r="C115" s="36">
        <f t="shared" si="11"/>
        <v>61548.639999999956</v>
      </c>
      <c r="D115" s="36">
        <f t="shared" si="12"/>
        <v>893.6</v>
      </c>
      <c r="E115" s="36">
        <f t="shared" si="13"/>
        <v>714.08</v>
      </c>
      <c r="F115" s="36">
        <f t="shared" si="14"/>
        <v>179.52</v>
      </c>
      <c r="G115" s="36">
        <f t="shared" si="9"/>
        <v>0</v>
      </c>
      <c r="H115" s="36">
        <f t="shared" si="15"/>
        <v>64165.44000000001</v>
      </c>
      <c r="I115" s="36">
        <f t="shared" si="16"/>
        <v>28768.959999999995</v>
      </c>
      <c r="J115" s="36">
        <f t="shared" si="10"/>
        <v>60834.559999999954</v>
      </c>
    </row>
    <row r="116" spans="1:10" x14ac:dyDescent="0.25">
      <c r="A116">
        <f t="shared" si="17"/>
        <v>9</v>
      </c>
      <c r="B116" s="33">
        <v>46997</v>
      </c>
      <c r="C116" s="36">
        <f t="shared" si="11"/>
        <v>60834.559999999954</v>
      </c>
      <c r="D116" s="36">
        <f t="shared" si="12"/>
        <v>893.6</v>
      </c>
      <c r="E116" s="36">
        <f t="shared" si="13"/>
        <v>716.17000000000007</v>
      </c>
      <c r="F116" s="36">
        <f t="shared" si="14"/>
        <v>177.43</v>
      </c>
      <c r="G116" s="36">
        <f t="shared" si="9"/>
        <v>0</v>
      </c>
      <c r="H116" s="36">
        <f t="shared" si="15"/>
        <v>64881.610000000008</v>
      </c>
      <c r="I116" s="36">
        <f t="shared" si="16"/>
        <v>28946.389999999996</v>
      </c>
      <c r="J116" s="36">
        <f t="shared" si="10"/>
        <v>60118.389999999956</v>
      </c>
    </row>
    <row r="117" spans="1:10" x14ac:dyDescent="0.25">
      <c r="A117">
        <f t="shared" si="17"/>
        <v>9</v>
      </c>
      <c r="B117" s="33">
        <v>47027</v>
      </c>
      <c r="C117" s="36">
        <f t="shared" si="11"/>
        <v>60118.389999999956</v>
      </c>
      <c r="D117" s="36">
        <f t="shared" si="12"/>
        <v>893.6</v>
      </c>
      <c r="E117" s="36">
        <f t="shared" si="13"/>
        <v>718.25</v>
      </c>
      <c r="F117" s="36">
        <f t="shared" si="14"/>
        <v>175.35</v>
      </c>
      <c r="G117" s="36">
        <f t="shared" si="9"/>
        <v>0</v>
      </c>
      <c r="H117" s="36">
        <f t="shared" si="15"/>
        <v>65599.860000000015</v>
      </c>
      <c r="I117" s="36">
        <f t="shared" si="16"/>
        <v>29121.739999999994</v>
      </c>
      <c r="J117" s="36">
        <f t="shared" si="10"/>
        <v>59400.139999999956</v>
      </c>
    </row>
    <row r="118" spans="1:10" x14ac:dyDescent="0.25">
      <c r="A118">
        <f t="shared" si="17"/>
        <v>9</v>
      </c>
      <c r="B118" s="33">
        <v>47058</v>
      </c>
      <c r="C118" s="36">
        <f t="shared" si="11"/>
        <v>59400.139999999956</v>
      </c>
      <c r="D118" s="36">
        <f t="shared" si="12"/>
        <v>893.6</v>
      </c>
      <c r="E118" s="36">
        <f t="shared" si="13"/>
        <v>720.35</v>
      </c>
      <c r="F118" s="36">
        <f t="shared" si="14"/>
        <v>173.25</v>
      </c>
      <c r="G118" s="36">
        <f t="shared" si="9"/>
        <v>0</v>
      </c>
      <c r="H118" s="36">
        <f t="shared" si="15"/>
        <v>66320.210000000021</v>
      </c>
      <c r="I118" s="36">
        <f t="shared" si="16"/>
        <v>29294.989999999994</v>
      </c>
      <c r="J118" s="36">
        <f t="shared" si="10"/>
        <v>58679.789999999957</v>
      </c>
    </row>
    <row r="119" spans="1:10" x14ac:dyDescent="0.25">
      <c r="A119">
        <f t="shared" si="17"/>
        <v>9</v>
      </c>
      <c r="B119" s="33">
        <v>47088</v>
      </c>
      <c r="C119" s="36">
        <f t="shared" si="11"/>
        <v>58679.789999999957</v>
      </c>
      <c r="D119" s="36">
        <f t="shared" si="12"/>
        <v>893.6</v>
      </c>
      <c r="E119" s="36">
        <f t="shared" si="13"/>
        <v>722.45</v>
      </c>
      <c r="F119" s="36">
        <f t="shared" si="14"/>
        <v>171.15</v>
      </c>
      <c r="G119" s="36">
        <f t="shared" si="9"/>
        <v>0</v>
      </c>
      <c r="H119" s="36">
        <f t="shared" si="15"/>
        <v>67042.660000000018</v>
      </c>
      <c r="I119" s="36">
        <f t="shared" si="16"/>
        <v>29466.139999999996</v>
      </c>
      <c r="J119" s="36">
        <f t="shared" si="10"/>
        <v>57957.33999999996</v>
      </c>
    </row>
    <row r="120" spans="1:10" x14ac:dyDescent="0.25">
      <c r="A120">
        <f t="shared" si="17"/>
        <v>10</v>
      </c>
      <c r="B120" s="33">
        <v>47119</v>
      </c>
      <c r="C120" s="36">
        <f t="shared" si="11"/>
        <v>57957.33999999996</v>
      </c>
      <c r="D120" s="36">
        <f t="shared" si="12"/>
        <v>893.6</v>
      </c>
      <c r="E120" s="36">
        <f t="shared" si="13"/>
        <v>724.56000000000006</v>
      </c>
      <c r="F120" s="36">
        <f t="shared" si="14"/>
        <v>169.04</v>
      </c>
      <c r="G120" s="36">
        <f t="shared" si="9"/>
        <v>0</v>
      </c>
      <c r="H120" s="36">
        <f t="shared" si="15"/>
        <v>67767.220000000016</v>
      </c>
      <c r="I120" s="36">
        <f t="shared" si="16"/>
        <v>29635.179999999997</v>
      </c>
      <c r="J120" s="36">
        <f t="shared" si="10"/>
        <v>57232.779999999962</v>
      </c>
    </row>
    <row r="121" spans="1:10" x14ac:dyDescent="0.25">
      <c r="A121">
        <f t="shared" si="17"/>
        <v>10</v>
      </c>
      <c r="B121" s="33">
        <v>47150</v>
      </c>
      <c r="C121" s="36">
        <f t="shared" si="11"/>
        <v>57232.779999999962</v>
      </c>
      <c r="D121" s="36">
        <f t="shared" si="12"/>
        <v>893.6</v>
      </c>
      <c r="E121" s="36">
        <f t="shared" si="13"/>
        <v>726.67000000000007</v>
      </c>
      <c r="F121" s="36">
        <f t="shared" si="14"/>
        <v>166.93</v>
      </c>
      <c r="G121" s="36">
        <f t="shared" si="9"/>
        <v>0</v>
      </c>
      <c r="H121" s="36">
        <f t="shared" si="15"/>
        <v>68493.890000000014</v>
      </c>
      <c r="I121" s="36">
        <f t="shared" si="16"/>
        <v>29802.109999999997</v>
      </c>
      <c r="J121" s="36">
        <f t="shared" si="10"/>
        <v>56506.109999999964</v>
      </c>
    </row>
    <row r="122" spans="1:10" x14ac:dyDescent="0.25">
      <c r="A122">
        <f t="shared" si="17"/>
        <v>10</v>
      </c>
      <c r="B122" s="33">
        <v>47178</v>
      </c>
      <c r="C122" s="36">
        <f t="shared" si="11"/>
        <v>56506.109999999964</v>
      </c>
      <c r="D122" s="36">
        <f t="shared" si="12"/>
        <v>893.6</v>
      </c>
      <c r="E122" s="36">
        <f t="shared" si="13"/>
        <v>728.79</v>
      </c>
      <c r="F122" s="36">
        <f t="shared" si="14"/>
        <v>164.81</v>
      </c>
      <c r="G122" s="36">
        <f t="shared" si="9"/>
        <v>0</v>
      </c>
      <c r="H122" s="36">
        <f t="shared" si="15"/>
        <v>69222.680000000008</v>
      </c>
      <c r="I122" s="36">
        <f t="shared" si="16"/>
        <v>29966.92</v>
      </c>
      <c r="J122" s="36">
        <f t="shared" si="10"/>
        <v>55777.319999999963</v>
      </c>
    </row>
    <row r="123" spans="1:10" x14ac:dyDescent="0.25">
      <c r="A123">
        <f t="shared" si="17"/>
        <v>10</v>
      </c>
      <c r="B123" s="33">
        <v>47209</v>
      </c>
      <c r="C123" s="36">
        <f t="shared" si="11"/>
        <v>55777.319999999963</v>
      </c>
      <c r="D123" s="36">
        <f t="shared" si="12"/>
        <v>893.6</v>
      </c>
      <c r="E123" s="36">
        <f t="shared" si="13"/>
        <v>730.92000000000007</v>
      </c>
      <c r="F123" s="36">
        <f t="shared" si="14"/>
        <v>162.68</v>
      </c>
      <c r="G123" s="36">
        <f t="shared" si="9"/>
        <v>0</v>
      </c>
      <c r="H123" s="36">
        <f t="shared" si="15"/>
        <v>69953.600000000006</v>
      </c>
      <c r="I123" s="36">
        <f t="shared" si="16"/>
        <v>30129.599999999999</v>
      </c>
      <c r="J123" s="36">
        <f t="shared" si="10"/>
        <v>55046.399999999965</v>
      </c>
    </row>
    <row r="124" spans="1:10" x14ac:dyDescent="0.25">
      <c r="A124">
        <f t="shared" si="17"/>
        <v>10</v>
      </c>
      <c r="B124" s="33">
        <v>47239</v>
      </c>
      <c r="C124" s="36">
        <f t="shared" si="11"/>
        <v>55046.399999999965</v>
      </c>
      <c r="D124" s="36">
        <f t="shared" si="12"/>
        <v>893.6</v>
      </c>
      <c r="E124" s="36">
        <f t="shared" si="13"/>
        <v>733.05</v>
      </c>
      <c r="F124" s="36">
        <f t="shared" si="14"/>
        <v>160.55000000000001</v>
      </c>
      <c r="G124" s="36">
        <f t="shared" si="9"/>
        <v>0</v>
      </c>
      <c r="H124" s="36">
        <f t="shared" si="15"/>
        <v>70686.650000000009</v>
      </c>
      <c r="I124" s="36">
        <f t="shared" si="16"/>
        <v>30290.149999999998</v>
      </c>
      <c r="J124" s="36">
        <f t="shared" si="10"/>
        <v>54313.349999999962</v>
      </c>
    </row>
    <row r="125" spans="1:10" x14ac:dyDescent="0.25">
      <c r="A125">
        <f t="shared" si="17"/>
        <v>10</v>
      </c>
      <c r="B125" s="33">
        <v>47270</v>
      </c>
      <c r="C125" s="36">
        <f t="shared" si="11"/>
        <v>54313.349999999962</v>
      </c>
      <c r="D125" s="36">
        <f t="shared" si="12"/>
        <v>893.6</v>
      </c>
      <c r="E125" s="36">
        <f t="shared" si="13"/>
        <v>735.19</v>
      </c>
      <c r="F125" s="36">
        <f t="shared" si="14"/>
        <v>158.41</v>
      </c>
      <c r="G125" s="36">
        <f t="shared" si="9"/>
        <v>0</v>
      </c>
      <c r="H125" s="36">
        <f t="shared" si="15"/>
        <v>71421.840000000011</v>
      </c>
      <c r="I125" s="36">
        <f t="shared" si="16"/>
        <v>30448.559999999998</v>
      </c>
      <c r="J125" s="36">
        <f t="shared" si="10"/>
        <v>53578.15999999996</v>
      </c>
    </row>
    <row r="126" spans="1:10" x14ac:dyDescent="0.25">
      <c r="A126">
        <f t="shared" si="17"/>
        <v>10</v>
      </c>
      <c r="B126" s="33">
        <v>47300</v>
      </c>
      <c r="C126" s="36">
        <f t="shared" si="11"/>
        <v>53578.15999999996</v>
      </c>
      <c r="D126" s="36">
        <f t="shared" si="12"/>
        <v>893.6</v>
      </c>
      <c r="E126" s="36">
        <f t="shared" si="13"/>
        <v>737.33</v>
      </c>
      <c r="F126" s="36">
        <f t="shared" si="14"/>
        <v>156.27000000000001</v>
      </c>
      <c r="G126" s="36">
        <f t="shared" si="9"/>
        <v>0</v>
      </c>
      <c r="H126" s="36">
        <f t="shared" si="15"/>
        <v>72159.170000000013</v>
      </c>
      <c r="I126" s="36">
        <f t="shared" si="16"/>
        <v>30604.829999999998</v>
      </c>
      <c r="J126" s="36">
        <f t="shared" si="10"/>
        <v>52840.829999999958</v>
      </c>
    </row>
    <row r="127" spans="1:10" x14ac:dyDescent="0.25">
      <c r="A127">
        <f t="shared" si="17"/>
        <v>10</v>
      </c>
      <c r="B127" s="33">
        <v>47331</v>
      </c>
      <c r="C127" s="36">
        <f t="shared" si="11"/>
        <v>52840.829999999958</v>
      </c>
      <c r="D127" s="36">
        <f t="shared" si="12"/>
        <v>893.6</v>
      </c>
      <c r="E127" s="36">
        <f t="shared" si="13"/>
        <v>739.48</v>
      </c>
      <c r="F127" s="36">
        <f t="shared" si="14"/>
        <v>154.12</v>
      </c>
      <c r="G127" s="36">
        <f t="shared" si="9"/>
        <v>0</v>
      </c>
      <c r="H127" s="36">
        <f t="shared" si="15"/>
        <v>72898.650000000009</v>
      </c>
      <c r="I127" s="36">
        <f t="shared" si="16"/>
        <v>30758.949999999997</v>
      </c>
      <c r="J127" s="36">
        <f t="shared" si="10"/>
        <v>52101.349999999955</v>
      </c>
    </row>
    <row r="128" spans="1:10" x14ac:dyDescent="0.25">
      <c r="A128">
        <f t="shared" si="17"/>
        <v>10</v>
      </c>
      <c r="B128" s="33">
        <v>47362</v>
      </c>
      <c r="C128" s="36">
        <f t="shared" si="11"/>
        <v>52101.349999999955</v>
      </c>
      <c r="D128" s="36">
        <f t="shared" si="12"/>
        <v>893.6</v>
      </c>
      <c r="E128" s="36">
        <f t="shared" si="13"/>
        <v>741.64</v>
      </c>
      <c r="F128" s="36">
        <f t="shared" si="14"/>
        <v>151.96</v>
      </c>
      <c r="G128" s="36">
        <f t="shared" si="9"/>
        <v>0</v>
      </c>
      <c r="H128" s="36">
        <f t="shared" si="15"/>
        <v>73640.290000000008</v>
      </c>
      <c r="I128" s="36">
        <f t="shared" si="16"/>
        <v>30910.909999999996</v>
      </c>
      <c r="J128" s="36">
        <f t="shared" si="10"/>
        <v>51359.709999999955</v>
      </c>
    </row>
    <row r="129" spans="1:10" x14ac:dyDescent="0.25">
      <c r="A129">
        <f t="shared" si="17"/>
        <v>10</v>
      </c>
      <c r="B129" s="33">
        <v>47392</v>
      </c>
      <c r="C129" s="36">
        <f t="shared" si="11"/>
        <v>51359.709999999955</v>
      </c>
      <c r="D129" s="36">
        <f t="shared" si="12"/>
        <v>893.6</v>
      </c>
      <c r="E129" s="36">
        <f t="shared" si="13"/>
        <v>743.8</v>
      </c>
      <c r="F129" s="36">
        <f t="shared" si="14"/>
        <v>149.80000000000001</v>
      </c>
      <c r="G129" s="36">
        <f t="shared" si="9"/>
        <v>0</v>
      </c>
      <c r="H129" s="36">
        <f t="shared" si="15"/>
        <v>74384.090000000011</v>
      </c>
      <c r="I129" s="36">
        <f t="shared" si="16"/>
        <v>31060.709999999995</v>
      </c>
      <c r="J129" s="36">
        <f t="shared" si="10"/>
        <v>50615.909999999953</v>
      </c>
    </row>
    <row r="130" spans="1:10" x14ac:dyDescent="0.25">
      <c r="A130">
        <f t="shared" si="17"/>
        <v>10</v>
      </c>
      <c r="B130" s="33">
        <v>47423</v>
      </c>
      <c r="C130" s="36">
        <f t="shared" si="11"/>
        <v>50615.909999999953</v>
      </c>
      <c r="D130" s="36">
        <f t="shared" si="12"/>
        <v>893.6</v>
      </c>
      <c r="E130" s="36">
        <f t="shared" si="13"/>
        <v>745.97</v>
      </c>
      <c r="F130" s="36">
        <f t="shared" si="14"/>
        <v>147.63</v>
      </c>
      <c r="G130" s="36">
        <f t="shared" si="9"/>
        <v>0</v>
      </c>
      <c r="H130" s="36">
        <f t="shared" si="15"/>
        <v>75130.060000000012</v>
      </c>
      <c r="I130" s="36">
        <f t="shared" si="16"/>
        <v>31208.339999999997</v>
      </c>
      <c r="J130" s="36">
        <f t="shared" si="10"/>
        <v>49869.939999999951</v>
      </c>
    </row>
    <row r="131" spans="1:10" x14ac:dyDescent="0.25">
      <c r="A131">
        <f t="shared" si="17"/>
        <v>10</v>
      </c>
      <c r="B131" s="33">
        <v>47453</v>
      </c>
      <c r="C131" s="36">
        <f t="shared" si="11"/>
        <v>49869.939999999951</v>
      </c>
      <c r="D131" s="36">
        <f t="shared" si="12"/>
        <v>893.6</v>
      </c>
      <c r="E131" s="36">
        <f t="shared" si="13"/>
        <v>748.15000000000009</v>
      </c>
      <c r="F131" s="36">
        <f t="shared" si="14"/>
        <v>145.44999999999999</v>
      </c>
      <c r="G131" s="36">
        <f t="shared" si="9"/>
        <v>0</v>
      </c>
      <c r="H131" s="36">
        <f t="shared" si="15"/>
        <v>75878.210000000006</v>
      </c>
      <c r="I131" s="36">
        <f t="shared" si="16"/>
        <v>31353.789999999997</v>
      </c>
      <c r="J131" s="36">
        <f t="shared" si="10"/>
        <v>49121.78999999995</v>
      </c>
    </row>
    <row r="132" spans="1:10" x14ac:dyDescent="0.25">
      <c r="A132">
        <f t="shared" si="17"/>
        <v>11</v>
      </c>
      <c r="B132" s="33">
        <v>47484</v>
      </c>
      <c r="C132" s="36">
        <f t="shared" si="11"/>
        <v>49121.78999999995</v>
      </c>
      <c r="D132" s="36">
        <f t="shared" si="12"/>
        <v>893.6</v>
      </c>
      <c r="E132" s="36">
        <f t="shared" si="13"/>
        <v>750.33</v>
      </c>
      <c r="F132" s="36">
        <f t="shared" si="14"/>
        <v>143.27000000000001</v>
      </c>
      <c r="G132" s="36">
        <f t="shared" si="9"/>
        <v>0</v>
      </c>
      <c r="H132" s="36">
        <f t="shared" si="15"/>
        <v>76628.540000000008</v>
      </c>
      <c r="I132" s="36">
        <f t="shared" si="16"/>
        <v>31497.059999999998</v>
      </c>
      <c r="J132" s="36">
        <f t="shared" si="10"/>
        <v>48371.459999999948</v>
      </c>
    </row>
    <row r="133" spans="1:10" x14ac:dyDescent="0.25">
      <c r="A133">
        <f t="shared" si="17"/>
        <v>11</v>
      </c>
      <c r="B133" s="33">
        <v>47515</v>
      </c>
      <c r="C133" s="36">
        <f t="shared" si="11"/>
        <v>48371.459999999948</v>
      </c>
      <c r="D133" s="36">
        <f t="shared" si="12"/>
        <v>893.6</v>
      </c>
      <c r="E133" s="36">
        <f t="shared" si="13"/>
        <v>752.52</v>
      </c>
      <c r="F133" s="36">
        <f t="shared" si="14"/>
        <v>141.08000000000001</v>
      </c>
      <c r="G133" s="36">
        <f t="shared" si="9"/>
        <v>0</v>
      </c>
      <c r="H133" s="36">
        <f t="shared" si="15"/>
        <v>77381.060000000012</v>
      </c>
      <c r="I133" s="36">
        <f t="shared" si="16"/>
        <v>31638.14</v>
      </c>
      <c r="J133" s="36">
        <f t="shared" si="10"/>
        <v>47618.939999999951</v>
      </c>
    </row>
    <row r="134" spans="1:10" x14ac:dyDescent="0.25">
      <c r="A134">
        <f t="shared" si="17"/>
        <v>11</v>
      </c>
      <c r="B134" s="33">
        <v>47543</v>
      </c>
      <c r="C134" s="36">
        <f t="shared" si="11"/>
        <v>47618.939999999951</v>
      </c>
      <c r="D134" s="36">
        <f t="shared" si="12"/>
        <v>893.6</v>
      </c>
      <c r="E134" s="36">
        <f t="shared" si="13"/>
        <v>754.71</v>
      </c>
      <c r="F134" s="36">
        <f t="shared" si="14"/>
        <v>138.88999999999999</v>
      </c>
      <c r="G134" s="36">
        <f t="shared" si="9"/>
        <v>0</v>
      </c>
      <c r="H134" s="36">
        <f t="shared" si="15"/>
        <v>78135.770000000019</v>
      </c>
      <c r="I134" s="36">
        <f t="shared" si="16"/>
        <v>31777.03</v>
      </c>
      <c r="J134" s="36">
        <f t="shared" si="10"/>
        <v>46864.229999999952</v>
      </c>
    </row>
    <row r="135" spans="1:10" x14ac:dyDescent="0.25">
      <c r="A135">
        <f t="shared" si="17"/>
        <v>11</v>
      </c>
      <c r="B135" s="33">
        <v>47574</v>
      </c>
      <c r="C135" s="36">
        <f t="shared" si="11"/>
        <v>46864.229999999952</v>
      </c>
      <c r="D135" s="36">
        <f t="shared" si="12"/>
        <v>893.6</v>
      </c>
      <c r="E135" s="36">
        <f t="shared" si="13"/>
        <v>756.91000000000008</v>
      </c>
      <c r="F135" s="36">
        <f t="shared" si="14"/>
        <v>136.69</v>
      </c>
      <c r="G135" s="36">
        <f t="shared" si="9"/>
        <v>0</v>
      </c>
      <c r="H135" s="36">
        <f t="shared" si="15"/>
        <v>78892.680000000022</v>
      </c>
      <c r="I135" s="36">
        <f t="shared" si="16"/>
        <v>31913.719999999998</v>
      </c>
      <c r="J135" s="36">
        <f t="shared" si="10"/>
        <v>46107.319999999949</v>
      </c>
    </row>
    <row r="136" spans="1:10" x14ac:dyDescent="0.25">
      <c r="A136">
        <f t="shared" si="17"/>
        <v>11</v>
      </c>
      <c r="B136" s="33">
        <v>47604</v>
      </c>
      <c r="C136" s="36">
        <f t="shared" si="11"/>
        <v>46107.319999999949</v>
      </c>
      <c r="D136" s="36">
        <f t="shared" si="12"/>
        <v>893.6</v>
      </c>
      <c r="E136" s="36">
        <f t="shared" si="13"/>
        <v>759.12</v>
      </c>
      <c r="F136" s="36">
        <f t="shared" si="14"/>
        <v>134.47999999999999</v>
      </c>
      <c r="G136" s="36">
        <f t="shared" si="9"/>
        <v>0</v>
      </c>
      <c r="H136" s="36">
        <f t="shared" si="15"/>
        <v>79651.800000000017</v>
      </c>
      <c r="I136" s="36">
        <f t="shared" si="16"/>
        <v>32048.199999999997</v>
      </c>
      <c r="J136" s="36">
        <f t="shared" si="10"/>
        <v>45348.199999999946</v>
      </c>
    </row>
    <row r="137" spans="1:10" x14ac:dyDescent="0.25">
      <c r="A137">
        <f t="shared" si="17"/>
        <v>11</v>
      </c>
      <c r="B137" s="33">
        <v>47635</v>
      </c>
      <c r="C137" s="36">
        <f t="shared" si="11"/>
        <v>45348.199999999946</v>
      </c>
      <c r="D137" s="36">
        <f t="shared" si="12"/>
        <v>893.6</v>
      </c>
      <c r="E137" s="36">
        <f t="shared" si="13"/>
        <v>761.33</v>
      </c>
      <c r="F137" s="36">
        <f t="shared" si="14"/>
        <v>132.27000000000001</v>
      </c>
      <c r="G137" s="36">
        <f t="shared" si="9"/>
        <v>0</v>
      </c>
      <c r="H137" s="36">
        <f t="shared" si="15"/>
        <v>80413.130000000019</v>
      </c>
      <c r="I137" s="36">
        <f t="shared" si="16"/>
        <v>32180.469999999998</v>
      </c>
      <c r="J137" s="36">
        <f t="shared" si="10"/>
        <v>44586.869999999944</v>
      </c>
    </row>
    <row r="138" spans="1:10" x14ac:dyDescent="0.25">
      <c r="A138">
        <f t="shared" si="17"/>
        <v>11</v>
      </c>
      <c r="B138" s="33">
        <v>47665</v>
      </c>
      <c r="C138" s="36">
        <f t="shared" si="11"/>
        <v>44586.869999999944</v>
      </c>
      <c r="D138" s="36">
        <f t="shared" si="12"/>
        <v>893.6</v>
      </c>
      <c r="E138" s="36">
        <f t="shared" si="13"/>
        <v>763.55</v>
      </c>
      <c r="F138" s="36">
        <f t="shared" si="14"/>
        <v>130.05000000000001</v>
      </c>
      <c r="G138" s="36">
        <f t="shared" si="9"/>
        <v>0</v>
      </c>
      <c r="H138" s="36">
        <f t="shared" si="15"/>
        <v>81176.680000000022</v>
      </c>
      <c r="I138" s="36">
        <f t="shared" si="16"/>
        <v>32310.519999999997</v>
      </c>
      <c r="J138" s="36">
        <f t="shared" si="10"/>
        <v>43823.319999999942</v>
      </c>
    </row>
    <row r="139" spans="1:10" x14ac:dyDescent="0.25">
      <c r="A139">
        <f t="shared" si="17"/>
        <v>11</v>
      </c>
      <c r="B139" s="33">
        <v>47696</v>
      </c>
      <c r="C139" s="36">
        <f t="shared" si="11"/>
        <v>43823.319999999942</v>
      </c>
      <c r="D139" s="36">
        <f t="shared" si="12"/>
        <v>893.6</v>
      </c>
      <c r="E139" s="36">
        <f t="shared" si="13"/>
        <v>765.78</v>
      </c>
      <c r="F139" s="36">
        <f t="shared" si="14"/>
        <v>127.82</v>
      </c>
      <c r="G139" s="36">
        <f t="shared" si="9"/>
        <v>0</v>
      </c>
      <c r="H139" s="36">
        <f t="shared" si="15"/>
        <v>81942.460000000021</v>
      </c>
      <c r="I139" s="36">
        <f t="shared" si="16"/>
        <v>32438.339999999997</v>
      </c>
      <c r="J139" s="36">
        <f t="shared" si="10"/>
        <v>43057.539999999943</v>
      </c>
    </row>
    <row r="140" spans="1:10" x14ac:dyDescent="0.25">
      <c r="A140">
        <f t="shared" si="17"/>
        <v>11</v>
      </c>
      <c r="B140" s="33">
        <v>47727</v>
      </c>
      <c r="C140" s="36">
        <f t="shared" si="11"/>
        <v>43057.539999999943</v>
      </c>
      <c r="D140" s="36">
        <f t="shared" si="12"/>
        <v>893.6</v>
      </c>
      <c r="E140" s="36">
        <f t="shared" si="13"/>
        <v>768.02</v>
      </c>
      <c r="F140" s="36">
        <f t="shared" si="14"/>
        <v>125.58</v>
      </c>
      <c r="G140" s="36">
        <f t="shared" si="9"/>
        <v>0</v>
      </c>
      <c r="H140" s="36">
        <f t="shared" si="15"/>
        <v>82710.480000000025</v>
      </c>
      <c r="I140" s="36">
        <f t="shared" si="16"/>
        <v>32563.919999999998</v>
      </c>
      <c r="J140" s="36">
        <f t="shared" si="10"/>
        <v>42289.519999999946</v>
      </c>
    </row>
    <row r="141" spans="1:10" x14ac:dyDescent="0.25">
      <c r="A141">
        <f t="shared" si="17"/>
        <v>11</v>
      </c>
      <c r="B141" s="33">
        <v>47757</v>
      </c>
      <c r="C141" s="36">
        <f t="shared" si="11"/>
        <v>42289.519999999946</v>
      </c>
      <c r="D141" s="36">
        <f t="shared" si="12"/>
        <v>893.6</v>
      </c>
      <c r="E141" s="36">
        <f t="shared" si="13"/>
        <v>770.26</v>
      </c>
      <c r="F141" s="36">
        <f t="shared" si="14"/>
        <v>123.34</v>
      </c>
      <c r="G141" s="36">
        <f t="shared" ref="G141:G204" si="18">$B$8</f>
        <v>0</v>
      </c>
      <c r="H141" s="36">
        <f t="shared" si="15"/>
        <v>83480.74000000002</v>
      </c>
      <c r="I141" s="36">
        <f t="shared" si="16"/>
        <v>32687.26</v>
      </c>
      <c r="J141" s="36">
        <f t="shared" ref="J141:J204" si="19">C141-E141-G141</f>
        <v>41519.259999999944</v>
      </c>
    </row>
    <row r="142" spans="1:10" x14ac:dyDescent="0.25">
      <c r="A142">
        <f t="shared" si="17"/>
        <v>11</v>
      </c>
      <c r="B142" s="33">
        <v>47788</v>
      </c>
      <c r="C142" s="36">
        <f t="shared" ref="C142:C205" si="20">$J141</f>
        <v>41519.259999999944</v>
      </c>
      <c r="D142" s="36">
        <f t="shared" ref="D142:D205" si="21">$B$7</f>
        <v>893.6</v>
      </c>
      <c r="E142" s="36">
        <f t="shared" ref="E142:E205" si="22">D142-F142</f>
        <v>772.5</v>
      </c>
      <c r="F142" s="36">
        <f t="shared" ref="F142:F205" si="23">ROUND($C142*$B$4/12,2)</f>
        <v>121.1</v>
      </c>
      <c r="G142" s="36">
        <f t="shared" si="18"/>
        <v>0</v>
      </c>
      <c r="H142" s="36">
        <f t="shared" ref="H142:H205" si="24">E142+G142+H141</f>
        <v>84253.24000000002</v>
      </c>
      <c r="I142" s="36">
        <f t="shared" ref="I142:I205" si="25">F142+I141</f>
        <v>32808.36</v>
      </c>
      <c r="J142" s="36">
        <f t="shared" si="19"/>
        <v>40746.759999999944</v>
      </c>
    </row>
    <row r="143" spans="1:10" x14ac:dyDescent="0.25">
      <c r="A143">
        <f t="shared" si="17"/>
        <v>11</v>
      </c>
      <c r="B143" s="33">
        <v>47818</v>
      </c>
      <c r="C143" s="36">
        <f t="shared" si="20"/>
        <v>40746.759999999944</v>
      </c>
      <c r="D143" s="36">
        <f t="shared" si="21"/>
        <v>893.6</v>
      </c>
      <c r="E143" s="36">
        <f t="shared" si="22"/>
        <v>774.76</v>
      </c>
      <c r="F143" s="36">
        <f t="shared" si="23"/>
        <v>118.84</v>
      </c>
      <c r="G143" s="36">
        <f t="shared" si="18"/>
        <v>0</v>
      </c>
      <c r="H143" s="36">
        <f t="shared" si="24"/>
        <v>85028.000000000015</v>
      </c>
      <c r="I143" s="36">
        <f t="shared" si="25"/>
        <v>32927.199999999997</v>
      </c>
      <c r="J143" s="36">
        <f t="shared" si="19"/>
        <v>39971.999999999942</v>
      </c>
    </row>
    <row r="144" spans="1:10" x14ac:dyDescent="0.25">
      <c r="A144">
        <f t="shared" si="17"/>
        <v>12</v>
      </c>
      <c r="B144" s="33">
        <v>47849</v>
      </c>
      <c r="C144" s="36">
        <f t="shared" si="20"/>
        <v>39971.999999999942</v>
      </c>
      <c r="D144" s="36">
        <f t="shared" si="21"/>
        <v>893.6</v>
      </c>
      <c r="E144" s="36">
        <f t="shared" si="22"/>
        <v>777.01</v>
      </c>
      <c r="F144" s="36">
        <f t="shared" si="23"/>
        <v>116.59</v>
      </c>
      <c r="G144" s="36">
        <f t="shared" si="18"/>
        <v>0</v>
      </c>
      <c r="H144" s="36">
        <f t="shared" si="24"/>
        <v>85805.010000000009</v>
      </c>
      <c r="I144" s="36">
        <f t="shared" si="25"/>
        <v>33043.789999999994</v>
      </c>
      <c r="J144" s="36">
        <f t="shared" si="19"/>
        <v>39194.98999999994</v>
      </c>
    </row>
    <row r="145" spans="1:10" x14ac:dyDescent="0.25">
      <c r="A145">
        <f t="shared" si="17"/>
        <v>12</v>
      </c>
      <c r="B145" s="33">
        <v>47880</v>
      </c>
      <c r="C145" s="36">
        <f t="shared" si="20"/>
        <v>39194.98999999994</v>
      </c>
      <c r="D145" s="36">
        <f t="shared" si="21"/>
        <v>893.6</v>
      </c>
      <c r="E145" s="36">
        <f t="shared" si="22"/>
        <v>779.28</v>
      </c>
      <c r="F145" s="36">
        <f t="shared" si="23"/>
        <v>114.32</v>
      </c>
      <c r="G145" s="36">
        <f t="shared" si="18"/>
        <v>0</v>
      </c>
      <c r="H145" s="36">
        <f t="shared" si="24"/>
        <v>86584.290000000008</v>
      </c>
      <c r="I145" s="36">
        <f t="shared" si="25"/>
        <v>33158.109999999993</v>
      </c>
      <c r="J145" s="36">
        <f t="shared" si="19"/>
        <v>38415.709999999941</v>
      </c>
    </row>
    <row r="146" spans="1:10" x14ac:dyDescent="0.25">
      <c r="A146">
        <f t="shared" si="17"/>
        <v>12</v>
      </c>
      <c r="B146" s="33">
        <v>47908</v>
      </c>
      <c r="C146" s="36">
        <f t="shared" si="20"/>
        <v>38415.709999999941</v>
      </c>
      <c r="D146" s="36">
        <f t="shared" si="21"/>
        <v>893.6</v>
      </c>
      <c r="E146" s="36">
        <f t="shared" si="22"/>
        <v>781.55000000000007</v>
      </c>
      <c r="F146" s="36">
        <f t="shared" si="23"/>
        <v>112.05</v>
      </c>
      <c r="G146" s="36">
        <f t="shared" si="18"/>
        <v>0</v>
      </c>
      <c r="H146" s="36">
        <f t="shared" si="24"/>
        <v>87365.840000000011</v>
      </c>
      <c r="I146" s="36">
        <f t="shared" si="25"/>
        <v>33270.159999999996</v>
      </c>
      <c r="J146" s="36">
        <f t="shared" si="19"/>
        <v>37634.159999999938</v>
      </c>
    </row>
    <row r="147" spans="1:10" x14ac:dyDescent="0.25">
      <c r="A147">
        <f t="shared" si="17"/>
        <v>12</v>
      </c>
      <c r="B147" s="33">
        <v>47939</v>
      </c>
      <c r="C147" s="36">
        <f t="shared" si="20"/>
        <v>37634.159999999938</v>
      </c>
      <c r="D147" s="36">
        <f t="shared" si="21"/>
        <v>893.6</v>
      </c>
      <c r="E147" s="36">
        <f t="shared" si="22"/>
        <v>783.83</v>
      </c>
      <c r="F147" s="36">
        <f t="shared" si="23"/>
        <v>109.77</v>
      </c>
      <c r="G147" s="36">
        <f t="shared" si="18"/>
        <v>0</v>
      </c>
      <c r="H147" s="36">
        <f t="shared" si="24"/>
        <v>88149.670000000013</v>
      </c>
      <c r="I147" s="36">
        <f t="shared" si="25"/>
        <v>33379.929999999993</v>
      </c>
      <c r="J147" s="36">
        <f t="shared" si="19"/>
        <v>36850.329999999936</v>
      </c>
    </row>
    <row r="148" spans="1:10" x14ac:dyDescent="0.25">
      <c r="A148">
        <f t="shared" si="17"/>
        <v>12</v>
      </c>
      <c r="B148" s="33">
        <v>47969</v>
      </c>
      <c r="C148" s="36">
        <f t="shared" si="20"/>
        <v>36850.329999999936</v>
      </c>
      <c r="D148" s="36">
        <f t="shared" si="21"/>
        <v>893.6</v>
      </c>
      <c r="E148" s="36">
        <f t="shared" si="22"/>
        <v>786.12</v>
      </c>
      <c r="F148" s="36">
        <f t="shared" si="23"/>
        <v>107.48</v>
      </c>
      <c r="G148" s="36">
        <f t="shared" si="18"/>
        <v>0</v>
      </c>
      <c r="H148" s="36">
        <f t="shared" si="24"/>
        <v>88935.790000000008</v>
      </c>
      <c r="I148" s="36">
        <f t="shared" si="25"/>
        <v>33487.409999999996</v>
      </c>
      <c r="J148" s="36">
        <f t="shared" si="19"/>
        <v>36064.209999999934</v>
      </c>
    </row>
    <row r="149" spans="1:10" x14ac:dyDescent="0.25">
      <c r="A149">
        <f t="shared" si="17"/>
        <v>12</v>
      </c>
      <c r="B149" s="33">
        <v>48000</v>
      </c>
      <c r="C149" s="36">
        <f t="shared" si="20"/>
        <v>36064.209999999934</v>
      </c>
      <c r="D149" s="36">
        <f t="shared" si="21"/>
        <v>893.6</v>
      </c>
      <c r="E149" s="36">
        <f t="shared" si="22"/>
        <v>788.41000000000008</v>
      </c>
      <c r="F149" s="36">
        <f t="shared" si="23"/>
        <v>105.19</v>
      </c>
      <c r="G149" s="36">
        <f t="shared" si="18"/>
        <v>0</v>
      </c>
      <c r="H149" s="36">
        <f t="shared" si="24"/>
        <v>89724.200000000012</v>
      </c>
      <c r="I149" s="36">
        <f t="shared" si="25"/>
        <v>33592.6</v>
      </c>
      <c r="J149" s="36">
        <f t="shared" si="19"/>
        <v>35275.79999999993</v>
      </c>
    </row>
    <row r="150" spans="1:10" x14ac:dyDescent="0.25">
      <c r="A150">
        <f t="shared" si="17"/>
        <v>12</v>
      </c>
      <c r="B150" s="33">
        <v>48030</v>
      </c>
      <c r="C150" s="36">
        <f t="shared" si="20"/>
        <v>35275.79999999993</v>
      </c>
      <c r="D150" s="36">
        <f t="shared" si="21"/>
        <v>893.6</v>
      </c>
      <c r="E150" s="36">
        <f t="shared" si="22"/>
        <v>790.71</v>
      </c>
      <c r="F150" s="36">
        <f t="shared" si="23"/>
        <v>102.89</v>
      </c>
      <c r="G150" s="36">
        <f t="shared" si="18"/>
        <v>0</v>
      </c>
      <c r="H150" s="36">
        <f t="shared" si="24"/>
        <v>90514.910000000018</v>
      </c>
      <c r="I150" s="36">
        <f t="shared" si="25"/>
        <v>33695.49</v>
      </c>
      <c r="J150" s="36">
        <f t="shared" si="19"/>
        <v>34485.089999999931</v>
      </c>
    </row>
    <row r="151" spans="1:10" x14ac:dyDescent="0.25">
      <c r="A151">
        <f t="shared" si="17"/>
        <v>12</v>
      </c>
      <c r="B151" s="33">
        <v>48061</v>
      </c>
      <c r="C151" s="36">
        <f t="shared" si="20"/>
        <v>34485.089999999931</v>
      </c>
      <c r="D151" s="36">
        <f t="shared" si="21"/>
        <v>893.6</v>
      </c>
      <c r="E151" s="36">
        <f t="shared" si="22"/>
        <v>793.02</v>
      </c>
      <c r="F151" s="36">
        <f t="shared" si="23"/>
        <v>100.58</v>
      </c>
      <c r="G151" s="36">
        <f t="shared" si="18"/>
        <v>0</v>
      </c>
      <c r="H151" s="36">
        <f t="shared" si="24"/>
        <v>91307.930000000022</v>
      </c>
      <c r="I151" s="36">
        <f t="shared" si="25"/>
        <v>33796.07</v>
      </c>
      <c r="J151" s="36">
        <f t="shared" si="19"/>
        <v>33692.069999999934</v>
      </c>
    </row>
    <row r="152" spans="1:10" x14ac:dyDescent="0.25">
      <c r="A152">
        <f t="shared" si="17"/>
        <v>12</v>
      </c>
      <c r="B152" s="33">
        <v>48092</v>
      </c>
      <c r="C152" s="36">
        <f t="shared" si="20"/>
        <v>33692.069999999934</v>
      </c>
      <c r="D152" s="36">
        <f t="shared" si="21"/>
        <v>893.6</v>
      </c>
      <c r="E152" s="36">
        <f t="shared" si="22"/>
        <v>795.33</v>
      </c>
      <c r="F152" s="36">
        <f t="shared" si="23"/>
        <v>98.27</v>
      </c>
      <c r="G152" s="36">
        <f t="shared" si="18"/>
        <v>0</v>
      </c>
      <c r="H152" s="36">
        <f t="shared" si="24"/>
        <v>92103.260000000024</v>
      </c>
      <c r="I152" s="36">
        <f t="shared" si="25"/>
        <v>33894.339999999997</v>
      </c>
      <c r="J152" s="36">
        <f t="shared" si="19"/>
        <v>32896.739999999932</v>
      </c>
    </row>
    <row r="153" spans="1:10" x14ac:dyDescent="0.25">
      <c r="A153">
        <f t="shared" ref="A153:A216" si="26">A141+1</f>
        <v>12</v>
      </c>
      <c r="B153" s="33">
        <v>48122</v>
      </c>
      <c r="C153" s="36">
        <f t="shared" si="20"/>
        <v>32896.739999999932</v>
      </c>
      <c r="D153" s="36">
        <f t="shared" si="21"/>
        <v>893.6</v>
      </c>
      <c r="E153" s="36">
        <f t="shared" si="22"/>
        <v>797.65</v>
      </c>
      <c r="F153" s="36">
        <f t="shared" si="23"/>
        <v>95.95</v>
      </c>
      <c r="G153" s="36">
        <f t="shared" si="18"/>
        <v>0</v>
      </c>
      <c r="H153" s="36">
        <f t="shared" si="24"/>
        <v>92900.910000000018</v>
      </c>
      <c r="I153" s="36">
        <f t="shared" si="25"/>
        <v>33990.289999999994</v>
      </c>
      <c r="J153" s="36">
        <f t="shared" si="19"/>
        <v>32099.089999999931</v>
      </c>
    </row>
    <row r="154" spans="1:10" x14ac:dyDescent="0.25">
      <c r="A154">
        <f t="shared" si="26"/>
        <v>12</v>
      </c>
      <c r="B154" s="33">
        <v>48153</v>
      </c>
      <c r="C154" s="36">
        <f t="shared" si="20"/>
        <v>32099.089999999931</v>
      </c>
      <c r="D154" s="36">
        <f t="shared" si="21"/>
        <v>893.6</v>
      </c>
      <c r="E154" s="36">
        <f t="shared" si="22"/>
        <v>799.98</v>
      </c>
      <c r="F154" s="36">
        <f t="shared" si="23"/>
        <v>93.62</v>
      </c>
      <c r="G154" s="36">
        <f t="shared" si="18"/>
        <v>0</v>
      </c>
      <c r="H154" s="36">
        <f t="shared" si="24"/>
        <v>93700.890000000014</v>
      </c>
      <c r="I154" s="36">
        <f t="shared" si="25"/>
        <v>34083.909999999996</v>
      </c>
      <c r="J154" s="36">
        <f t="shared" si="19"/>
        <v>31299.109999999931</v>
      </c>
    </row>
    <row r="155" spans="1:10" x14ac:dyDescent="0.25">
      <c r="A155">
        <f t="shared" si="26"/>
        <v>12</v>
      </c>
      <c r="B155" s="33">
        <v>48183</v>
      </c>
      <c r="C155" s="36">
        <f t="shared" si="20"/>
        <v>31299.109999999931</v>
      </c>
      <c r="D155" s="36">
        <f t="shared" si="21"/>
        <v>893.6</v>
      </c>
      <c r="E155" s="36">
        <f t="shared" si="22"/>
        <v>802.31000000000006</v>
      </c>
      <c r="F155" s="36">
        <f t="shared" si="23"/>
        <v>91.29</v>
      </c>
      <c r="G155" s="36">
        <f t="shared" si="18"/>
        <v>0</v>
      </c>
      <c r="H155" s="36">
        <f t="shared" si="24"/>
        <v>94503.200000000012</v>
      </c>
      <c r="I155" s="36">
        <f t="shared" si="25"/>
        <v>34175.199999999997</v>
      </c>
      <c r="J155" s="36">
        <f t="shared" si="19"/>
        <v>30496.79999999993</v>
      </c>
    </row>
    <row r="156" spans="1:10" x14ac:dyDescent="0.25">
      <c r="A156">
        <f t="shared" si="26"/>
        <v>13</v>
      </c>
      <c r="B156" s="33">
        <v>48214</v>
      </c>
      <c r="C156" s="36">
        <f t="shared" si="20"/>
        <v>30496.79999999993</v>
      </c>
      <c r="D156" s="36">
        <f t="shared" si="21"/>
        <v>893.6</v>
      </c>
      <c r="E156" s="36">
        <f t="shared" si="22"/>
        <v>804.65</v>
      </c>
      <c r="F156" s="36">
        <f t="shared" si="23"/>
        <v>88.95</v>
      </c>
      <c r="G156" s="36">
        <f t="shared" si="18"/>
        <v>0</v>
      </c>
      <c r="H156" s="36">
        <f t="shared" si="24"/>
        <v>95307.85</v>
      </c>
      <c r="I156" s="36">
        <f t="shared" si="25"/>
        <v>34264.149999999994</v>
      </c>
      <c r="J156" s="36">
        <f t="shared" si="19"/>
        <v>29692.149999999929</v>
      </c>
    </row>
    <row r="157" spans="1:10" x14ac:dyDescent="0.25">
      <c r="A157">
        <f t="shared" si="26"/>
        <v>13</v>
      </c>
      <c r="B157" s="33">
        <v>48245</v>
      </c>
      <c r="C157" s="36">
        <f t="shared" si="20"/>
        <v>29692.149999999929</v>
      </c>
      <c r="D157" s="36">
        <f t="shared" si="21"/>
        <v>893.6</v>
      </c>
      <c r="E157" s="36">
        <f t="shared" si="22"/>
        <v>807</v>
      </c>
      <c r="F157" s="36">
        <f t="shared" si="23"/>
        <v>86.6</v>
      </c>
      <c r="G157" s="36">
        <f t="shared" si="18"/>
        <v>0</v>
      </c>
      <c r="H157" s="36">
        <f t="shared" si="24"/>
        <v>96114.85</v>
      </c>
      <c r="I157" s="36">
        <f t="shared" si="25"/>
        <v>34350.749999999993</v>
      </c>
      <c r="J157" s="36">
        <f t="shared" si="19"/>
        <v>28885.149999999929</v>
      </c>
    </row>
    <row r="158" spans="1:10" x14ac:dyDescent="0.25">
      <c r="A158">
        <f t="shared" si="26"/>
        <v>13</v>
      </c>
      <c r="B158" s="33">
        <v>48274</v>
      </c>
      <c r="C158" s="36">
        <f t="shared" si="20"/>
        <v>28885.149999999929</v>
      </c>
      <c r="D158" s="36">
        <f t="shared" si="21"/>
        <v>893.6</v>
      </c>
      <c r="E158" s="36">
        <f t="shared" si="22"/>
        <v>809.35</v>
      </c>
      <c r="F158" s="36">
        <f t="shared" si="23"/>
        <v>84.25</v>
      </c>
      <c r="G158" s="36">
        <f t="shared" si="18"/>
        <v>0</v>
      </c>
      <c r="H158" s="36">
        <f t="shared" si="24"/>
        <v>96924.200000000012</v>
      </c>
      <c r="I158" s="36">
        <f t="shared" si="25"/>
        <v>34434.999999999993</v>
      </c>
      <c r="J158" s="36">
        <f t="shared" si="19"/>
        <v>28075.79999999993</v>
      </c>
    </row>
    <row r="159" spans="1:10" x14ac:dyDescent="0.25">
      <c r="A159">
        <f t="shared" si="26"/>
        <v>13</v>
      </c>
      <c r="B159" s="33">
        <v>48305</v>
      </c>
      <c r="C159" s="36">
        <f t="shared" si="20"/>
        <v>28075.79999999993</v>
      </c>
      <c r="D159" s="36">
        <f t="shared" si="21"/>
        <v>893.6</v>
      </c>
      <c r="E159" s="36">
        <f t="shared" si="22"/>
        <v>811.71</v>
      </c>
      <c r="F159" s="36">
        <f t="shared" si="23"/>
        <v>81.89</v>
      </c>
      <c r="G159" s="36">
        <f t="shared" si="18"/>
        <v>0</v>
      </c>
      <c r="H159" s="36">
        <f t="shared" si="24"/>
        <v>97735.910000000018</v>
      </c>
      <c r="I159" s="36">
        <f t="shared" si="25"/>
        <v>34516.889999999992</v>
      </c>
      <c r="J159" s="36">
        <f t="shared" si="19"/>
        <v>27264.089999999931</v>
      </c>
    </row>
    <row r="160" spans="1:10" x14ac:dyDescent="0.25">
      <c r="A160">
        <f t="shared" si="26"/>
        <v>13</v>
      </c>
      <c r="B160" s="33">
        <v>48335</v>
      </c>
      <c r="C160" s="36">
        <f t="shared" si="20"/>
        <v>27264.089999999931</v>
      </c>
      <c r="D160" s="36">
        <f t="shared" si="21"/>
        <v>893.6</v>
      </c>
      <c r="E160" s="36">
        <f t="shared" si="22"/>
        <v>814.08</v>
      </c>
      <c r="F160" s="36">
        <f t="shared" si="23"/>
        <v>79.52</v>
      </c>
      <c r="G160" s="36">
        <f t="shared" si="18"/>
        <v>0</v>
      </c>
      <c r="H160" s="36">
        <f t="shared" si="24"/>
        <v>98549.99000000002</v>
      </c>
      <c r="I160" s="36">
        <f t="shared" si="25"/>
        <v>34596.409999999989</v>
      </c>
      <c r="J160" s="36">
        <f t="shared" si="19"/>
        <v>26450.009999999929</v>
      </c>
    </row>
    <row r="161" spans="1:10" x14ac:dyDescent="0.25">
      <c r="A161">
        <f t="shared" si="26"/>
        <v>13</v>
      </c>
      <c r="B161" s="33">
        <v>48366</v>
      </c>
      <c r="C161" s="36">
        <f t="shared" si="20"/>
        <v>26450.009999999929</v>
      </c>
      <c r="D161" s="36">
        <f t="shared" si="21"/>
        <v>893.6</v>
      </c>
      <c r="E161" s="36">
        <f t="shared" si="22"/>
        <v>816.45</v>
      </c>
      <c r="F161" s="36">
        <f t="shared" si="23"/>
        <v>77.150000000000006</v>
      </c>
      <c r="G161" s="36">
        <f t="shared" si="18"/>
        <v>0</v>
      </c>
      <c r="H161" s="36">
        <f t="shared" si="24"/>
        <v>99366.440000000017</v>
      </c>
      <c r="I161" s="36">
        <f t="shared" si="25"/>
        <v>34673.55999999999</v>
      </c>
      <c r="J161" s="36">
        <f t="shared" si="19"/>
        <v>25633.559999999929</v>
      </c>
    </row>
    <row r="162" spans="1:10" x14ac:dyDescent="0.25">
      <c r="A162">
        <f t="shared" si="26"/>
        <v>13</v>
      </c>
      <c r="B162" s="33">
        <v>48396</v>
      </c>
      <c r="C162" s="36">
        <f t="shared" si="20"/>
        <v>25633.559999999929</v>
      </c>
      <c r="D162" s="36">
        <f t="shared" si="21"/>
        <v>893.6</v>
      </c>
      <c r="E162" s="36">
        <f t="shared" si="22"/>
        <v>818.84</v>
      </c>
      <c r="F162" s="36">
        <f t="shared" si="23"/>
        <v>74.760000000000005</v>
      </c>
      <c r="G162" s="36">
        <f t="shared" si="18"/>
        <v>0</v>
      </c>
      <c r="H162" s="36">
        <f t="shared" si="24"/>
        <v>100185.28000000001</v>
      </c>
      <c r="I162" s="36">
        <f t="shared" si="25"/>
        <v>34748.319999999992</v>
      </c>
      <c r="J162" s="36">
        <f t="shared" si="19"/>
        <v>24814.719999999928</v>
      </c>
    </row>
    <row r="163" spans="1:10" x14ac:dyDescent="0.25">
      <c r="A163">
        <f t="shared" si="26"/>
        <v>13</v>
      </c>
      <c r="B163" s="33">
        <v>48427</v>
      </c>
      <c r="C163" s="36">
        <f t="shared" si="20"/>
        <v>24814.719999999928</v>
      </c>
      <c r="D163" s="36">
        <f t="shared" si="21"/>
        <v>893.6</v>
      </c>
      <c r="E163" s="36">
        <f t="shared" si="22"/>
        <v>821.22</v>
      </c>
      <c r="F163" s="36">
        <f t="shared" si="23"/>
        <v>72.38</v>
      </c>
      <c r="G163" s="36">
        <f t="shared" si="18"/>
        <v>0</v>
      </c>
      <c r="H163" s="36">
        <f t="shared" si="24"/>
        <v>101006.50000000001</v>
      </c>
      <c r="I163" s="36">
        <f t="shared" si="25"/>
        <v>34820.69999999999</v>
      </c>
      <c r="J163" s="36">
        <f t="shared" si="19"/>
        <v>23993.499999999927</v>
      </c>
    </row>
    <row r="164" spans="1:10" x14ac:dyDescent="0.25">
      <c r="A164">
        <f t="shared" si="26"/>
        <v>13</v>
      </c>
      <c r="B164" s="33">
        <v>48458</v>
      </c>
      <c r="C164" s="36">
        <f t="shared" si="20"/>
        <v>23993.499999999927</v>
      </c>
      <c r="D164" s="36">
        <f t="shared" si="21"/>
        <v>893.6</v>
      </c>
      <c r="E164" s="36">
        <f t="shared" si="22"/>
        <v>823.62</v>
      </c>
      <c r="F164" s="36">
        <f t="shared" si="23"/>
        <v>69.98</v>
      </c>
      <c r="G164" s="36">
        <f t="shared" si="18"/>
        <v>0</v>
      </c>
      <c r="H164" s="36">
        <f t="shared" si="24"/>
        <v>101830.12000000001</v>
      </c>
      <c r="I164" s="36">
        <f t="shared" si="25"/>
        <v>34890.679999999993</v>
      </c>
      <c r="J164" s="36">
        <f t="shared" si="19"/>
        <v>23169.879999999928</v>
      </c>
    </row>
    <row r="165" spans="1:10" x14ac:dyDescent="0.25">
      <c r="A165">
        <f t="shared" si="26"/>
        <v>13</v>
      </c>
      <c r="B165" s="33">
        <v>48488</v>
      </c>
      <c r="C165" s="36">
        <f t="shared" si="20"/>
        <v>23169.879999999928</v>
      </c>
      <c r="D165" s="36">
        <f t="shared" si="21"/>
        <v>893.6</v>
      </c>
      <c r="E165" s="36">
        <f t="shared" si="22"/>
        <v>826.02</v>
      </c>
      <c r="F165" s="36">
        <f t="shared" si="23"/>
        <v>67.58</v>
      </c>
      <c r="G165" s="36">
        <f t="shared" si="18"/>
        <v>0</v>
      </c>
      <c r="H165" s="36">
        <f t="shared" si="24"/>
        <v>102656.14000000001</v>
      </c>
      <c r="I165" s="36">
        <f t="shared" si="25"/>
        <v>34958.259999999995</v>
      </c>
      <c r="J165" s="36">
        <f t="shared" si="19"/>
        <v>22343.859999999928</v>
      </c>
    </row>
    <row r="166" spans="1:10" x14ac:dyDescent="0.25">
      <c r="A166">
        <f t="shared" si="26"/>
        <v>13</v>
      </c>
      <c r="B166" s="33">
        <v>48519</v>
      </c>
      <c r="C166" s="36">
        <f t="shared" si="20"/>
        <v>22343.859999999928</v>
      </c>
      <c r="D166" s="36">
        <f t="shared" si="21"/>
        <v>893.6</v>
      </c>
      <c r="E166" s="36">
        <f t="shared" si="22"/>
        <v>828.43000000000006</v>
      </c>
      <c r="F166" s="36">
        <f t="shared" si="23"/>
        <v>65.17</v>
      </c>
      <c r="G166" s="36">
        <f t="shared" si="18"/>
        <v>0</v>
      </c>
      <c r="H166" s="36">
        <f t="shared" si="24"/>
        <v>103484.57</v>
      </c>
      <c r="I166" s="36">
        <f t="shared" si="25"/>
        <v>35023.429999999993</v>
      </c>
      <c r="J166" s="36">
        <f t="shared" si="19"/>
        <v>21515.429999999928</v>
      </c>
    </row>
    <row r="167" spans="1:10" x14ac:dyDescent="0.25">
      <c r="A167">
        <f t="shared" si="26"/>
        <v>13</v>
      </c>
      <c r="B167" s="33">
        <v>48549</v>
      </c>
      <c r="C167" s="36">
        <f t="shared" si="20"/>
        <v>21515.429999999928</v>
      </c>
      <c r="D167" s="36">
        <f t="shared" si="21"/>
        <v>893.6</v>
      </c>
      <c r="E167" s="36">
        <f t="shared" si="22"/>
        <v>830.85</v>
      </c>
      <c r="F167" s="36">
        <f t="shared" si="23"/>
        <v>62.75</v>
      </c>
      <c r="G167" s="36">
        <f t="shared" si="18"/>
        <v>0</v>
      </c>
      <c r="H167" s="36">
        <f t="shared" si="24"/>
        <v>104315.42000000001</v>
      </c>
      <c r="I167" s="36">
        <f t="shared" si="25"/>
        <v>35086.179999999993</v>
      </c>
      <c r="J167" s="36">
        <f t="shared" si="19"/>
        <v>20684.579999999929</v>
      </c>
    </row>
    <row r="168" spans="1:10" x14ac:dyDescent="0.25">
      <c r="A168">
        <f t="shared" si="26"/>
        <v>14</v>
      </c>
      <c r="B168" s="33">
        <v>48580</v>
      </c>
      <c r="C168" s="36">
        <f t="shared" si="20"/>
        <v>20684.579999999929</v>
      </c>
      <c r="D168" s="36">
        <f t="shared" si="21"/>
        <v>893.6</v>
      </c>
      <c r="E168" s="36">
        <f t="shared" si="22"/>
        <v>833.27</v>
      </c>
      <c r="F168" s="36">
        <f t="shared" si="23"/>
        <v>60.33</v>
      </c>
      <c r="G168" s="36">
        <f t="shared" si="18"/>
        <v>0</v>
      </c>
      <c r="H168" s="36">
        <f t="shared" si="24"/>
        <v>105148.69000000002</v>
      </c>
      <c r="I168" s="36">
        <f t="shared" si="25"/>
        <v>35146.509999999995</v>
      </c>
      <c r="J168" s="36">
        <f t="shared" si="19"/>
        <v>19851.309999999929</v>
      </c>
    </row>
    <row r="169" spans="1:10" x14ac:dyDescent="0.25">
      <c r="A169">
        <f t="shared" si="26"/>
        <v>14</v>
      </c>
      <c r="B169" s="33">
        <v>48611</v>
      </c>
      <c r="C169" s="36">
        <f t="shared" si="20"/>
        <v>19851.309999999929</v>
      </c>
      <c r="D169" s="36">
        <f t="shared" si="21"/>
        <v>893.6</v>
      </c>
      <c r="E169" s="36">
        <f t="shared" si="22"/>
        <v>835.7</v>
      </c>
      <c r="F169" s="36">
        <f t="shared" si="23"/>
        <v>57.9</v>
      </c>
      <c r="G169" s="36">
        <f t="shared" si="18"/>
        <v>0</v>
      </c>
      <c r="H169" s="36">
        <f t="shared" si="24"/>
        <v>105984.39000000001</v>
      </c>
      <c r="I169" s="36">
        <f t="shared" si="25"/>
        <v>35204.409999999996</v>
      </c>
      <c r="J169" s="36">
        <f t="shared" si="19"/>
        <v>19015.609999999928</v>
      </c>
    </row>
    <row r="170" spans="1:10" x14ac:dyDescent="0.25">
      <c r="A170">
        <f t="shared" si="26"/>
        <v>14</v>
      </c>
      <c r="B170" s="33">
        <v>48639</v>
      </c>
      <c r="C170" s="36">
        <f t="shared" si="20"/>
        <v>19015.609999999928</v>
      </c>
      <c r="D170" s="36">
        <f t="shared" si="21"/>
        <v>893.6</v>
      </c>
      <c r="E170" s="36">
        <f t="shared" si="22"/>
        <v>838.14</v>
      </c>
      <c r="F170" s="36">
        <f t="shared" si="23"/>
        <v>55.46</v>
      </c>
      <c r="G170" s="36">
        <f t="shared" si="18"/>
        <v>0</v>
      </c>
      <c r="H170" s="36">
        <f t="shared" si="24"/>
        <v>106822.53000000001</v>
      </c>
      <c r="I170" s="36">
        <f t="shared" si="25"/>
        <v>35259.869999999995</v>
      </c>
      <c r="J170" s="36">
        <f t="shared" si="19"/>
        <v>18177.469999999928</v>
      </c>
    </row>
    <row r="171" spans="1:10" x14ac:dyDescent="0.25">
      <c r="A171">
        <f t="shared" si="26"/>
        <v>14</v>
      </c>
      <c r="B171" s="33">
        <v>48670</v>
      </c>
      <c r="C171" s="36">
        <f t="shared" si="20"/>
        <v>18177.469999999928</v>
      </c>
      <c r="D171" s="36">
        <f t="shared" si="21"/>
        <v>893.6</v>
      </c>
      <c r="E171" s="36">
        <f t="shared" si="22"/>
        <v>840.58</v>
      </c>
      <c r="F171" s="36">
        <f t="shared" si="23"/>
        <v>53.02</v>
      </c>
      <c r="G171" s="36">
        <f t="shared" si="18"/>
        <v>0</v>
      </c>
      <c r="H171" s="36">
        <f t="shared" si="24"/>
        <v>107663.11000000002</v>
      </c>
      <c r="I171" s="36">
        <f t="shared" si="25"/>
        <v>35312.889999999992</v>
      </c>
      <c r="J171" s="36">
        <f t="shared" si="19"/>
        <v>17336.889999999927</v>
      </c>
    </row>
    <row r="172" spans="1:10" x14ac:dyDescent="0.25">
      <c r="A172">
        <f t="shared" si="26"/>
        <v>14</v>
      </c>
      <c r="B172" s="33">
        <v>48700</v>
      </c>
      <c r="C172" s="36">
        <f t="shared" si="20"/>
        <v>17336.889999999927</v>
      </c>
      <c r="D172" s="36">
        <f t="shared" si="21"/>
        <v>893.6</v>
      </c>
      <c r="E172" s="36">
        <f t="shared" si="22"/>
        <v>843.03</v>
      </c>
      <c r="F172" s="36">
        <f t="shared" si="23"/>
        <v>50.57</v>
      </c>
      <c r="G172" s="36">
        <f t="shared" si="18"/>
        <v>0</v>
      </c>
      <c r="H172" s="36">
        <f t="shared" si="24"/>
        <v>108506.14000000001</v>
      </c>
      <c r="I172" s="36">
        <f t="shared" si="25"/>
        <v>35363.459999999992</v>
      </c>
      <c r="J172" s="36">
        <f t="shared" si="19"/>
        <v>16493.859999999928</v>
      </c>
    </row>
    <row r="173" spans="1:10" x14ac:dyDescent="0.25">
      <c r="A173">
        <f t="shared" si="26"/>
        <v>14</v>
      </c>
      <c r="B173" s="33">
        <v>48731</v>
      </c>
      <c r="C173" s="36">
        <f t="shared" si="20"/>
        <v>16493.859999999928</v>
      </c>
      <c r="D173" s="36">
        <f t="shared" si="21"/>
        <v>893.6</v>
      </c>
      <c r="E173" s="36">
        <f t="shared" si="22"/>
        <v>845.49</v>
      </c>
      <c r="F173" s="36">
        <f t="shared" si="23"/>
        <v>48.11</v>
      </c>
      <c r="G173" s="36">
        <f t="shared" si="18"/>
        <v>0</v>
      </c>
      <c r="H173" s="36">
        <f t="shared" si="24"/>
        <v>109351.63000000002</v>
      </c>
      <c r="I173" s="36">
        <f t="shared" si="25"/>
        <v>35411.569999999992</v>
      </c>
      <c r="J173" s="36">
        <f t="shared" si="19"/>
        <v>15648.369999999928</v>
      </c>
    </row>
    <row r="174" spans="1:10" x14ac:dyDescent="0.25">
      <c r="A174">
        <f t="shared" si="26"/>
        <v>14</v>
      </c>
      <c r="B174" s="33">
        <v>48761</v>
      </c>
      <c r="C174" s="36">
        <f t="shared" si="20"/>
        <v>15648.369999999928</v>
      </c>
      <c r="D174" s="36">
        <f t="shared" si="21"/>
        <v>893.6</v>
      </c>
      <c r="E174" s="36">
        <f t="shared" si="22"/>
        <v>847.96</v>
      </c>
      <c r="F174" s="36">
        <f t="shared" si="23"/>
        <v>45.64</v>
      </c>
      <c r="G174" s="36">
        <f t="shared" si="18"/>
        <v>0</v>
      </c>
      <c r="H174" s="36">
        <f t="shared" si="24"/>
        <v>110199.59000000003</v>
      </c>
      <c r="I174" s="36">
        <f t="shared" si="25"/>
        <v>35457.209999999992</v>
      </c>
      <c r="J174" s="36">
        <f t="shared" si="19"/>
        <v>14800.409999999927</v>
      </c>
    </row>
    <row r="175" spans="1:10" x14ac:dyDescent="0.25">
      <c r="A175">
        <f t="shared" si="26"/>
        <v>14</v>
      </c>
      <c r="B175" s="33">
        <v>48792</v>
      </c>
      <c r="C175" s="36">
        <f t="shared" si="20"/>
        <v>14800.409999999927</v>
      </c>
      <c r="D175" s="36">
        <f t="shared" si="21"/>
        <v>893.6</v>
      </c>
      <c r="E175" s="36">
        <f t="shared" si="22"/>
        <v>850.43000000000006</v>
      </c>
      <c r="F175" s="36">
        <f t="shared" si="23"/>
        <v>43.17</v>
      </c>
      <c r="G175" s="36">
        <f t="shared" si="18"/>
        <v>0</v>
      </c>
      <c r="H175" s="36">
        <f t="shared" si="24"/>
        <v>111050.02000000002</v>
      </c>
      <c r="I175" s="36">
        <f t="shared" si="25"/>
        <v>35500.37999999999</v>
      </c>
      <c r="J175" s="36">
        <f t="shared" si="19"/>
        <v>13949.979999999927</v>
      </c>
    </row>
    <row r="176" spans="1:10" x14ac:dyDescent="0.25">
      <c r="A176">
        <f t="shared" si="26"/>
        <v>14</v>
      </c>
      <c r="B176" s="33">
        <v>48823</v>
      </c>
      <c r="C176" s="36">
        <f t="shared" si="20"/>
        <v>13949.979999999927</v>
      </c>
      <c r="D176" s="36">
        <f t="shared" si="21"/>
        <v>893.6</v>
      </c>
      <c r="E176" s="36">
        <f t="shared" si="22"/>
        <v>852.91000000000008</v>
      </c>
      <c r="F176" s="36">
        <f t="shared" si="23"/>
        <v>40.69</v>
      </c>
      <c r="G176" s="36">
        <f t="shared" si="18"/>
        <v>0</v>
      </c>
      <c r="H176" s="36">
        <f t="shared" si="24"/>
        <v>111902.93000000002</v>
      </c>
      <c r="I176" s="36">
        <f t="shared" si="25"/>
        <v>35541.069999999992</v>
      </c>
      <c r="J176" s="36">
        <f t="shared" si="19"/>
        <v>13097.069999999927</v>
      </c>
    </row>
    <row r="177" spans="1:10" x14ac:dyDescent="0.25">
      <c r="A177">
        <f t="shared" si="26"/>
        <v>14</v>
      </c>
      <c r="B177" s="33">
        <v>48853</v>
      </c>
      <c r="C177" s="36">
        <f t="shared" si="20"/>
        <v>13097.069999999927</v>
      </c>
      <c r="D177" s="36">
        <f t="shared" si="21"/>
        <v>893.6</v>
      </c>
      <c r="E177" s="36">
        <f t="shared" si="22"/>
        <v>855.4</v>
      </c>
      <c r="F177" s="36">
        <f t="shared" si="23"/>
        <v>38.200000000000003</v>
      </c>
      <c r="G177" s="36">
        <f t="shared" si="18"/>
        <v>0</v>
      </c>
      <c r="H177" s="36">
        <f t="shared" si="24"/>
        <v>112758.33000000002</v>
      </c>
      <c r="I177" s="36">
        <f t="shared" si="25"/>
        <v>35579.26999999999</v>
      </c>
      <c r="J177" s="36">
        <f t="shared" si="19"/>
        <v>12241.669999999927</v>
      </c>
    </row>
    <row r="178" spans="1:10" x14ac:dyDescent="0.25">
      <c r="A178">
        <f t="shared" si="26"/>
        <v>14</v>
      </c>
      <c r="B178" s="33">
        <v>48884</v>
      </c>
      <c r="C178" s="36">
        <f t="shared" si="20"/>
        <v>12241.669999999927</v>
      </c>
      <c r="D178" s="36">
        <f t="shared" si="21"/>
        <v>893.6</v>
      </c>
      <c r="E178" s="36">
        <f t="shared" si="22"/>
        <v>857.9</v>
      </c>
      <c r="F178" s="36">
        <f t="shared" si="23"/>
        <v>35.700000000000003</v>
      </c>
      <c r="G178" s="36">
        <f t="shared" si="18"/>
        <v>0</v>
      </c>
      <c r="H178" s="36">
        <f t="shared" si="24"/>
        <v>113616.23000000001</v>
      </c>
      <c r="I178" s="36">
        <f t="shared" si="25"/>
        <v>35614.969999999987</v>
      </c>
      <c r="J178" s="36">
        <f t="shared" si="19"/>
        <v>11383.769999999928</v>
      </c>
    </row>
    <row r="179" spans="1:10" x14ac:dyDescent="0.25">
      <c r="A179">
        <f t="shared" si="26"/>
        <v>14</v>
      </c>
      <c r="B179" s="33">
        <v>48914</v>
      </c>
      <c r="C179" s="36">
        <f t="shared" si="20"/>
        <v>11383.769999999928</v>
      </c>
      <c r="D179" s="36">
        <f t="shared" si="21"/>
        <v>893.6</v>
      </c>
      <c r="E179" s="36">
        <f t="shared" si="22"/>
        <v>860.4</v>
      </c>
      <c r="F179" s="36">
        <f t="shared" si="23"/>
        <v>33.200000000000003</v>
      </c>
      <c r="G179" s="36">
        <f t="shared" si="18"/>
        <v>0</v>
      </c>
      <c r="H179" s="36">
        <f t="shared" si="24"/>
        <v>114476.63</v>
      </c>
      <c r="I179" s="36">
        <f t="shared" si="25"/>
        <v>35648.169999999984</v>
      </c>
      <c r="J179" s="36">
        <f t="shared" si="19"/>
        <v>10523.369999999928</v>
      </c>
    </row>
    <row r="180" spans="1:10" x14ac:dyDescent="0.25">
      <c r="A180">
        <f t="shared" si="26"/>
        <v>15</v>
      </c>
      <c r="B180" s="33">
        <v>48945</v>
      </c>
      <c r="C180" s="36">
        <f t="shared" si="20"/>
        <v>10523.369999999928</v>
      </c>
      <c r="D180" s="36">
        <f t="shared" si="21"/>
        <v>893.6</v>
      </c>
      <c r="E180" s="36">
        <f t="shared" si="22"/>
        <v>862.91</v>
      </c>
      <c r="F180" s="36">
        <f t="shared" si="23"/>
        <v>30.69</v>
      </c>
      <c r="G180" s="36">
        <f t="shared" si="18"/>
        <v>0</v>
      </c>
      <c r="H180" s="36">
        <f t="shared" si="24"/>
        <v>115339.54000000001</v>
      </c>
      <c r="I180" s="36">
        <f t="shared" si="25"/>
        <v>35678.859999999986</v>
      </c>
      <c r="J180" s="36">
        <f t="shared" si="19"/>
        <v>9660.4599999999282</v>
      </c>
    </row>
    <row r="181" spans="1:10" x14ac:dyDescent="0.25">
      <c r="A181">
        <f t="shared" si="26"/>
        <v>15</v>
      </c>
      <c r="B181" s="33">
        <v>48976</v>
      </c>
      <c r="C181" s="36">
        <f t="shared" si="20"/>
        <v>9660.4599999999282</v>
      </c>
      <c r="D181" s="36">
        <f t="shared" si="21"/>
        <v>893.6</v>
      </c>
      <c r="E181" s="36">
        <f t="shared" si="22"/>
        <v>865.42000000000007</v>
      </c>
      <c r="F181" s="36">
        <f t="shared" si="23"/>
        <v>28.18</v>
      </c>
      <c r="G181" s="36">
        <f t="shared" si="18"/>
        <v>0</v>
      </c>
      <c r="H181" s="36">
        <f t="shared" si="24"/>
        <v>116204.96</v>
      </c>
      <c r="I181" s="36">
        <f t="shared" si="25"/>
        <v>35707.039999999986</v>
      </c>
      <c r="J181" s="36">
        <f t="shared" si="19"/>
        <v>8795.0399999999281</v>
      </c>
    </row>
    <row r="182" spans="1:10" x14ac:dyDescent="0.25">
      <c r="A182">
        <f t="shared" si="26"/>
        <v>15</v>
      </c>
      <c r="B182" s="33">
        <v>49004</v>
      </c>
      <c r="C182" s="36">
        <f t="shared" si="20"/>
        <v>8795.0399999999281</v>
      </c>
      <c r="D182" s="36">
        <f t="shared" si="21"/>
        <v>893.6</v>
      </c>
      <c r="E182" s="36">
        <f t="shared" si="22"/>
        <v>867.95</v>
      </c>
      <c r="F182" s="36">
        <f t="shared" si="23"/>
        <v>25.65</v>
      </c>
      <c r="G182" s="36">
        <f t="shared" si="18"/>
        <v>0</v>
      </c>
      <c r="H182" s="36">
        <f t="shared" si="24"/>
        <v>117072.91</v>
      </c>
      <c r="I182" s="36">
        <f t="shared" si="25"/>
        <v>35732.689999999988</v>
      </c>
      <c r="J182" s="36">
        <f t="shared" si="19"/>
        <v>7927.0899999999283</v>
      </c>
    </row>
    <row r="183" spans="1:10" x14ac:dyDescent="0.25">
      <c r="A183">
        <f t="shared" si="26"/>
        <v>15</v>
      </c>
      <c r="B183" s="33">
        <v>49035</v>
      </c>
      <c r="C183" s="36">
        <f t="shared" si="20"/>
        <v>7927.0899999999283</v>
      </c>
      <c r="D183" s="36">
        <f t="shared" si="21"/>
        <v>893.6</v>
      </c>
      <c r="E183" s="36">
        <f t="shared" si="22"/>
        <v>870.48</v>
      </c>
      <c r="F183" s="36">
        <f t="shared" si="23"/>
        <v>23.12</v>
      </c>
      <c r="G183" s="36">
        <f t="shared" si="18"/>
        <v>0</v>
      </c>
      <c r="H183" s="36">
        <f t="shared" si="24"/>
        <v>117943.39</v>
      </c>
      <c r="I183" s="36">
        <f t="shared" si="25"/>
        <v>35755.80999999999</v>
      </c>
      <c r="J183" s="36">
        <f t="shared" si="19"/>
        <v>7056.6099999999278</v>
      </c>
    </row>
    <row r="184" spans="1:10" x14ac:dyDescent="0.25">
      <c r="A184">
        <f t="shared" si="26"/>
        <v>15</v>
      </c>
      <c r="B184" s="33">
        <v>49065</v>
      </c>
      <c r="C184" s="36">
        <f t="shared" si="20"/>
        <v>7056.6099999999278</v>
      </c>
      <c r="D184" s="36">
        <f t="shared" si="21"/>
        <v>893.6</v>
      </c>
      <c r="E184" s="36">
        <f t="shared" si="22"/>
        <v>873.02</v>
      </c>
      <c r="F184" s="36">
        <f t="shared" si="23"/>
        <v>20.58</v>
      </c>
      <c r="G184" s="36">
        <f t="shared" si="18"/>
        <v>0</v>
      </c>
      <c r="H184" s="36">
        <f t="shared" si="24"/>
        <v>118816.41</v>
      </c>
      <c r="I184" s="36">
        <f t="shared" si="25"/>
        <v>35776.389999999992</v>
      </c>
      <c r="J184" s="36">
        <f t="shared" si="19"/>
        <v>6183.5899999999274</v>
      </c>
    </row>
    <row r="185" spans="1:10" x14ac:dyDescent="0.25">
      <c r="A185">
        <f t="shared" si="26"/>
        <v>15</v>
      </c>
      <c r="B185" s="33">
        <v>49096</v>
      </c>
      <c r="C185" s="36">
        <f t="shared" si="20"/>
        <v>6183.5899999999274</v>
      </c>
      <c r="D185" s="36">
        <f t="shared" si="21"/>
        <v>893.6</v>
      </c>
      <c r="E185" s="36">
        <f t="shared" si="22"/>
        <v>875.56000000000006</v>
      </c>
      <c r="F185" s="36">
        <f t="shared" si="23"/>
        <v>18.04</v>
      </c>
      <c r="G185" s="36">
        <f t="shared" si="18"/>
        <v>0</v>
      </c>
      <c r="H185" s="36">
        <f t="shared" si="24"/>
        <v>119691.97</v>
      </c>
      <c r="I185" s="36">
        <f t="shared" si="25"/>
        <v>35794.429999999993</v>
      </c>
      <c r="J185" s="36">
        <f t="shared" si="19"/>
        <v>5308.029999999927</v>
      </c>
    </row>
    <row r="186" spans="1:10" x14ac:dyDescent="0.25">
      <c r="A186">
        <f t="shared" si="26"/>
        <v>15</v>
      </c>
      <c r="B186" s="33">
        <v>49126</v>
      </c>
      <c r="C186" s="36">
        <f t="shared" si="20"/>
        <v>5308.029999999927</v>
      </c>
      <c r="D186" s="36">
        <f t="shared" si="21"/>
        <v>893.6</v>
      </c>
      <c r="E186" s="36">
        <f t="shared" si="22"/>
        <v>878.12</v>
      </c>
      <c r="F186" s="36">
        <f t="shared" si="23"/>
        <v>15.48</v>
      </c>
      <c r="G186" s="36">
        <f t="shared" si="18"/>
        <v>0</v>
      </c>
      <c r="H186" s="36">
        <f t="shared" si="24"/>
        <v>120570.09</v>
      </c>
      <c r="I186" s="36">
        <f t="shared" si="25"/>
        <v>35809.909999999996</v>
      </c>
      <c r="J186" s="36">
        <f t="shared" si="19"/>
        <v>4429.9099999999271</v>
      </c>
    </row>
    <row r="187" spans="1:10" x14ac:dyDescent="0.25">
      <c r="A187">
        <f t="shared" si="26"/>
        <v>15</v>
      </c>
      <c r="B187" s="33">
        <v>49157</v>
      </c>
      <c r="C187" s="36">
        <f t="shared" si="20"/>
        <v>4429.9099999999271</v>
      </c>
      <c r="D187" s="36">
        <f t="shared" si="21"/>
        <v>893.6</v>
      </c>
      <c r="E187" s="36">
        <f t="shared" si="22"/>
        <v>880.68000000000006</v>
      </c>
      <c r="F187" s="36">
        <f t="shared" si="23"/>
        <v>12.92</v>
      </c>
      <c r="G187" s="36">
        <f t="shared" si="18"/>
        <v>0</v>
      </c>
      <c r="H187" s="36">
        <f t="shared" si="24"/>
        <v>121450.76999999999</v>
      </c>
      <c r="I187" s="36">
        <f t="shared" si="25"/>
        <v>35822.829999999994</v>
      </c>
      <c r="J187" s="36">
        <f t="shared" si="19"/>
        <v>3549.2299999999268</v>
      </c>
    </row>
    <row r="188" spans="1:10" x14ac:dyDescent="0.25">
      <c r="A188">
        <f t="shared" si="26"/>
        <v>15</v>
      </c>
      <c r="B188" s="33">
        <v>49188</v>
      </c>
      <c r="C188" s="36">
        <f t="shared" si="20"/>
        <v>3549.2299999999268</v>
      </c>
      <c r="D188" s="36">
        <f t="shared" si="21"/>
        <v>893.6</v>
      </c>
      <c r="E188" s="36">
        <f t="shared" si="22"/>
        <v>883.25</v>
      </c>
      <c r="F188" s="36">
        <f t="shared" si="23"/>
        <v>10.35</v>
      </c>
      <c r="G188" s="36">
        <f t="shared" si="18"/>
        <v>0</v>
      </c>
      <c r="H188" s="36">
        <f t="shared" si="24"/>
        <v>122334.01999999999</v>
      </c>
      <c r="I188" s="36">
        <f t="shared" si="25"/>
        <v>35833.179999999993</v>
      </c>
      <c r="J188" s="36">
        <f t="shared" si="19"/>
        <v>2665.9799999999268</v>
      </c>
    </row>
    <row r="189" spans="1:10" x14ac:dyDescent="0.25">
      <c r="A189">
        <f t="shared" si="26"/>
        <v>15</v>
      </c>
      <c r="B189" s="33">
        <v>49218</v>
      </c>
      <c r="C189" s="36">
        <f t="shared" si="20"/>
        <v>2665.9799999999268</v>
      </c>
      <c r="D189" s="36">
        <f t="shared" si="21"/>
        <v>893.6</v>
      </c>
      <c r="E189" s="36">
        <f t="shared" si="22"/>
        <v>885.82</v>
      </c>
      <c r="F189" s="36">
        <f t="shared" si="23"/>
        <v>7.78</v>
      </c>
      <c r="G189" s="36">
        <f t="shared" si="18"/>
        <v>0</v>
      </c>
      <c r="H189" s="36">
        <f t="shared" si="24"/>
        <v>123219.84</v>
      </c>
      <c r="I189" s="36">
        <f t="shared" si="25"/>
        <v>35840.959999999992</v>
      </c>
      <c r="J189" s="36">
        <f t="shared" si="19"/>
        <v>1780.1599999999266</v>
      </c>
    </row>
    <row r="190" spans="1:10" x14ac:dyDescent="0.25">
      <c r="A190">
        <f t="shared" si="26"/>
        <v>15</v>
      </c>
      <c r="B190" s="33">
        <v>49249</v>
      </c>
      <c r="C190" s="36">
        <f t="shared" si="20"/>
        <v>1780.1599999999266</v>
      </c>
      <c r="D190" s="36">
        <f t="shared" si="21"/>
        <v>893.6</v>
      </c>
      <c r="E190" s="36">
        <f t="shared" si="22"/>
        <v>888.41</v>
      </c>
      <c r="F190" s="36">
        <f t="shared" si="23"/>
        <v>5.19</v>
      </c>
      <c r="G190" s="36">
        <f t="shared" si="18"/>
        <v>0</v>
      </c>
      <c r="H190" s="36">
        <f t="shared" si="24"/>
        <v>124108.25</v>
      </c>
      <c r="I190" s="36">
        <f t="shared" si="25"/>
        <v>35846.149999999994</v>
      </c>
      <c r="J190" s="36">
        <f t="shared" si="19"/>
        <v>891.74999999992667</v>
      </c>
    </row>
    <row r="191" spans="1:10" x14ac:dyDescent="0.25">
      <c r="A191">
        <f t="shared" si="26"/>
        <v>15</v>
      </c>
      <c r="B191" s="33">
        <v>49279</v>
      </c>
      <c r="C191" s="36">
        <f t="shared" si="20"/>
        <v>891.74999999992667</v>
      </c>
      <c r="D191" s="36">
        <f t="shared" si="21"/>
        <v>893.6</v>
      </c>
      <c r="E191" s="36">
        <f t="shared" si="22"/>
        <v>891</v>
      </c>
      <c r="F191" s="36">
        <f t="shared" si="23"/>
        <v>2.6</v>
      </c>
      <c r="G191" s="36">
        <f t="shared" si="18"/>
        <v>0</v>
      </c>
      <c r="H191" s="36">
        <f t="shared" si="24"/>
        <v>124999.25</v>
      </c>
      <c r="I191" s="36">
        <f t="shared" si="25"/>
        <v>35848.749999999993</v>
      </c>
      <c r="J191" s="36">
        <f t="shared" si="19"/>
        <v>0.74999999992667199</v>
      </c>
    </row>
    <row r="192" spans="1:10" x14ac:dyDescent="0.25">
      <c r="A192">
        <f t="shared" si="26"/>
        <v>16</v>
      </c>
      <c r="B192" s="33">
        <v>49310</v>
      </c>
      <c r="C192" s="36">
        <f t="shared" si="20"/>
        <v>0.74999999992667199</v>
      </c>
      <c r="D192" s="36">
        <f t="shared" si="21"/>
        <v>893.6</v>
      </c>
      <c r="E192" s="36">
        <f t="shared" si="22"/>
        <v>893.6</v>
      </c>
      <c r="F192" s="36">
        <f t="shared" si="23"/>
        <v>0</v>
      </c>
      <c r="G192" s="36">
        <f t="shared" si="18"/>
        <v>0</v>
      </c>
      <c r="H192" s="36">
        <f t="shared" si="24"/>
        <v>125892.85</v>
      </c>
      <c r="I192" s="36">
        <f t="shared" si="25"/>
        <v>35848.749999999993</v>
      </c>
      <c r="J192" s="36">
        <f t="shared" si="19"/>
        <v>-892.85000000007335</v>
      </c>
    </row>
    <row r="193" spans="1:10" x14ac:dyDescent="0.25">
      <c r="A193">
        <f t="shared" si="26"/>
        <v>16</v>
      </c>
      <c r="B193" s="33">
        <v>49341</v>
      </c>
      <c r="C193" s="36">
        <f t="shared" si="20"/>
        <v>-892.85000000007335</v>
      </c>
      <c r="D193" s="36">
        <f t="shared" si="21"/>
        <v>893.6</v>
      </c>
      <c r="E193" s="36">
        <f t="shared" si="22"/>
        <v>896.2</v>
      </c>
      <c r="F193" s="36">
        <f t="shared" si="23"/>
        <v>-2.6</v>
      </c>
      <c r="G193" s="36">
        <f t="shared" si="18"/>
        <v>0</v>
      </c>
      <c r="H193" s="36">
        <f t="shared" si="24"/>
        <v>126789.05</v>
      </c>
      <c r="I193" s="36">
        <f t="shared" si="25"/>
        <v>35846.149999999994</v>
      </c>
      <c r="J193" s="36">
        <f t="shared" si="19"/>
        <v>-1789.0500000000734</v>
      </c>
    </row>
    <row r="194" spans="1:10" x14ac:dyDescent="0.25">
      <c r="A194">
        <f t="shared" si="26"/>
        <v>16</v>
      </c>
      <c r="B194" s="33">
        <v>49369</v>
      </c>
      <c r="C194" s="36">
        <f t="shared" si="20"/>
        <v>-1789.0500000000734</v>
      </c>
      <c r="D194" s="36">
        <f t="shared" si="21"/>
        <v>893.6</v>
      </c>
      <c r="E194" s="36">
        <f t="shared" si="22"/>
        <v>898.82</v>
      </c>
      <c r="F194" s="36">
        <f t="shared" si="23"/>
        <v>-5.22</v>
      </c>
      <c r="G194" s="36">
        <f t="shared" si="18"/>
        <v>0</v>
      </c>
      <c r="H194" s="36">
        <f t="shared" si="24"/>
        <v>127687.87000000001</v>
      </c>
      <c r="I194" s="36">
        <f t="shared" si="25"/>
        <v>35840.929999999993</v>
      </c>
      <c r="J194" s="36">
        <f t="shared" si="19"/>
        <v>-2687.8700000000736</v>
      </c>
    </row>
    <row r="195" spans="1:10" x14ac:dyDescent="0.25">
      <c r="A195">
        <f t="shared" si="26"/>
        <v>16</v>
      </c>
      <c r="B195" s="33">
        <v>49400</v>
      </c>
      <c r="C195" s="36">
        <f t="shared" si="20"/>
        <v>-2687.8700000000736</v>
      </c>
      <c r="D195" s="36">
        <f t="shared" si="21"/>
        <v>893.6</v>
      </c>
      <c r="E195" s="36">
        <f t="shared" si="22"/>
        <v>901.44</v>
      </c>
      <c r="F195" s="36">
        <f t="shared" si="23"/>
        <v>-7.84</v>
      </c>
      <c r="G195" s="36">
        <f t="shared" si="18"/>
        <v>0</v>
      </c>
      <c r="H195" s="36">
        <f t="shared" si="24"/>
        <v>128589.31000000001</v>
      </c>
      <c r="I195" s="36">
        <f t="shared" si="25"/>
        <v>35833.089999999997</v>
      </c>
      <c r="J195" s="36">
        <f t="shared" si="19"/>
        <v>-3589.3100000000736</v>
      </c>
    </row>
    <row r="196" spans="1:10" x14ac:dyDescent="0.25">
      <c r="A196">
        <f t="shared" si="26"/>
        <v>16</v>
      </c>
      <c r="B196" s="33">
        <v>49430</v>
      </c>
      <c r="C196" s="36">
        <f t="shared" si="20"/>
        <v>-3589.3100000000736</v>
      </c>
      <c r="D196" s="36">
        <f t="shared" si="21"/>
        <v>893.6</v>
      </c>
      <c r="E196" s="36">
        <f t="shared" si="22"/>
        <v>904.07</v>
      </c>
      <c r="F196" s="36">
        <f t="shared" si="23"/>
        <v>-10.47</v>
      </c>
      <c r="G196" s="36">
        <f t="shared" si="18"/>
        <v>0</v>
      </c>
      <c r="H196" s="36">
        <f t="shared" si="24"/>
        <v>129493.38000000002</v>
      </c>
      <c r="I196" s="36">
        <f t="shared" si="25"/>
        <v>35822.619999999995</v>
      </c>
      <c r="J196" s="36">
        <f t="shared" si="19"/>
        <v>-4493.3800000000738</v>
      </c>
    </row>
    <row r="197" spans="1:10" x14ac:dyDescent="0.25">
      <c r="A197">
        <f t="shared" si="26"/>
        <v>16</v>
      </c>
      <c r="B197" s="33">
        <v>49461</v>
      </c>
      <c r="C197" s="36">
        <f t="shared" si="20"/>
        <v>-4493.3800000000738</v>
      </c>
      <c r="D197" s="36">
        <f t="shared" si="21"/>
        <v>893.6</v>
      </c>
      <c r="E197" s="36">
        <f t="shared" si="22"/>
        <v>906.71</v>
      </c>
      <c r="F197" s="36">
        <f t="shared" si="23"/>
        <v>-13.11</v>
      </c>
      <c r="G197" s="36">
        <f t="shared" si="18"/>
        <v>0</v>
      </c>
      <c r="H197" s="36">
        <f t="shared" si="24"/>
        <v>130400.09000000003</v>
      </c>
      <c r="I197" s="36">
        <f t="shared" si="25"/>
        <v>35809.509999999995</v>
      </c>
      <c r="J197" s="36">
        <f t="shared" si="19"/>
        <v>-5400.0900000000738</v>
      </c>
    </row>
    <row r="198" spans="1:10" x14ac:dyDescent="0.25">
      <c r="A198">
        <f t="shared" si="26"/>
        <v>16</v>
      </c>
      <c r="B198" s="33">
        <v>49491</v>
      </c>
      <c r="C198" s="36">
        <f t="shared" si="20"/>
        <v>-5400.0900000000738</v>
      </c>
      <c r="D198" s="36">
        <f t="shared" si="21"/>
        <v>893.6</v>
      </c>
      <c r="E198" s="36">
        <f t="shared" si="22"/>
        <v>909.35</v>
      </c>
      <c r="F198" s="36">
        <f t="shared" si="23"/>
        <v>-15.75</v>
      </c>
      <c r="G198" s="36">
        <f t="shared" si="18"/>
        <v>0</v>
      </c>
      <c r="H198" s="36">
        <f t="shared" si="24"/>
        <v>131309.44000000003</v>
      </c>
      <c r="I198" s="36">
        <f t="shared" si="25"/>
        <v>35793.759999999995</v>
      </c>
      <c r="J198" s="36">
        <f t="shared" si="19"/>
        <v>-6309.4400000000742</v>
      </c>
    </row>
    <row r="199" spans="1:10" x14ac:dyDescent="0.25">
      <c r="A199">
        <f t="shared" si="26"/>
        <v>16</v>
      </c>
      <c r="B199" s="33">
        <v>49522</v>
      </c>
      <c r="C199" s="36">
        <f t="shared" si="20"/>
        <v>-6309.4400000000742</v>
      </c>
      <c r="D199" s="36">
        <f t="shared" si="21"/>
        <v>893.6</v>
      </c>
      <c r="E199" s="36">
        <f t="shared" si="22"/>
        <v>912</v>
      </c>
      <c r="F199" s="36">
        <f t="shared" si="23"/>
        <v>-18.399999999999999</v>
      </c>
      <c r="G199" s="36">
        <f t="shared" si="18"/>
        <v>0</v>
      </c>
      <c r="H199" s="36">
        <f t="shared" si="24"/>
        <v>132221.44000000003</v>
      </c>
      <c r="I199" s="36">
        <f t="shared" si="25"/>
        <v>35775.359999999993</v>
      </c>
      <c r="J199" s="36">
        <f t="shared" si="19"/>
        <v>-7221.4400000000742</v>
      </c>
    </row>
    <row r="200" spans="1:10" x14ac:dyDescent="0.25">
      <c r="A200">
        <f t="shared" si="26"/>
        <v>16</v>
      </c>
      <c r="B200" s="33">
        <v>49553</v>
      </c>
      <c r="C200" s="36">
        <f t="shared" si="20"/>
        <v>-7221.4400000000742</v>
      </c>
      <c r="D200" s="36">
        <f t="shared" si="21"/>
        <v>893.6</v>
      </c>
      <c r="E200" s="36">
        <f t="shared" si="22"/>
        <v>914.66</v>
      </c>
      <c r="F200" s="36">
        <f t="shared" si="23"/>
        <v>-21.06</v>
      </c>
      <c r="G200" s="36">
        <f t="shared" si="18"/>
        <v>0</v>
      </c>
      <c r="H200" s="36">
        <f t="shared" si="24"/>
        <v>133136.10000000003</v>
      </c>
      <c r="I200" s="36">
        <f t="shared" si="25"/>
        <v>35754.299999999996</v>
      </c>
      <c r="J200" s="36">
        <f t="shared" si="19"/>
        <v>-8136.100000000074</v>
      </c>
    </row>
    <row r="201" spans="1:10" x14ac:dyDescent="0.25">
      <c r="A201">
        <f t="shared" si="26"/>
        <v>16</v>
      </c>
      <c r="B201" s="33">
        <v>49583</v>
      </c>
      <c r="C201" s="36">
        <f t="shared" si="20"/>
        <v>-8136.100000000074</v>
      </c>
      <c r="D201" s="36">
        <f t="shared" si="21"/>
        <v>893.6</v>
      </c>
      <c r="E201" s="36">
        <f t="shared" si="22"/>
        <v>917.33</v>
      </c>
      <c r="F201" s="36">
        <f t="shared" si="23"/>
        <v>-23.73</v>
      </c>
      <c r="G201" s="36">
        <f t="shared" si="18"/>
        <v>0</v>
      </c>
      <c r="H201" s="36">
        <f t="shared" si="24"/>
        <v>134053.43000000002</v>
      </c>
      <c r="I201" s="36">
        <f t="shared" si="25"/>
        <v>35730.569999999992</v>
      </c>
      <c r="J201" s="36">
        <f t="shared" si="19"/>
        <v>-9053.4300000000749</v>
      </c>
    </row>
    <row r="202" spans="1:10" x14ac:dyDescent="0.25">
      <c r="A202">
        <f t="shared" si="26"/>
        <v>16</v>
      </c>
      <c r="B202" s="33">
        <v>49614</v>
      </c>
      <c r="C202" s="36">
        <f t="shared" si="20"/>
        <v>-9053.4300000000749</v>
      </c>
      <c r="D202" s="36">
        <f t="shared" si="21"/>
        <v>893.6</v>
      </c>
      <c r="E202" s="36">
        <f t="shared" si="22"/>
        <v>920.01</v>
      </c>
      <c r="F202" s="36">
        <f t="shared" si="23"/>
        <v>-26.41</v>
      </c>
      <c r="G202" s="36">
        <f t="shared" si="18"/>
        <v>0</v>
      </c>
      <c r="H202" s="36">
        <f t="shared" si="24"/>
        <v>134973.44000000003</v>
      </c>
      <c r="I202" s="36">
        <f t="shared" si="25"/>
        <v>35704.159999999989</v>
      </c>
      <c r="J202" s="36">
        <f t="shared" si="19"/>
        <v>-9973.4400000000751</v>
      </c>
    </row>
    <row r="203" spans="1:10" x14ac:dyDescent="0.25">
      <c r="A203">
        <f t="shared" si="26"/>
        <v>16</v>
      </c>
      <c r="B203" s="33">
        <v>49644</v>
      </c>
      <c r="C203" s="36">
        <f t="shared" si="20"/>
        <v>-9973.4400000000751</v>
      </c>
      <c r="D203" s="36">
        <f t="shared" si="21"/>
        <v>893.6</v>
      </c>
      <c r="E203" s="36">
        <f t="shared" si="22"/>
        <v>922.69</v>
      </c>
      <c r="F203" s="36">
        <f t="shared" si="23"/>
        <v>-29.09</v>
      </c>
      <c r="G203" s="36">
        <f t="shared" si="18"/>
        <v>0</v>
      </c>
      <c r="H203" s="36">
        <f t="shared" si="24"/>
        <v>135896.13000000003</v>
      </c>
      <c r="I203" s="36">
        <f t="shared" si="25"/>
        <v>35675.069999999992</v>
      </c>
      <c r="J203" s="36">
        <f t="shared" si="19"/>
        <v>-10896.130000000076</v>
      </c>
    </row>
    <row r="204" spans="1:10" x14ac:dyDescent="0.25">
      <c r="A204">
        <f t="shared" si="26"/>
        <v>17</v>
      </c>
      <c r="B204" s="33">
        <v>49675</v>
      </c>
      <c r="C204" s="36">
        <f t="shared" si="20"/>
        <v>-10896.130000000076</v>
      </c>
      <c r="D204" s="36">
        <f t="shared" si="21"/>
        <v>893.6</v>
      </c>
      <c r="E204" s="36">
        <f t="shared" si="22"/>
        <v>925.38</v>
      </c>
      <c r="F204" s="36">
        <f t="shared" si="23"/>
        <v>-31.78</v>
      </c>
      <c r="G204" s="36">
        <f t="shared" si="18"/>
        <v>0</v>
      </c>
      <c r="H204" s="36">
        <f t="shared" si="24"/>
        <v>136821.51000000004</v>
      </c>
      <c r="I204" s="36">
        <f t="shared" si="25"/>
        <v>35643.289999999994</v>
      </c>
      <c r="J204" s="36">
        <f t="shared" si="19"/>
        <v>-11821.510000000075</v>
      </c>
    </row>
    <row r="205" spans="1:10" x14ac:dyDescent="0.25">
      <c r="A205">
        <f t="shared" si="26"/>
        <v>17</v>
      </c>
      <c r="B205" s="33">
        <v>49706</v>
      </c>
      <c r="C205" s="36">
        <f t="shared" si="20"/>
        <v>-11821.510000000075</v>
      </c>
      <c r="D205" s="36">
        <f t="shared" si="21"/>
        <v>893.6</v>
      </c>
      <c r="E205" s="36">
        <f t="shared" si="22"/>
        <v>928.08</v>
      </c>
      <c r="F205" s="36">
        <f t="shared" si="23"/>
        <v>-34.479999999999997</v>
      </c>
      <c r="G205" s="36">
        <f t="shared" ref="G205:G268" si="27">$B$8</f>
        <v>0</v>
      </c>
      <c r="H205" s="36">
        <f t="shared" si="24"/>
        <v>137749.59000000003</v>
      </c>
      <c r="I205" s="36">
        <f t="shared" si="25"/>
        <v>35608.80999999999</v>
      </c>
      <c r="J205" s="36">
        <f t="shared" ref="J205:J268" si="28">C205-E205-G205</f>
        <v>-12749.590000000075</v>
      </c>
    </row>
    <row r="206" spans="1:10" x14ac:dyDescent="0.25">
      <c r="A206">
        <f t="shared" si="26"/>
        <v>17</v>
      </c>
      <c r="B206" s="33">
        <v>49735</v>
      </c>
      <c r="C206" s="36">
        <f t="shared" ref="C206:C269" si="29">$J205</f>
        <v>-12749.590000000075</v>
      </c>
      <c r="D206" s="36">
        <f t="shared" ref="D206:D269" si="30">$B$7</f>
        <v>893.6</v>
      </c>
      <c r="E206" s="36">
        <f t="shared" ref="E206:E269" si="31">D206-F206</f>
        <v>930.79</v>
      </c>
      <c r="F206" s="36">
        <f t="shared" ref="F206:F269" si="32">ROUND($C206*$B$4/12,2)</f>
        <v>-37.19</v>
      </c>
      <c r="G206" s="36">
        <f t="shared" si="27"/>
        <v>0</v>
      </c>
      <c r="H206" s="36">
        <f t="shared" ref="H206:H269" si="33">E206+G206+H205</f>
        <v>138680.38000000003</v>
      </c>
      <c r="I206" s="36">
        <f t="shared" ref="I206:I269" si="34">F206+I205</f>
        <v>35571.619999999988</v>
      </c>
      <c r="J206" s="36">
        <f t="shared" si="28"/>
        <v>-13680.380000000074</v>
      </c>
    </row>
    <row r="207" spans="1:10" x14ac:dyDescent="0.25">
      <c r="A207">
        <f t="shared" si="26"/>
        <v>17</v>
      </c>
      <c r="B207" s="33">
        <v>49766</v>
      </c>
      <c r="C207" s="36">
        <f t="shared" si="29"/>
        <v>-13680.380000000074</v>
      </c>
      <c r="D207" s="36">
        <f t="shared" si="30"/>
        <v>893.6</v>
      </c>
      <c r="E207" s="36">
        <f t="shared" si="31"/>
        <v>933.5</v>
      </c>
      <c r="F207" s="36">
        <f t="shared" si="32"/>
        <v>-39.9</v>
      </c>
      <c r="G207" s="36">
        <f t="shared" si="27"/>
        <v>0</v>
      </c>
      <c r="H207" s="36">
        <f t="shared" si="33"/>
        <v>139613.88000000003</v>
      </c>
      <c r="I207" s="36">
        <f t="shared" si="34"/>
        <v>35531.719999999987</v>
      </c>
      <c r="J207" s="36">
        <f t="shared" si="28"/>
        <v>-14613.880000000074</v>
      </c>
    </row>
    <row r="208" spans="1:10" x14ac:dyDescent="0.25">
      <c r="A208">
        <f t="shared" si="26"/>
        <v>17</v>
      </c>
      <c r="B208" s="33">
        <v>49796</v>
      </c>
      <c r="C208" s="36">
        <f t="shared" si="29"/>
        <v>-14613.880000000074</v>
      </c>
      <c r="D208" s="36">
        <f t="shared" si="30"/>
        <v>893.6</v>
      </c>
      <c r="E208" s="36">
        <f t="shared" si="31"/>
        <v>936.22</v>
      </c>
      <c r="F208" s="36">
        <f t="shared" si="32"/>
        <v>-42.62</v>
      </c>
      <c r="G208" s="36">
        <f t="shared" si="27"/>
        <v>0</v>
      </c>
      <c r="H208" s="36">
        <f t="shared" si="33"/>
        <v>140550.10000000003</v>
      </c>
      <c r="I208" s="36">
        <f t="shared" si="34"/>
        <v>35489.099999999984</v>
      </c>
      <c r="J208" s="36">
        <f t="shared" si="28"/>
        <v>-15550.100000000073</v>
      </c>
    </row>
    <row r="209" spans="1:10" x14ac:dyDescent="0.25">
      <c r="A209">
        <f t="shared" si="26"/>
        <v>17</v>
      </c>
      <c r="B209" s="33">
        <v>49827</v>
      </c>
      <c r="C209" s="36">
        <f t="shared" si="29"/>
        <v>-15550.100000000073</v>
      </c>
      <c r="D209" s="36">
        <f t="shared" si="30"/>
        <v>893.6</v>
      </c>
      <c r="E209" s="36">
        <f t="shared" si="31"/>
        <v>938.95</v>
      </c>
      <c r="F209" s="36">
        <f t="shared" si="32"/>
        <v>-45.35</v>
      </c>
      <c r="G209" s="36">
        <f t="shared" si="27"/>
        <v>0</v>
      </c>
      <c r="H209" s="36">
        <f t="shared" si="33"/>
        <v>141489.05000000005</v>
      </c>
      <c r="I209" s="36">
        <f t="shared" si="34"/>
        <v>35443.749999999985</v>
      </c>
      <c r="J209" s="36">
        <f t="shared" si="28"/>
        <v>-16489.050000000072</v>
      </c>
    </row>
    <row r="210" spans="1:10" x14ac:dyDescent="0.25">
      <c r="A210">
        <f t="shared" si="26"/>
        <v>17</v>
      </c>
      <c r="B210" s="33">
        <v>49857</v>
      </c>
      <c r="C210" s="36">
        <f t="shared" si="29"/>
        <v>-16489.050000000072</v>
      </c>
      <c r="D210" s="36">
        <f t="shared" si="30"/>
        <v>893.6</v>
      </c>
      <c r="E210" s="36">
        <f t="shared" si="31"/>
        <v>941.69</v>
      </c>
      <c r="F210" s="36">
        <f t="shared" si="32"/>
        <v>-48.09</v>
      </c>
      <c r="G210" s="36">
        <f t="shared" si="27"/>
        <v>0</v>
      </c>
      <c r="H210" s="36">
        <f t="shared" si="33"/>
        <v>142430.74000000005</v>
      </c>
      <c r="I210" s="36">
        <f t="shared" si="34"/>
        <v>35395.659999999989</v>
      </c>
      <c r="J210" s="36">
        <f t="shared" si="28"/>
        <v>-17430.740000000071</v>
      </c>
    </row>
    <row r="211" spans="1:10" x14ac:dyDescent="0.25">
      <c r="A211">
        <f t="shared" si="26"/>
        <v>17</v>
      </c>
      <c r="B211" s="33">
        <v>49888</v>
      </c>
      <c r="C211" s="36">
        <f t="shared" si="29"/>
        <v>-17430.740000000071</v>
      </c>
      <c r="D211" s="36">
        <f t="shared" si="30"/>
        <v>893.6</v>
      </c>
      <c r="E211" s="36">
        <f t="shared" si="31"/>
        <v>944.44</v>
      </c>
      <c r="F211" s="36">
        <f t="shared" si="32"/>
        <v>-50.84</v>
      </c>
      <c r="G211" s="36">
        <f t="shared" si="27"/>
        <v>0</v>
      </c>
      <c r="H211" s="36">
        <f t="shared" si="33"/>
        <v>143375.18000000005</v>
      </c>
      <c r="I211" s="36">
        <f t="shared" si="34"/>
        <v>35344.819999999992</v>
      </c>
      <c r="J211" s="36">
        <f t="shared" si="28"/>
        <v>-18375.180000000069</v>
      </c>
    </row>
    <row r="212" spans="1:10" x14ac:dyDescent="0.25">
      <c r="A212">
        <f t="shared" si="26"/>
        <v>17</v>
      </c>
      <c r="B212" s="33">
        <v>49919</v>
      </c>
      <c r="C212" s="36">
        <f t="shared" si="29"/>
        <v>-18375.180000000069</v>
      </c>
      <c r="D212" s="36">
        <f t="shared" si="30"/>
        <v>893.6</v>
      </c>
      <c r="E212" s="36">
        <f t="shared" si="31"/>
        <v>947.19</v>
      </c>
      <c r="F212" s="36">
        <f t="shared" si="32"/>
        <v>-53.59</v>
      </c>
      <c r="G212" s="36">
        <f t="shared" si="27"/>
        <v>0</v>
      </c>
      <c r="H212" s="36">
        <f t="shared" si="33"/>
        <v>144322.37000000005</v>
      </c>
      <c r="I212" s="36">
        <f t="shared" si="34"/>
        <v>35291.229999999996</v>
      </c>
      <c r="J212" s="36">
        <f t="shared" si="28"/>
        <v>-19322.370000000068</v>
      </c>
    </row>
    <row r="213" spans="1:10" x14ac:dyDescent="0.25">
      <c r="A213">
        <f t="shared" si="26"/>
        <v>17</v>
      </c>
      <c r="B213" s="33">
        <v>49949</v>
      </c>
      <c r="C213" s="36">
        <f t="shared" si="29"/>
        <v>-19322.370000000068</v>
      </c>
      <c r="D213" s="36">
        <f t="shared" si="30"/>
        <v>893.6</v>
      </c>
      <c r="E213" s="36">
        <f t="shared" si="31"/>
        <v>949.96</v>
      </c>
      <c r="F213" s="36">
        <f t="shared" si="32"/>
        <v>-56.36</v>
      </c>
      <c r="G213" s="36">
        <f t="shared" si="27"/>
        <v>0</v>
      </c>
      <c r="H213" s="36">
        <f t="shared" si="33"/>
        <v>145272.33000000005</v>
      </c>
      <c r="I213" s="36">
        <f t="shared" si="34"/>
        <v>35234.869999999995</v>
      </c>
      <c r="J213" s="36">
        <f t="shared" si="28"/>
        <v>-20272.330000000067</v>
      </c>
    </row>
    <row r="214" spans="1:10" x14ac:dyDescent="0.25">
      <c r="A214">
        <f t="shared" si="26"/>
        <v>17</v>
      </c>
      <c r="B214" s="33">
        <v>49980</v>
      </c>
      <c r="C214" s="36">
        <f t="shared" si="29"/>
        <v>-20272.330000000067</v>
      </c>
      <c r="D214" s="36">
        <f t="shared" si="30"/>
        <v>893.6</v>
      </c>
      <c r="E214" s="36">
        <f t="shared" si="31"/>
        <v>952.73</v>
      </c>
      <c r="F214" s="36">
        <f t="shared" si="32"/>
        <v>-59.13</v>
      </c>
      <c r="G214" s="36">
        <f t="shared" si="27"/>
        <v>0</v>
      </c>
      <c r="H214" s="36">
        <f t="shared" si="33"/>
        <v>146225.06000000006</v>
      </c>
      <c r="I214" s="36">
        <f t="shared" si="34"/>
        <v>35175.74</v>
      </c>
      <c r="J214" s="36">
        <f t="shared" si="28"/>
        <v>-21225.060000000067</v>
      </c>
    </row>
    <row r="215" spans="1:10" x14ac:dyDescent="0.25">
      <c r="A215">
        <f t="shared" si="26"/>
        <v>17</v>
      </c>
      <c r="B215" s="33">
        <v>50010</v>
      </c>
      <c r="C215" s="36">
        <f t="shared" si="29"/>
        <v>-21225.060000000067</v>
      </c>
      <c r="D215" s="36">
        <f t="shared" si="30"/>
        <v>893.6</v>
      </c>
      <c r="E215" s="36">
        <f t="shared" si="31"/>
        <v>955.51</v>
      </c>
      <c r="F215" s="36">
        <f t="shared" si="32"/>
        <v>-61.91</v>
      </c>
      <c r="G215" s="36">
        <f t="shared" si="27"/>
        <v>0</v>
      </c>
      <c r="H215" s="36">
        <f t="shared" si="33"/>
        <v>147180.57000000007</v>
      </c>
      <c r="I215" s="36">
        <f t="shared" si="34"/>
        <v>35113.829999999994</v>
      </c>
      <c r="J215" s="36">
        <f t="shared" si="28"/>
        <v>-22180.570000000065</v>
      </c>
    </row>
    <row r="216" spans="1:10" x14ac:dyDescent="0.25">
      <c r="A216">
        <f t="shared" si="26"/>
        <v>18</v>
      </c>
      <c r="B216" s="33">
        <v>50041</v>
      </c>
      <c r="C216" s="36">
        <f t="shared" si="29"/>
        <v>-22180.570000000065</v>
      </c>
      <c r="D216" s="36">
        <f t="shared" si="30"/>
        <v>893.6</v>
      </c>
      <c r="E216" s="36">
        <f t="shared" si="31"/>
        <v>958.29</v>
      </c>
      <c r="F216" s="36">
        <f t="shared" si="32"/>
        <v>-64.69</v>
      </c>
      <c r="G216" s="36">
        <f t="shared" si="27"/>
        <v>0</v>
      </c>
      <c r="H216" s="36">
        <f t="shared" si="33"/>
        <v>148138.86000000007</v>
      </c>
      <c r="I216" s="36">
        <f t="shared" si="34"/>
        <v>35049.139999999992</v>
      </c>
      <c r="J216" s="36">
        <f t="shared" si="28"/>
        <v>-23138.860000000066</v>
      </c>
    </row>
    <row r="217" spans="1:10" x14ac:dyDescent="0.25">
      <c r="A217">
        <f t="shared" ref="A217:A280" si="35">A205+1</f>
        <v>18</v>
      </c>
      <c r="B217" s="33">
        <v>50072</v>
      </c>
      <c r="C217" s="36">
        <f t="shared" si="29"/>
        <v>-23138.860000000066</v>
      </c>
      <c r="D217" s="36">
        <f t="shared" si="30"/>
        <v>893.6</v>
      </c>
      <c r="E217" s="36">
        <f t="shared" si="31"/>
        <v>961.09</v>
      </c>
      <c r="F217" s="36">
        <f t="shared" si="32"/>
        <v>-67.489999999999995</v>
      </c>
      <c r="G217" s="36">
        <f t="shared" si="27"/>
        <v>0</v>
      </c>
      <c r="H217" s="36">
        <f t="shared" si="33"/>
        <v>149099.95000000007</v>
      </c>
      <c r="I217" s="36">
        <f t="shared" si="34"/>
        <v>34981.649999999994</v>
      </c>
      <c r="J217" s="36">
        <f t="shared" si="28"/>
        <v>-24099.950000000066</v>
      </c>
    </row>
    <row r="218" spans="1:10" x14ac:dyDescent="0.25">
      <c r="A218">
        <f t="shared" si="35"/>
        <v>18</v>
      </c>
      <c r="B218" s="33">
        <v>50100</v>
      </c>
      <c r="C218" s="36">
        <f t="shared" si="29"/>
        <v>-24099.950000000066</v>
      </c>
      <c r="D218" s="36">
        <f t="shared" si="30"/>
        <v>893.6</v>
      </c>
      <c r="E218" s="36">
        <f t="shared" si="31"/>
        <v>963.89</v>
      </c>
      <c r="F218" s="36">
        <f t="shared" si="32"/>
        <v>-70.290000000000006</v>
      </c>
      <c r="G218" s="36">
        <f t="shared" si="27"/>
        <v>0</v>
      </c>
      <c r="H218" s="36">
        <f t="shared" si="33"/>
        <v>150063.84000000008</v>
      </c>
      <c r="I218" s="36">
        <f t="shared" si="34"/>
        <v>34911.359999999993</v>
      </c>
      <c r="J218" s="36">
        <f t="shared" si="28"/>
        <v>-25063.840000000066</v>
      </c>
    </row>
    <row r="219" spans="1:10" x14ac:dyDescent="0.25">
      <c r="A219">
        <f t="shared" si="35"/>
        <v>18</v>
      </c>
      <c r="B219" s="33">
        <v>50131</v>
      </c>
      <c r="C219" s="36">
        <f t="shared" si="29"/>
        <v>-25063.840000000066</v>
      </c>
      <c r="D219" s="36">
        <f t="shared" si="30"/>
        <v>893.6</v>
      </c>
      <c r="E219" s="36">
        <f t="shared" si="31"/>
        <v>966.7</v>
      </c>
      <c r="F219" s="36">
        <f t="shared" si="32"/>
        <v>-73.099999999999994</v>
      </c>
      <c r="G219" s="36">
        <f t="shared" si="27"/>
        <v>0</v>
      </c>
      <c r="H219" s="36">
        <f t="shared" si="33"/>
        <v>151030.5400000001</v>
      </c>
      <c r="I219" s="36">
        <f t="shared" si="34"/>
        <v>34838.259999999995</v>
      </c>
      <c r="J219" s="36">
        <f t="shared" si="28"/>
        <v>-26030.540000000066</v>
      </c>
    </row>
    <row r="220" spans="1:10" x14ac:dyDescent="0.25">
      <c r="A220">
        <f t="shared" si="35"/>
        <v>18</v>
      </c>
      <c r="B220" s="33">
        <v>50161</v>
      </c>
      <c r="C220" s="36">
        <f t="shared" si="29"/>
        <v>-26030.540000000066</v>
      </c>
      <c r="D220" s="36">
        <f t="shared" si="30"/>
        <v>893.6</v>
      </c>
      <c r="E220" s="36">
        <f t="shared" si="31"/>
        <v>969.52</v>
      </c>
      <c r="F220" s="36">
        <f t="shared" si="32"/>
        <v>-75.92</v>
      </c>
      <c r="G220" s="36">
        <f t="shared" si="27"/>
        <v>0</v>
      </c>
      <c r="H220" s="36">
        <f t="shared" si="33"/>
        <v>152000.06000000008</v>
      </c>
      <c r="I220" s="36">
        <f t="shared" si="34"/>
        <v>34762.339999999997</v>
      </c>
      <c r="J220" s="36">
        <f t="shared" si="28"/>
        <v>-27000.060000000067</v>
      </c>
    </row>
    <row r="221" spans="1:10" x14ac:dyDescent="0.25">
      <c r="A221">
        <f t="shared" si="35"/>
        <v>18</v>
      </c>
      <c r="B221" s="33">
        <v>50192</v>
      </c>
      <c r="C221" s="36">
        <f t="shared" si="29"/>
        <v>-27000.060000000067</v>
      </c>
      <c r="D221" s="36">
        <f t="shared" si="30"/>
        <v>893.6</v>
      </c>
      <c r="E221" s="36">
        <f t="shared" si="31"/>
        <v>972.35</v>
      </c>
      <c r="F221" s="36">
        <f t="shared" si="32"/>
        <v>-78.75</v>
      </c>
      <c r="G221" s="36">
        <f t="shared" si="27"/>
        <v>0</v>
      </c>
      <c r="H221" s="36">
        <f t="shared" si="33"/>
        <v>152972.41000000009</v>
      </c>
      <c r="I221" s="36">
        <f t="shared" si="34"/>
        <v>34683.589999999997</v>
      </c>
      <c r="J221" s="36">
        <f t="shared" si="28"/>
        <v>-27972.410000000065</v>
      </c>
    </row>
    <row r="222" spans="1:10" x14ac:dyDescent="0.25">
      <c r="A222">
        <f t="shared" si="35"/>
        <v>18</v>
      </c>
      <c r="B222" s="33">
        <v>50222</v>
      </c>
      <c r="C222" s="36">
        <f t="shared" si="29"/>
        <v>-27972.410000000065</v>
      </c>
      <c r="D222" s="36">
        <f t="shared" si="30"/>
        <v>893.6</v>
      </c>
      <c r="E222" s="36">
        <f t="shared" si="31"/>
        <v>975.19</v>
      </c>
      <c r="F222" s="36">
        <f t="shared" si="32"/>
        <v>-81.59</v>
      </c>
      <c r="G222" s="36">
        <f t="shared" si="27"/>
        <v>0</v>
      </c>
      <c r="H222" s="36">
        <f t="shared" si="33"/>
        <v>153947.60000000009</v>
      </c>
      <c r="I222" s="36">
        <f t="shared" si="34"/>
        <v>34602</v>
      </c>
      <c r="J222" s="36">
        <f t="shared" si="28"/>
        <v>-28947.600000000064</v>
      </c>
    </row>
    <row r="223" spans="1:10" x14ac:dyDescent="0.25">
      <c r="A223">
        <f t="shared" si="35"/>
        <v>18</v>
      </c>
      <c r="B223" s="33">
        <v>50253</v>
      </c>
      <c r="C223" s="36">
        <f t="shared" si="29"/>
        <v>-28947.600000000064</v>
      </c>
      <c r="D223" s="36">
        <f t="shared" si="30"/>
        <v>893.6</v>
      </c>
      <c r="E223" s="36">
        <f t="shared" si="31"/>
        <v>978.03</v>
      </c>
      <c r="F223" s="36">
        <f t="shared" si="32"/>
        <v>-84.43</v>
      </c>
      <c r="G223" s="36">
        <f t="shared" si="27"/>
        <v>0</v>
      </c>
      <c r="H223" s="36">
        <f t="shared" si="33"/>
        <v>154925.63000000009</v>
      </c>
      <c r="I223" s="36">
        <f t="shared" si="34"/>
        <v>34517.57</v>
      </c>
      <c r="J223" s="36">
        <f t="shared" si="28"/>
        <v>-29925.630000000063</v>
      </c>
    </row>
    <row r="224" spans="1:10" x14ac:dyDescent="0.25">
      <c r="A224">
        <f t="shared" si="35"/>
        <v>18</v>
      </c>
      <c r="B224" s="33">
        <v>50284</v>
      </c>
      <c r="C224" s="36">
        <f t="shared" si="29"/>
        <v>-29925.630000000063</v>
      </c>
      <c r="D224" s="36">
        <f t="shared" si="30"/>
        <v>893.6</v>
      </c>
      <c r="E224" s="36">
        <f t="shared" si="31"/>
        <v>980.88</v>
      </c>
      <c r="F224" s="36">
        <f t="shared" si="32"/>
        <v>-87.28</v>
      </c>
      <c r="G224" s="36">
        <f t="shared" si="27"/>
        <v>0</v>
      </c>
      <c r="H224" s="36">
        <f t="shared" si="33"/>
        <v>155906.5100000001</v>
      </c>
      <c r="I224" s="36">
        <f t="shared" si="34"/>
        <v>34430.29</v>
      </c>
      <c r="J224" s="36">
        <f t="shared" si="28"/>
        <v>-30906.510000000064</v>
      </c>
    </row>
    <row r="225" spans="1:10" x14ac:dyDescent="0.25">
      <c r="A225">
        <f t="shared" si="35"/>
        <v>18</v>
      </c>
      <c r="B225" s="33">
        <v>50314</v>
      </c>
      <c r="C225" s="36">
        <f t="shared" si="29"/>
        <v>-30906.510000000064</v>
      </c>
      <c r="D225" s="36">
        <f t="shared" si="30"/>
        <v>893.6</v>
      </c>
      <c r="E225" s="36">
        <f t="shared" si="31"/>
        <v>983.74</v>
      </c>
      <c r="F225" s="36">
        <f t="shared" si="32"/>
        <v>-90.14</v>
      </c>
      <c r="G225" s="36">
        <f t="shared" si="27"/>
        <v>0</v>
      </c>
      <c r="H225" s="36">
        <f t="shared" si="33"/>
        <v>156890.25000000009</v>
      </c>
      <c r="I225" s="36">
        <f t="shared" si="34"/>
        <v>34340.15</v>
      </c>
      <c r="J225" s="36">
        <f t="shared" si="28"/>
        <v>-31890.250000000065</v>
      </c>
    </row>
    <row r="226" spans="1:10" x14ac:dyDescent="0.25">
      <c r="A226">
        <f t="shared" si="35"/>
        <v>18</v>
      </c>
      <c r="B226" s="33">
        <v>50345</v>
      </c>
      <c r="C226" s="36">
        <f t="shared" si="29"/>
        <v>-31890.250000000065</v>
      </c>
      <c r="D226" s="36">
        <f t="shared" si="30"/>
        <v>893.6</v>
      </c>
      <c r="E226" s="36">
        <f t="shared" si="31"/>
        <v>986.61</v>
      </c>
      <c r="F226" s="36">
        <f t="shared" si="32"/>
        <v>-93.01</v>
      </c>
      <c r="G226" s="36">
        <f t="shared" si="27"/>
        <v>0</v>
      </c>
      <c r="H226" s="36">
        <f t="shared" si="33"/>
        <v>157876.86000000007</v>
      </c>
      <c r="I226" s="36">
        <f t="shared" si="34"/>
        <v>34247.14</v>
      </c>
      <c r="J226" s="36">
        <f t="shared" si="28"/>
        <v>-32876.860000000066</v>
      </c>
    </row>
    <row r="227" spans="1:10" x14ac:dyDescent="0.25">
      <c r="A227">
        <f t="shared" si="35"/>
        <v>18</v>
      </c>
      <c r="B227" s="33">
        <v>50375</v>
      </c>
      <c r="C227" s="36">
        <f t="shared" si="29"/>
        <v>-32876.860000000066</v>
      </c>
      <c r="D227" s="36">
        <f t="shared" si="30"/>
        <v>893.6</v>
      </c>
      <c r="E227" s="36">
        <f t="shared" si="31"/>
        <v>989.49</v>
      </c>
      <c r="F227" s="36">
        <f t="shared" si="32"/>
        <v>-95.89</v>
      </c>
      <c r="G227" s="36">
        <f t="shared" si="27"/>
        <v>0</v>
      </c>
      <c r="H227" s="36">
        <f t="shared" si="33"/>
        <v>158866.35000000006</v>
      </c>
      <c r="I227" s="36">
        <f t="shared" si="34"/>
        <v>34151.25</v>
      </c>
      <c r="J227" s="36">
        <f t="shared" si="28"/>
        <v>-33866.350000000064</v>
      </c>
    </row>
    <row r="228" spans="1:10" x14ac:dyDescent="0.25">
      <c r="A228">
        <f t="shared" si="35"/>
        <v>19</v>
      </c>
      <c r="B228" s="33">
        <v>50406</v>
      </c>
      <c r="C228" s="36">
        <f t="shared" si="29"/>
        <v>-33866.350000000064</v>
      </c>
      <c r="D228" s="36">
        <f t="shared" si="30"/>
        <v>893.6</v>
      </c>
      <c r="E228" s="36">
        <f t="shared" si="31"/>
        <v>992.38</v>
      </c>
      <c r="F228" s="36">
        <f t="shared" si="32"/>
        <v>-98.78</v>
      </c>
      <c r="G228" s="36">
        <f t="shared" si="27"/>
        <v>0</v>
      </c>
      <c r="H228" s="36">
        <f t="shared" si="33"/>
        <v>159858.73000000007</v>
      </c>
      <c r="I228" s="36">
        <f t="shared" si="34"/>
        <v>34052.47</v>
      </c>
      <c r="J228" s="36">
        <f t="shared" si="28"/>
        <v>-34858.730000000061</v>
      </c>
    </row>
    <row r="229" spans="1:10" x14ac:dyDescent="0.25">
      <c r="A229">
        <f t="shared" si="35"/>
        <v>19</v>
      </c>
      <c r="B229" s="33">
        <v>50437</v>
      </c>
      <c r="C229" s="36">
        <f t="shared" si="29"/>
        <v>-34858.730000000061</v>
      </c>
      <c r="D229" s="36">
        <f t="shared" si="30"/>
        <v>893.6</v>
      </c>
      <c r="E229" s="36">
        <f t="shared" si="31"/>
        <v>995.27</v>
      </c>
      <c r="F229" s="36">
        <f t="shared" si="32"/>
        <v>-101.67</v>
      </c>
      <c r="G229" s="36">
        <f t="shared" si="27"/>
        <v>0</v>
      </c>
      <c r="H229" s="36">
        <f t="shared" si="33"/>
        <v>160854.00000000006</v>
      </c>
      <c r="I229" s="36">
        <f t="shared" si="34"/>
        <v>33950.800000000003</v>
      </c>
      <c r="J229" s="36">
        <f t="shared" si="28"/>
        <v>-35854.000000000058</v>
      </c>
    </row>
    <row r="230" spans="1:10" x14ac:dyDescent="0.25">
      <c r="A230">
        <f t="shared" si="35"/>
        <v>19</v>
      </c>
      <c r="B230" s="33">
        <v>50465</v>
      </c>
      <c r="C230" s="36">
        <f t="shared" si="29"/>
        <v>-35854.000000000058</v>
      </c>
      <c r="D230" s="36">
        <f t="shared" si="30"/>
        <v>893.6</v>
      </c>
      <c r="E230" s="36">
        <f t="shared" si="31"/>
        <v>998.17000000000007</v>
      </c>
      <c r="F230" s="36">
        <f t="shared" si="32"/>
        <v>-104.57</v>
      </c>
      <c r="G230" s="36">
        <f t="shared" si="27"/>
        <v>0</v>
      </c>
      <c r="H230" s="36">
        <f t="shared" si="33"/>
        <v>161852.17000000007</v>
      </c>
      <c r="I230" s="36">
        <f t="shared" si="34"/>
        <v>33846.230000000003</v>
      </c>
      <c r="J230" s="36">
        <f t="shared" si="28"/>
        <v>-36852.170000000056</v>
      </c>
    </row>
    <row r="231" spans="1:10" x14ac:dyDescent="0.25">
      <c r="A231">
        <f t="shared" si="35"/>
        <v>19</v>
      </c>
      <c r="B231" s="33">
        <v>50496</v>
      </c>
      <c r="C231" s="36">
        <f t="shared" si="29"/>
        <v>-36852.170000000056</v>
      </c>
      <c r="D231" s="36">
        <f t="shared" si="30"/>
        <v>893.6</v>
      </c>
      <c r="E231" s="36">
        <f t="shared" si="31"/>
        <v>1001.09</v>
      </c>
      <c r="F231" s="36">
        <f t="shared" si="32"/>
        <v>-107.49</v>
      </c>
      <c r="G231" s="36">
        <f t="shared" si="27"/>
        <v>0</v>
      </c>
      <c r="H231" s="36">
        <f t="shared" si="33"/>
        <v>162853.26000000007</v>
      </c>
      <c r="I231" s="36">
        <f t="shared" si="34"/>
        <v>33738.740000000005</v>
      </c>
      <c r="J231" s="36">
        <f t="shared" si="28"/>
        <v>-37853.260000000053</v>
      </c>
    </row>
    <row r="232" spans="1:10" x14ac:dyDescent="0.25">
      <c r="A232">
        <f t="shared" si="35"/>
        <v>19</v>
      </c>
      <c r="B232" s="33">
        <v>50526</v>
      </c>
      <c r="C232" s="36">
        <f t="shared" si="29"/>
        <v>-37853.260000000053</v>
      </c>
      <c r="D232" s="36">
        <f t="shared" si="30"/>
        <v>893.6</v>
      </c>
      <c r="E232" s="36">
        <f t="shared" si="31"/>
        <v>1004.01</v>
      </c>
      <c r="F232" s="36">
        <f t="shared" si="32"/>
        <v>-110.41</v>
      </c>
      <c r="G232" s="36">
        <f t="shared" si="27"/>
        <v>0</v>
      </c>
      <c r="H232" s="36">
        <f t="shared" si="33"/>
        <v>163857.27000000008</v>
      </c>
      <c r="I232" s="36">
        <f t="shared" si="34"/>
        <v>33628.33</v>
      </c>
      <c r="J232" s="36">
        <f t="shared" si="28"/>
        <v>-38857.270000000055</v>
      </c>
    </row>
    <row r="233" spans="1:10" x14ac:dyDescent="0.25">
      <c r="A233">
        <f t="shared" si="35"/>
        <v>19</v>
      </c>
      <c r="B233" s="33">
        <v>50557</v>
      </c>
      <c r="C233" s="36">
        <f t="shared" si="29"/>
        <v>-38857.270000000055</v>
      </c>
      <c r="D233" s="36">
        <f t="shared" si="30"/>
        <v>893.6</v>
      </c>
      <c r="E233" s="36">
        <f t="shared" si="31"/>
        <v>1006.9300000000001</v>
      </c>
      <c r="F233" s="36">
        <f t="shared" si="32"/>
        <v>-113.33</v>
      </c>
      <c r="G233" s="36">
        <f t="shared" si="27"/>
        <v>0</v>
      </c>
      <c r="H233" s="36">
        <f t="shared" si="33"/>
        <v>164864.20000000007</v>
      </c>
      <c r="I233" s="36">
        <f t="shared" si="34"/>
        <v>33515</v>
      </c>
      <c r="J233" s="36">
        <f t="shared" si="28"/>
        <v>-39864.200000000055</v>
      </c>
    </row>
    <row r="234" spans="1:10" x14ac:dyDescent="0.25">
      <c r="A234">
        <f t="shared" si="35"/>
        <v>19</v>
      </c>
      <c r="B234" s="33">
        <v>50587</v>
      </c>
      <c r="C234" s="36">
        <f t="shared" si="29"/>
        <v>-39864.200000000055</v>
      </c>
      <c r="D234" s="36">
        <f t="shared" si="30"/>
        <v>893.6</v>
      </c>
      <c r="E234" s="36">
        <f t="shared" si="31"/>
        <v>1009.87</v>
      </c>
      <c r="F234" s="36">
        <f t="shared" si="32"/>
        <v>-116.27</v>
      </c>
      <c r="G234" s="36">
        <f t="shared" si="27"/>
        <v>0</v>
      </c>
      <c r="H234" s="36">
        <f t="shared" si="33"/>
        <v>165874.07000000007</v>
      </c>
      <c r="I234" s="36">
        <f t="shared" si="34"/>
        <v>33398.730000000003</v>
      </c>
      <c r="J234" s="36">
        <f t="shared" si="28"/>
        <v>-40874.070000000058</v>
      </c>
    </row>
    <row r="235" spans="1:10" x14ac:dyDescent="0.25">
      <c r="A235">
        <f t="shared" si="35"/>
        <v>19</v>
      </c>
      <c r="B235" s="33">
        <v>50618</v>
      </c>
      <c r="C235" s="36">
        <f t="shared" si="29"/>
        <v>-40874.070000000058</v>
      </c>
      <c r="D235" s="36">
        <f t="shared" si="30"/>
        <v>893.6</v>
      </c>
      <c r="E235" s="36">
        <f t="shared" si="31"/>
        <v>1012.82</v>
      </c>
      <c r="F235" s="36">
        <f t="shared" si="32"/>
        <v>-119.22</v>
      </c>
      <c r="G235" s="36">
        <f t="shared" si="27"/>
        <v>0</v>
      </c>
      <c r="H235" s="36">
        <f t="shared" si="33"/>
        <v>166886.89000000007</v>
      </c>
      <c r="I235" s="36">
        <f t="shared" si="34"/>
        <v>33279.51</v>
      </c>
      <c r="J235" s="36">
        <f t="shared" si="28"/>
        <v>-41886.890000000058</v>
      </c>
    </row>
    <row r="236" spans="1:10" x14ac:dyDescent="0.25">
      <c r="A236">
        <f t="shared" si="35"/>
        <v>19</v>
      </c>
      <c r="B236" s="33">
        <v>50649</v>
      </c>
      <c r="C236" s="36">
        <f t="shared" si="29"/>
        <v>-41886.890000000058</v>
      </c>
      <c r="D236" s="36">
        <f t="shared" si="30"/>
        <v>893.6</v>
      </c>
      <c r="E236" s="36">
        <f t="shared" si="31"/>
        <v>1015.77</v>
      </c>
      <c r="F236" s="36">
        <f t="shared" si="32"/>
        <v>-122.17</v>
      </c>
      <c r="G236" s="36">
        <f t="shared" si="27"/>
        <v>0</v>
      </c>
      <c r="H236" s="36">
        <f t="shared" si="33"/>
        <v>167902.66000000006</v>
      </c>
      <c r="I236" s="36">
        <f t="shared" si="34"/>
        <v>33157.340000000004</v>
      </c>
      <c r="J236" s="36">
        <f t="shared" si="28"/>
        <v>-42902.660000000054</v>
      </c>
    </row>
    <row r="237" spans="1:10" x14ac:dyDescent="0.25">
      <c r="A237">
        <f t="shared" si="35"/>
        <v>19</v>
      </c>
      <c r="B237" s="33">
        <v>50679</v>
      </c>
      <c r="C237" s="36">
        <f t="shared" si="29"/>
        <v>-42902.660000000054</v>
      </c>
      <c r="D237" s="36">
        <f t="shared" si="30"/>
        <v>893.6</v>
      </c>
      <c r="E237" s="36">
        <f t="shared" si="31"/>
        <v>1018.73</v>
      </c>
      <c r="F237" s="36">
        <f t="shared" si="32"/>
        <v>-125.13</v>
      </c>
      <c r="G237" s="36">
        <f t="shared" si="27"/>
        <v>0</v>
      </c>
      <c r="H237" s="36">
        <f t="shared" si="33"/>
        <v>168921.39000000007</v>
      </c>
      <c r="I237" s="36">
        <f t="shared" si="34"/>
        <v>33032.210000000006</v>
      </c>
      <c r="J237" s="36">
        <f t="shared" si="28"/>
        <v>-43921.390000000058</v>
      </c>
    </row>
    <row r="238" spans="1:10" x14ac:dyDescent="0.25">
      <c r="A238">
        <f t="shared" si="35"/>
        <v>19</v>
      </c>
      <c r="B238" s="33">
        <v>50710</v>
      </c>
      <c r="C238" s="36">
        <f t="shared" si="29"/>
        <v>-43921.390000000058</v>
      </c>
      <c r="D238" s="36">
        <f t="shared" si="30"/>
        <v>893.6</v>
      </c>
      <c r="E238" s="36">
        <f t="shared" si="31"/>
        <v>1021.7</v>
      </c>
      <c r="F238" s="36">
        <f t="shared" si="32"/>
        <v>-128.1</v>
      </c>
      <c r="G238" s="36">
        <f t="shared" si="27"/>
        <v>0</v>
      </c>
      <c r="H238" s="36">
        <f t="shared" si="33"/>
        <v>169943.09000000008</v>
      </c>
      <c r="I238" s="36">
        <f t="shared" si="34"/>
        <v>32904.110000000008</v>
      </c>
      <c r="J238" s="36">
        <f t="shared" si="28"/>
        <v>-44943.090000000055</v>
      </c>
    </row>
    <row r="239" spans="1:10" x14ac:dyDescent="0.25">
      <c r="A239">
        <f t="shared" si="35"/>
        <v>19</v>
      </c>
      <c r="B239" s="33">
        <v>50740</v>
      </c>
      <c r="C239" s="36">
        <f t="shared" si="29"/>
        <v>-44943.090000000055</v>
      </c>
      <c r="D239" s="36">
        <f t="shared" si="30"/>
        <v>893.6</v>
      </c>
      <c r="E239" s="36">
        <f t="shared" si="31"/>
        <v>1024.68</v>
      </c>
      <c r="F239" s="36">
        <f t="shared" si="32"/>
        <v>-131.08000000000001</v>
      </c>
      <c r="G239" s="36">
        <f t="shared" si="27"/>
        <v>0</v>
      </c>
      <c r="H239" s="36">
        <f t="shared" si="33"/>
        <v>170967.77000000008</v>
      </c>
      <c r="I239" s="36">
        <f t="shared" si="34"/>
        <v>32773.030000000006</v>
      </c>
      <c r="J239" s="36">
        <f t="shared" si="28"/>
        <v>-45967.770000000055</v>
      </c>
    </row>
    <row r="240" spans="1:10" x14ac:dyDescent="0.25">
      <c r="A240">
        <f t="shared" si="35"/>
        <v>20</v>
      </c>
      <c r="B240" s="33">
        <v>50771</v>
      </c>
      <c r="C240" s="36">
        <f t="shared" si="29"/>
        <v>-45967.770000000055</v>
      </c>
      <c r="D240" s="36">
        <f t="shared" si="30"/>
        <v>893.6</v>
      </c>
      <c r="E240" s="36">
        <f t="shared" si="31"/>
        <v>1027.67</v>
      </c>
      <c r="F240" s="36">
        <f t="shared" si="32"/>
        <v>-134.07</v>
      </c>
      <c r="G240" s="36">
        <f t="shared" si="27"/>
        <v>0</v>
      </c>
      <c r="H240" s="36">
        <f t="shared" si="33"/>
        <v>171995.44000000009</v>
      </c>
      <c r="I240" s="36">
        <f t="shared" si="34"/>
        <v>32638.960000000006</v>
      </c>
      <c r="J240" s="36">
        <f t="shared" si="28"/>
        <v>-46995.440000000053</v>
      </c>
    </row>
    <row r="241" spans="1:10" x14ac:dyDescent="0.25">
      <c r="A241">
        <f t="shared" si="35"/>
        <v>20</v>
      </c>
      <c r="B241" s="33">
        <v>50802</v>
      </c>
      <c r="C241" s="36">
        <f t="shared" si="29"/>
        <v>-46995.440000000053</v>
      </c>
      <c r="D241" s="36">
        <f t="shared" si="30"/>
        <v>893.6</v>
      </c>
      <c r="E241" s="36">
        <f t="shared" si="31"/>
        <v>1030.67</v>
      </c>
      <c r="F241" s="36">
        <f t="shared" si="32"/>
        <v>-137.07</v>
      </c>
      <c r="G241" s="36">
        <f t="shared" si="27"/>
        <v>0</v>
      </c>
      <c r="H241" s="36">
        <f t="shared" si="33"/>
        <v>173026.1100000001</v>
      </c>
      <c r="I241" s="36">
        <f t="shared" si="34"/>
        <v>32501.890000000007</v>
      </c>
      <c r="J241" s="36">
        <f t="shared" si="28"/>
        <v>-48026.110000000052</v>
      </c>
    </row>
    <row r="242" spans="1:10" x14ac:dyDescent="0.25">
      <c r="A242">
        <f t="shared" si="35"/>
        <v>20</v>
      </c>
      <c r="B242" s="33">
        <v>50830</v>
      </c>
      <c r="C242" s="36">
        <f t="shared" si="29"/>
        <v>-48026.110000000052</v>
      </c>
      <c r="D242" s="36">
        <f t="shared" si="30"/>
        <v>893.6</v>
      </c>
      <c r="E242" s="36">
        <f t="shared" si="31"/>
        <v>1033.68</v>
      </c>
      <c r="F242" s="36">
        <f t="shared" si="32"/>
        <v>-140.08000000000001</v>
      </c>
      <c r="G242" s="36">
        <f t="shared" si="27"/>
        <v>0</v>
      </c>
      <c r="H242" s="36">
        <f t="shared" si="33"/>
        <v>174059.7900000001</v>
      </c>
      <c r="I242" s="36">
        <f t="shared" si="34"/>
        <v>32361.810000000005</v>
      </c>
      <c r="J242" s="36">
        <f t="shared" si="28"/>
        <v>-49059.790000000052</v>
      </c>
    </row>
    <row r="243" spans="1:10" x14ac:dyDescent="0.25">
      <c r="A243">
        <f t="shared" si="35"/>
        <v>20</v>
      </c>
      <c r="B243" s="33">
        <v>50861</v>
      </c>
      <c r="C243" s="36">
        <f t="shared" si="29"/>
        <v>-49059.790000000052</v>
      </c>
      <c r="D243" s="36">
        <f t="shared" si="30"/>
        <v>893.6</v>
      </c>
      <c r="E243" s="36">
        <f t="shared" si="31"/>
        <v>1036.69</v>
      </c>
      <c r="F243" s="36">
        <f t="shared" si="32"/>
        <v>-143.09</v>
      </c>
      <c r="G243" s="36">
        <f t="shared" si="27"/>
        <v>0</v>
      </c>
      <c r="H243" s="36">
        <f t="shared" si="33"/>
        <v>175096.4800000001</v>
      </c>
      <c r="I243" s="36">
        <f t="shared" si="34"/>
        <v>32218.720000000005</v>
      </c>
      <c r="J243" s="36">
        <f t="shared" si="28"/>
        <v>-50096.480000000054</v>
      </c>
    </row>
    <row r="244" spans="1:10" x14ac:dyDescent="0.25">
      <c r="A244">
        <f t="shared" si="35"/>
        <v>20</v>
      </c>
      <c r="B244" s="33">
        <v>50891</v>
      </c>
      <c r="C244" s="36">
        <f t="shared" si="29"/>
        <v>-50096.480000000054</v>
      </c>
      <c r="D244" s="36">
        <f t="shared" si="30"/>
        <v>893.6</v>
      </c>
      <c r="E244" s="36">
        <f t="shared" si="31"/>
        <v>1039.71</v>
      </c>
      <c r="F244" s="36">
        <f t="shared" si="32"/>
        <v>-146.11000000000001</v>
      </c>
      <c r="G244" s="36">
        <f t="shared" si="27"/>
        <v>0</v>
      </c>
      <c r="H244" s="36">
        <f t="shared" si="33"/>
        <v>176136.19000000009</v>
      </c>
      <c r="I244" s="36">
        <f t="shared" si="34"/>
        <v>32072.610000000004</v>
      </c>
      <c r="J244" s="36">
        <f t="shared" si="28"/>
        <v>-51136.190000000053</v>
      </c>
    </row>
    <row r="245" spans="1:10" x14ac:dyDescent="0.25">
      <c r="A245">
        <f t="shared" si="35"/>
        <v>20</v>
      </c>
      <c r="B245" s="33">
        <v>50922</v>
      </c>
      <c r="C245" s="36">
        <f t="shared" si="29"/>
        <v>-51136.190000000053</v>
      </c>
      <c r="D245" s="36">
        <f t="shared" si="30"/>
        <v>893.6</v>
      </c>
      <c r="E245" s="36">
        <f t="shared" si="31"/>
        <v>1042.75</v>
      </c>
      <c r="F245" s="36">
        <f t="shared" si="32"/>
        <v>-149.15</v>
      </c>
      <c r="G245" s="36">
        <f t="shared" si="27"/>
        <v>0</v>
      </c>
      <c r="H245" s="36">
        <f t="shared" si="33"/>
        <v>177178.94000000009</v>
      </c>
      <c r="I245" s="36">
        <f t="shared" si="34"/>
        <v>31923.460000000003</v>
      </c>
      <c r="J245" s="36">
        <f t="shared" si="28"/>
        <v>-52178.940000000053</v>
      </c>
    </row>
    <row r="246" spans="1:10" x14ac:dyDescent="0.25">
      <c r="A246">
        <f t="shared" si="35"/>
        <v>20</v>
      </c>
      <c r="B246" s="33">
        <v>50952</v>
      </c>
      <c r="C246" s="36">
        <f t="shared" si="29"/>
        <v>-52178.940000000053</v>
      </c>
      <c r="D246" s="36">
        <f t="shared" si="30"/>
        <v>893.6</v>
      </c>
      <c r="E246" s="36">
        <f t="shared" si="31"/>
        <v>1045.79</v>
      </c>
      <c r="F246" s="36">
        <f t="shared" si="32"/>
        <v>-152.19</v>
      </c>
      <c r="G246" s="36">
        <f t="shared" si="27"/>
        <v>0</v>
      </c>
      <c r="H246" s="36">
        <f t="shared" si="33"/>
        <v>178224.7300000001</v>
      </c>
      <c r="I246" s="36">
        <f t="shared" si="34"/>
        <v>31771.270000000004</v>
      </c>
      <c r="J246" s="36">
        <f t="shared" si="28"/>
        <v>-53224.730000000054</v>
      </c>
    </row>
    <row r="247" spans="1:10" x14ac:dyDescent="0.25">
      <c r="A247">
        <f t="shared" si="35"/>
        <v>20</v>
      </c>
      <c r="B247" s="33">
        <v>50983</v>
      </c>
      <c r="C247" s="36">
        <f t="shared" si="29"/>
        <v>-53224.730000000054</v>
      </c>
      <c r="D247" s="36">
        <f t="shared" si="30"/>
        <v>893.6</v>
      </c>
      <c r="E247" s="36">
        <f t="shared" si="31"/>
        <v>1048.8400000000001</v>
      </c>
      <c r="F247" s="36">
        <f t="shared" si="32"/>
        <v>-155.24</v>
      </c>
      <c r="G247" s="36">
        <f t="shared" si="27"/>
        <v>0</v>
      </c>
      <c r="H247" s="36">
        <f t="shared" si="33"/>
        <v>179273.57000000009</v>
      </c>
      <c r="I247" s="36">
        <f t="shared" si="34"/>
        <v>31616.030000000002</v>
      </c>
      <c r="J247" s="36">
        <f t="shared" si="28"/>
        <v>-54273.570000000051</v>
      </c>
    </row>
    <row r="248" spans="1:10" x14ac:dyDescent="0.25">
      <c r="A248">
        <f t="shared" si="35"/>
        <v>20</v>
      </c>
      <c r="B248" s="33">
        <v>51014</v>
      </c>
      <c r="C248" s="36">
        <f t="shared" si="29"/>
        <v>-54273.570000000051</v>
      </c>
      <c r="D248" s="36">
        <f t="shared" si="30"/>
        <v>893.6</v>
      </c>
      <c r="E248" s="36">
        <f t="shared" si="31"/>
        <v>1051.9000000000001</v>
      </c>
      <c r="F248" s="36">
        <f t="shared" si="32"/>
        <v>-158.30000000000001</v>
      </c>
      <c r="G248" s="36">
        <f t="shared" si="27"/>
        <v>0</v>
      </c>
      <c r="H248" s="36">
        <f t="shared" si="33"/>
        <v>180325.47000000009</v>
      </c>
      <c r="I248" s="36">
        <f t="shared" si="34"/>
        <v>31457.730000000003</v>
      </c>
      <c r="J248" s="36">
        <f t="shared" si="28"/>
        <v>-55325.470000000052</v>
      </c>
    </row>
    <row r="249" spans="1:10" x14ac:dyDescent="0.25">
      <c r="A249">
        <f t="shared" si="35"/>
        <v>20</v>
      </c>
      <c r="B249" s="33">
        <v>51044</v>
      </c>
      <c r="C249" s="36">
        <f t="shared" si="29"/>
        <v>-55325.470000000052</v>
      </c>
      <c r="D249" s="36">
        <f t="shared" si="30"/>
        <v>893.6</v>
      </c>
      <c r="E249" s="36">
        <f t="shared" si="31"/>
        <v>1054.97</v>
      </c>
      <c r="F249" s="36">
        <f t="shared" si="32"/>
        <v>-161.37</v>
      </c>
      <c r="G249" s="36">
        <f t="shared" si="27"/>
        <v>0</v>
      </c>
      <c r="H249" s="36">
        <f t="shared" si="33"/>
        <v>181380.44000000009</v>
      </c>
      <c r="I249" s="36">
        <f t="shared" si="34"/>
        <v>31296.360000000004</v>
      </c>
      <c r="J249" s="36">
        <f t="shared" si="28"/>
        <v>-56380.440000000053</v>
      </c>
    </row>
    <row r="250" spans="1:10" x14ac:dyDescent="0.25">
      <c r="A250">
        <f t="shared" si="35"/>
        <v>20</v>
      </c>
      <c r="B250" s="33">
        <v>51075</v>
      </c>
      <c r="C250" s="36">
        <f t="shared" si="29"/>
        <v>-56380.440000000053</v>
      </c>
      <c r="D250" s="36">
        <f t="shared" si="30"/>
        <v>893.6</v>
      </c>
      <c r="E250" s="36">
        <f t="shared" si="31"/>
        <v>1058.04</v>
      </c>
      <c r="F250" s="36">
        <f t="shared" si="32"/>
        <v>-164.44</v>
      </c>
      <c r="G250" s="36">
        <f t="shared" si="27"/>
        <v>0</v>
      </c>
      <c r="H250" s="36">
        <f t="shared" si="33"/>
        <v>182438.4800000001</v>
      </c>
      <c r="I250" s="36">
        <f t="shared" si="34"/>
        <v>31131.920000000006</v>
      </c>
      <c r="J250" s="36">
        <f t="shared" si="28"/>
        <v>-57438.480000000054</v>
      </c>
    </row>
    <row r="251" spans="1:10" x14ac:dyDescent="0.25">
      <c r="A251">
        <f t="shared" si="35"/>
        <v>20</v>
      </c>
      <c r="B251" s="33">
        <v>51105</v>
      </c>
      <c r="C251" s="36">
        <f t="shared" si="29"/>
        <v>-57438.480000000054</v>
      </c>
      <c r="D251" s="36">
        <f t="shared" si="30"/>
        <v>893.6</v>
      </c>
      <c r="E251" s="36">
        <f t="shared" si="31"/>
        <v>1061.1300000000001</v>
      </c>
      <c r="F251" s="36">
        <f t="shared" si="32"/>
        <v>-167.53</v>
      </c>
      <c r="G251" s="36">
        <f t="shared" si="27"/>
        <v>0</v>
      </c>
      <c r="H251" s="36">
        <f t="shared" si="33"/>
        <v>183499.6100000001</v>
      </c>
      <c r="I251" s="36">
        <f t="shared" si="34"/>
        <v>30964.390000000007</v>
      </c>
      <c r="J251" s="36">
        <f t="shared" si="28"/>
        <v>-58499.610000000052</v>
      </c>
    </row>
    <row r="252" spans="1:10" x14ac:dyDescent="0.25">
      <c r="A252">
        <f t="shared" si="35"/>
        <v>21</v>
      </c>
      <c r="B252" s="33">
        <v>51136</v>
      </c>
      <c r="C252" s="36">
        <f t="shared" si="29"/>
        <v>-58499.610000000052</v>
      </c>
      <c r="D252" s="36">
        <f t="shared" si="30"/>
        <v>893.6</v>
      </c>
      <c r="E252" s="36">
        <f t="shared" si="31"/>
        <v>1064.22</v>
      </c>
      <c r="F252" s="36">
        <f t="shared" si="32"/>
        <v>-170.62</v>
      </c>
      <c r="G252" s="36">
        <f t="shared" si="27"/>
        <v>0</v>
      </c>
      <c r="H252" s="36">
        <f t="shared" si="33"/>
        <v>184563.8300000001</v>
      </c>
      <c r="I252" s="36">
        <f t="shared" si="34"/>
        <v>30793.770000000008</v>
      </c>
      <c r="J252" s="36">
        <f t="shared" si="28"/>
        <v>-59563.830000000053</v>
      </c>
    </row>
    <row r="253" spans="1:10" x14ac:dyDescent="0.25">
      <c r="A253">
        <f t="shared" si="35"/>
        <v>21</v>
      </c>
      <c r="B253" s="33">
        <v>51167</v>
      </c>
      <c r="C253" s="36">
        <f t="shared" si="29"/>
        <v>-59563.830000000053</v>
      </c>
      <c r="D253" s="36">
        <f t="shared" si="30"/>
        <v>893.6</v>
      </c>
      <c r="E253" s="36">
        <f t="shared" si="31"/>
        <v>1067.33</v>
      </c>
      <c r="F253" s="36">
        <f t="shared" si="32"/>
        <v>-173.73</v>
      </c>
      <c r="G253" s="36">
        <f t="shared" si="27"/>
        <v>0</v>
      </c>
      <c r="H253" s="36">
        <f t="shared" si="33"/>
        <v>185631.16000000009</v>
      </c>
      <c r="I253" s="36">
        <f t="shared" si="34"/>
        <v>30620.040000000008</v>
      </c>
      <c r="J253" s="36">
        <f t="shared" si="28"/>
        <v>-60631.160000000054</v>
      </c>
    </row>
    <row r="254" spans="1:10" x14ac:dyDescent="0.25">
      <c r="A254">
        <f t="shared" si="35"/>
        <v>21</v>
      </c>
      <c r="B254" s="33">
        <v>51196</v>
      </c>
      <c r="C254" s="36">
        <f t="shared" si="29"/>
        <v>-60631.160000000054</v>
      </c>
      <c r="D254" s="36">
        <f t="shared" si="30"/>
        <v>893.6</v>
      </c>
      <c r="E254" s="36">
        <f t="shared" si="31"/>
        <v>1070.44</v>
      </c>
      <c r="F254" s="36">
        <f t="shared" si="32"/>
        <v>-176.84</v>
      </c>
      <c r="G254" s="36">
        <f t="shared" si="27"/>
        <v>0</v>
      </c>
      <c r="H254" s="36">
        <f t="shared" si="33"/>
        <v>186701.60000000009</v>
      </c>
      <c r="I254" s="36">
        <f t="shared" si="34"/>
        <v>30443.200000000008</v>
      </c>
      <c r="J254" s="36">
        <f t="shared" si="28"/>
        <v>-61701.600000000057</v>
      </c>
    </row>
    <row r="255" spans="1:10" x14ac:dyDescent="0.25">
      <c r="A255">
        <f t="shared" si="35"/>
        <v>21</v>
      </c>
      <c r="B255" s="33">
        <v>51227</v>
      </c>
      <c r="C255" s="36">
        <f t="shared" si="29"/>
        <v>-61701.600000000057</v>
      </c>
      <c r="D255" s="36">
        <f t="shared" si="30"/>
        <v>893.6</v>
      </c>
      <c r="E255" s="36">
        <f t="shared" si="31"/>
        <v>1073.56</v>
      </c>
      <c r="F255" s="36">
        <f t="shared" si="32"/>
        <v>-179.96</v>
      </c>
      <c r="G255" s="36">
        <f t="shared" si="27"/>
        <v>0</v>
      </c>
      <c r="H255" s="36">
        <f t="shared" si="33"/>
        <v>187775.16000000009</v>
      </c>
      <c r="I255" s="36">
        <f t="shared" si="34"/>
        <v>30263.240000000009</v>
      </c>
      <c r="J255" s="36">
        <f t="shared" si="28"/>
        <v>-62775.160000000054</v>
      </c>
    </row>
    <row r="256" spans="1:10" x14ac:dyDescent="0.25">
      <c r="A256">
        <f t="shared" si="35"/>
        <v>21</v>
      </c>
      <c r="B256" s="33">
        <v>51257</v>
      </c>
      <c r="C256" s="36">
        <f t="shared" si="29"/>
        <v>-62775.160000000054</v>
      </c>
      <c r="D256" s="36">
        <f t="shared" si="30"/>
        <v>893.6</v>
      </c>
      <c r="E256" s="36">
        <f t="shared" si="31"/>
        <v>1076.69</v>
      </c>
      <c r="F256" s="36">
        <f t="shared" si="32"/>
        <v>-183.09</v>
      </c>
      <c r="G256" s="36">
        <f t="shared" si="27"/>
        <v>0</v>
      </c>
      <c r="H256" s="36">
        <f t="shared" si="33"/>
        <v>188851.85000000009</v>
      </c>
      <c r="I256" s="36">
        <f t="shared" si="34"/>
        <v>30080.150000000009</v>
      </c>
      <c r="J256" s="36">
        <f t="shared" si="28"/>
        <v>-63851.850000000057</v>
      </c>
    </row>
    <row r="257" spans="1:10" x14ac:dyDescent="0.25">
      <c r="A257">
        <f t="shared" si="35"/>
        <v>21</v>
      </c>
      <c r="B257" s="33">
        <v>51288</v>
      </c>
      <c r="C257" s="36">
        <f t="shared" si="29"/>
        <v>-63851.850000000057</v>
      </c>
      <c r="D257" s="36">
        <f t="shared" si="30"/>
        <v>893.6</v>
      </c>
      <c r="E257" s="36">
        <f t="shared" si="31"/>
        <v>1079.83</v>
      </c>
      <c r="F257" s="36">
        <f t="shared" si="32"/>
        <v>-186.23</v>
      </c>
      <c r="G257" s="36">
        <f t="shared" si="27"/>
        <v>0</v>
      </c>
      <c r="H257" s="36">
        <f t="shared" si="33"/>
        <v>189931.68000000008</v>
      </c>
      <c r="I257" s="36">
        <f t="shared" si="34"/>
        <v>29893.920000000009</v>
      </c>
      <c r="J257" s="36">
        <f t="shared" si="28"/>
        <v>-64931.680000000058</v>
      </c>
    </row>
    <row r="258" spans="1:10" x14ac:dyDescent="0.25">
      <c r="A258">
        <f t="shared" si="35"/>
        <v>21</v>
      </c>
      <c r="B258" s="33">
        <v>51318</v>
      </c>
      <c r="C258" s="36">
        <f t="shared" si="29"/>
        <v>-64931.680000000058</v>
      </c>
      <c r="D258" s="36">
        <f t="shared" si="30"/>
        <v>893.6</v>
      </c>
      <c r="E258" s="36">
        <f t="shared" si="31"/>
        <v>1082.98</v>
      </c>
      <c r="F258" s="36">
        <f t="shared" si="32"/>
        <v>-189.38</v>
      </c>
      <c r="G258" s="36">
        <f t="shared" si="27"/>
        <v>0</v>
      </c>
      <c r="H258" s="36">
        <f t="shared" si="33"/>
        <v>191014.66000000009</v>
      </c>
      <c r="I258" s="36">
        <f t="shared" si="34"/>
        <v>29704.540000000008</v>
      </c>
      <c r="J258" s="36">
        <f t="shared" si="28"/>
        <v>-66014.660000000062</v>
      </c>
    </row>
    <row r="259" spans="1:10" x14ac:dyDescent="0.25">
      <c r="A259">
        <f t="shared" si="35"/>
        <v>21</v>
      </c>
      <c r="B259" s="33">
        <v>51349</v>
      </c>
      <c r="C259" s="36">
        <f t="shared" si="29"/>
        <v>-66014.660000000062</v>
      </c>
      <c r="D259" s="36">
        <f t="shared" si="30"/>
        <v>893.6</v>
      </c>
      <c r="E259" s="36">
        <f t="shared" si="31"/>
        <v>1086.1400000000001</v>
      </c>
      <c r="F259" s="36">
        <f t="shared" si="32"/>
        <v>-192.54</v>
      </c>
      <c r="G259" s="36">
        <f t="shared" si="27"/>
        <v>0</v>
      </c>
      <c r="H259" s="36">
        <f t="shared" si="33"/>
        <v>192100.8000000001</v>
      </c>
      <c r="I259" s="36">
        <f t="shared" si="34"/>
        <v>29512.000000000007</v>
      </c>
      <c r="J259" s="36">
        <f t="shared" si="28"/>
        <v>-67100.800000000061</v>
      </c>
    </row>
    <row r="260" spans="1:10" x14ac:dyDescent="0.25">
      <c r="A260">
        <f t="shared" si="35"/>
        <v>21</v>
      </c>
      <c r="B260" s="33">
        <v>51380</v>
      </c>
      <c r="C260" s="36">
        <f t="shared" si="29"/>
        <v>-67100.800000000061</v>
      </c>
      <c r="D260" s="36">
        <f t="shared" si="30"/>
        <v>893.6</v>
      </c>
      <c r="E260" s="36">
        <f t="shared" si="31"/>
        <v>1089.31</v>
      </c>
      <c r="F260" s="36">
        <f t="shared" si="32"/>
        <v>-195.71</v>
      </c>
      <c r="G260" s="36">
        <f t="shared" si="27"/>
        <v>0</v>
      </c>
      <c r="H260" s="36">
        <f t="shared" si="33"/>
        <v>193190.1100000001</v>
      </c>
      <c r="I260" s="36">
        <f t="shared" si="34"/>
        <v>29316.290000000008</v>
      </c>
      <c r="J260" s="36">
        <f t="shared" si="28"/>
        <v>-68190.110000000059</v>
      </c>
    </row>
    <row r="261" spans="1:10" x14ac:dyDescent="0.25">
      <c r="A261">
        <f t="shared" si="35"/>
        <v>21</v>
      </c>
      <c r="B261" s="33">
        <v>51410</v>
      </c>
      <c r="C261" s="36">
        <f t="shared" si="29"/>
        <v>-68190.110000000059</v>
      </c>
      <c r="D261" s="36">
        <f t="shared" si="30"/>
        <v>893.6</v>
      </c>
      <c r="E261" s="36">
        <f t="shared" si="31"/>
        <v>1092.49</v>
      </c>
      <c r="F261" s="36">
        <f t="shared" si="32"/>
        <v>-198.89</v>
      </c>
      <c r="G261" s="36">
        <f t="shared" si="27"/>
        <v>0</v>
      </c>
      <c r="H261" s="36">
        <f t="shared" si="33"/>
        <v>194282.60000000009</v>
      </c>
      <c r="I261" s="36">
        <f t="shared" si="34"/>
        <v>29117.400000000009</v>
      </c>
      <c r="J261" s="36">
        <f t="shared" si="28"/>
        <v>-69282.600000000064</v>
      </c>
    </row>
    <row r="262" spans="1:10" x14ac:dyDescent="0.25">
      <c r="A262">
        <f t="shared" si="35"/>
        <v>21</v>
      </c>
      <c r="B262" s="33">
        <v>51441</v>
      </c>
      <c r="C262" s="36">
        <f t="shared" si="29"/>
        <v>-69282.600000000064</v>
      </c>
      <c r="D262" s="36">
        <f t="shared" si="30"/>
        <v>893.6</v>
      </c>
      <c r="E262" s="36">
        <f t="shared" si="31"/>
        <v>1095.67</v>
      </c>
      <c r="F262" s="36">
        <f t="shared" si="32"/>
        <v>-202.07</v>
      </c>
      <c r="G262" s="36">
        <f t="shared" si="27"/>
        <v>0</v>
      </c>
      <c r="H262" s="36">
        <f t="shared" si="33"/>
        <v>195378.27000000011</v>
      </c>
      <c r="I262" s="36">
        <f t="shared" si="34"/>
        <v>28915.330000000009</v>
      </c>
      <c r="J262" s="36">
        <f t="shared" si="28"/>
        <v>-70378.270000000062</v>
      </c>
    </row>
    <row r="263" spans="1:10" x14ac:dyDescent="0.25">
      <c r="A263">
        <f t="shared" si="35"/>
        <v>21</v>
      </c>
      <c r="B263" s="33">
        <v>51471</v>
      </c>
      <c r="C263" s="36">
        <f t="shared" si="29"/>
        <v>-70378.270000000062</v>
      </c>
      <c r="D263" s="36">
        <f t="shared" si="30"/>
        <v>893.6</v>
      </c>
      <c r="E263" s="36">
        <f t="shared" si="31"/>
        <v>1098.8700000000001</v>
      </c>
      <c r="F263" s="36">
        <f t="shared" si="32"/>
        <v>-205.27</v>
      </c>
      <c r="G263" s="36">
        <f t="shared" si="27"/>
        <v>0</v>
      </c>
      <c r="H263" s="36">
        <f t="shared" si="33"/>
        <v>196477.1400000001</v>
      </c>
      <c r="I263" s="36">
        <f t="shared" si="34"/>
        <v>28710.060000000009</v>
      </c>
      <c r="J263" s="36">
        <f t="shared" si="28"/>
        <v>-71477.140000000058</v>
      </c>
    </row>
    <row r="264" spans="1:10" x14ac:dyDescent="0.25">
      <c r="A264">
        <f t="shared" si="35"/>
        <v>22</v>
      </c>
      <c r="B264" s="33">
        <v>51502</v>
      </c>
      <c r="C264" s="36">
        <f t="shared" si="29"/>
        <v>-71477.140000000058</v>
      </c>
      <c r="D264" s="36">
        <f t="shared" si="30"/>
        <v>893.6</v>
      </c>
      <c r="E264" s="36">
        <f t="shared" si="31"/>
        <v>1102.07</v>
      </c>
      <c r="F264" s="36">
        <f t="shared" si="32"/>
        <v>-208.47</v>
      </c>
      <c r="G264" s="36">
        <f t="shared" si="27"/>
        <v>0</v>
      </c>
      <c r="H264" s="36">
        <f t="shared" si="33"/>
        <v>197579.21000000011</v>
      </c>
      <c r="I264" s="36">
        <f t="shared" si="34"/>
        <v>28501.590000000007</v>
      </c>
      <c r="J264" s="36">
        <f t="shared" si="28"/>
        <v>-72579.210000000065</v>
      </c>
    </row>
    <row r="265" spans="1:10" x14ac:dyDescent="0.25">
      <c r="A265">
        <f t="shared" si="35"/>
        <v>22</v>
      </c>
      <c r="B265" s="33">
        <v>51533</v>
      </c>
      <c r="C265" s="36">
        <f t="shared" si="29"/>
        <v>-72579.210000000065</v>
      </c>
      <c r="D265" s="36">
        <f t="shared" si="30"/>
        <v>893.6</v>
      </c>
      <c r="E265" s="36">
        <f t="shared" si="31"/>
        <v>1105.29</v>
      </c>
      <c r="F265" s="36">
        <f t="shared" si="32"/>
        <v>-211.69</v>
      </c>
      <c r="G265" s="36">
        <f t="shared" si="27"/>
        <v>0</v>
      </c>
      <c r="H265" s="36">
        <f t="shared" si="33"/>
        <v>198684.50000000012</v>
      </c>
      <c r="I265" s="36">
        <f t="shared" si="34"/>
        <v>28289.900000000009</v>
      </c>
      <c r="J265" s="36">
        <f t="shared" si="28"/>
        <v>-73684.500000000058</v>
      </c>
    </row>
    <row r="266" spans="1:10" x14ac:dyDescent="0.25">
      <c r="A266">
        <f t="shared" si="35"/>
        <v>22</v>
      </c>
      <c r="B266" s="33">
        <v>51561</v>
      </c>
      <c r="C266" s="36">
        <f t="shared" si="29"/>
        <v>-73684.500000000058</v>
      </c>
      <c r="D266" s="36">
        <f t="shared" si="30"/>
        <v>893.6</v>
      </c>
      <c r="E266" s="36">
        <f t="shared" si="31"/>
        <v>1108.51</v>
      </c>
      <c r="F266" s="36">
        <f t="shared" si="32"/>
        <v>-214.91</v>
      </c>
      <c r="G266" s="36">
        <f t="shared" si="27"/>
        <v>0</v>
      </c>
      <c r="H266" s="36">
        <f t="shared" si="33"/>
        <v>199793.01000000013</v>
      </c>
      <c r="I266" s="36">
        <f t="shared" si="34"/>
        <v>28074.990000000009</v>
      </c>
      <c r="J266" s="36">
        <f t="shared" si="28"/>
        <v>-74793.010000000053</v>
      </c>
    </row>
    <row r="267" spans="1:10" x14ac:dyDescent="0.25">
      <c r="A267">
        <f t="shared" si="35"/>
        <v>22</v>
      </c>
      <c r="B267" s="33">
        <v>51592</v>
      </c>
      <c r="C267" s="36">
        <f t="shared" si="29"/>
        <v>-74793.010000000053</v>
      </c>
      <c r="D267" s="36">
        <f t="shared" si="30"/>
        <v>893.6</v>
      </c>
      <c r="E267" s="36">
        <f t="shared" si="31"/>
        <v>1111.75</v>
      </c>
      <c r="F267" s="36">
        <f t="shared" si="32"/>
        <v>-218.15</v>
      </c>
      <c r="G267" s="36">
        <f t="shared" si="27"/>
        <v>0</v>
      </c>
      <c r="H267" s="36">
        <f t="shared" si="33"/>
        <v>200904.76000000013</v>
      </c>
      <c r="I267" s="36">
        <f t="shared" si="34"/>
        <v>27856.840000000007</v>
      </c>
      <c r="J267" s="36">
        <f t="shared" si="28"/>
        <v>-75904.760000000053</v>
      </c>
    </row>
    <row r="268" spans="1:10" x14ac:dyDescent="0.25">
      <c r="A268">
        <f t="shared" si="35"/>
        <v>22</v>
      </c>
      <c r="B268" s="33">
        <v>51622</v>
      </c>
      <c r="C268" s="36">
        <f t="shared" si="29"/>
        <v>-75904.760000000053</v>
      </c>
      <c r="D268" s="36">
        <f t="shared" si="30"/>
        <v>893.6</v>
      </c>
      <c r="E268" s="36">
        <f t="shared" si="31"/>
        <v>1114.99</v>
      </c>
      <c r="F268" s="36">
        <f t="shared" si="32"/>
        <v>-221.39</v>
      </c>
      <c r="G268" s="36">
        <f t="shared" si="27"/>
        <v>0</v>
      </c>
      <c r="H268" s="36">
        <f t="shared" si="33"/>
        <v>202019.75000000012</v>
      </c>
      <c r="I268" s="36">
        <f t="shared" si="34"/>
        <v>27635.450000000008</v>
      </c>
      <c r="J268" s="36">
        <f t="shared" si="28"/>
        <v>-77019.750000000058</v>
      </c>
    </row>
    <row r="269" spans="1:10" x14ac:dyDescent="0.25">
      <c r="A269">
        <f t="shared" si="35"/>
        <v>22</v>
      </c>
      <c r="B269" s="33">
        <v>51653</v>
      </c>
      <c r="C269" s="36">
        <f t="shared" si="29"/>
        <v>-77019.750000000058</v>
      </c>
      <c r="D269" s="36">
        <f t="shared" si="30"/>
        <v>893.6</v>
      </c>
      <c r="E269" s="36">
        <f t="shared" si="31"/>
        <v>1118.24</v>
      </c>
      <c r="F269" s="36">
        <f t="shared" si="32"/>
        <v>-224.64</v>
      </c>
      <c r="G269" s="36">
        <f t="shared" ref="G269:G332" si="36">$B$8</f>
        <v>0</v>
      </c>
      <c r="H269" s="36">
        <f t="shared" si="33"/>
        <v>203137.99000000011</v>
      </c>
      <c r="I269" s="36">
        <f t="shared" si="34"/>
        <v>27410.810000000009</v>
      </c>
      <c r="J269" s="36">
        <f t="shared" ref="J269:J332" si="37">C269-E269-G269</f>
        <v>-78137.990000000063</v>
      </c>
    </row>
    <row r="270" spans="1:10" x14ac:dyDescent="0.25">
      <c r="A270">
        <f t="shared" si="35"/>
        <v>22</v>
      </c>
      <c r="B270" s="33">
        <v>51683</v>
      </c>
      <c r="C270" s="36">
        <f t="shared" ref="C270:C333" si="38">$J269</f>
        <v>-78137.990000000063</v>
      </c>
      <c r="D270" s="36">
        <f t="shared" ref="D270:D333" si="39">$B$7</f>
        <v>893.6</v>
      </c>
      <c r="E270" s="36">
        <f t="shared" ref="E270:E333" si="40">D270-F270</f>
        <v>1121.5</v>
      </c>
      <c r="F270" s="36">
        <f t="shared" ref="F270:F333" si="41">ROUND($C270*$B$4/12,2)</f>
        <v>-227.9</v>
      </c>
      <c r="G270" s="36">
        <f t="shared" si="36"/>
        <v>0</v>
      </c>
      <c r="H270" s="36">
        <f t="shared" ref="H270:H333" si="42">E270+G270+H269</f>
        <v>204259.49000000011</v>
      </c>
      <c r="I270" s="36">
        <f t="shared" ref="I270:I333" si="43">F270+I269</f>
        <v>27182.910000000007</v>
      </c>
      <c r="J270" s="36">
        <f t="shared" si="37"/>
        <v>-79259.490000000063</v>
      </c>
    </row>
    <row r="271" spans="1:10" x14ac:dyDescent="0.25">
      <c r="A271">
        <f t="shared" si="35"/>
        <v>22</v>
      </c>
      <c r="B271" s="33">
        <v>51714</v>
      </c>
      <c r="C271" s="36">
        <f t="shared" si="38"/>
        <v>-79259.490000000063</v>
      </c>
      <c r="D271" s="36">
        <f t="shared" si="39"/>
        <v>893.6</v>
      </c>
      <c r="E271" s="36">
        <f t="shared" si="40"/>
        <v>1124.77</v>
      </c>
      <c r="F271" s="36">
        <f t="shared" si="41"/>
        <v>-231.17</v>
      </c>
      <c r="G271" s="36">
        <f t="shared" si="36"/>
        <v>0</v>
      </c>
      <c r="H271" s="36">
        <f t="shared" si="42"/>
        <v>205384.2600000001</v>
      </c>
      <c r="I271" s="36">
        <f t="shared" si="43"/>
        <v>26951.740000000009</v>
      </c>
      <c r="J271" s="36">
        <f t="shared" si="37"/>
        <v>-80384.260000000068</v>
      </c>
    </row>
    <row r="272" spans="1:10" x14ac:dyDescent="0.25">
      <c r="A272">
        <f t="shared" si="35"/>
        <v>22</v>
      </c>
      <c r="B272" s="33">
        <v>51745</v>
      </c>
      <c r="C272" s="36">
        <f t="shared" si="38"/>
        <v>-80384.260000000068</v>
      </c>
      <c r="D272" s="36">
        <f t="shared" si="39"/>
        <v>893.6</v>
      </c>
      <c r="E272" s="36">
        <f t="shared" si="40"/>
        <v>1128.05</v>
      </c>
      <c r="F272" s="36">
        <f t="shared" si="41"/>
        <v>-234.45</v>
      </c>
      <c r="G272" s="36">
        <f t="shared" si="36"/>
        <v>0</v>
      </c>
      <c r="H272" s="36">
        <f t="shared" si="42"/>
        <v>206512.31000000008</v>
      </c>
      <c r="I272" s="36">
        <f t="shared" si="43"/>
        <v>26717.290000000008</v>
      </c>
      <c r="J272" s="36">
        <f t="shared" si="37"/>
        <v>-81512.31000000007</v>
      </c>
    </row>
    <row r="273" spans="1:10" x14ac:dyDescent="0.25">
      <c r="A273">
        <f t="shared" si="35"/>
        <v>22</v>
      </c>
      <c r="B273" s="33">
        <v>51775</v>
      </c>
      <c r="C273" s="36">
        <f t="shared" si="38"/>
        <v>-81512.31000000007</v>
      </c>
      <c r="D273" s="36">
        <f t="shared" si="39"/>
        <v>893.6</v>
      </c>
      <c r="E273" s="36">
        <f t="shared" si="40"/>
        <v>1131.3400000000001</v>
      </c>
      <c r="F273" s="36">
        <f t="shared" si="41"/>
        <v>-237.74</v>
      </c>
      <c r="G273" s="36">
        <f t="shared" si="36"/>
        <v>0</v>
      </c>
      <c r="H273" s="36">
        <f t="shared" si="42"/>
        <v>207643.65000000008</v>
      </c>
      <c r="I273" s="36">
        <f t="shared" si="43"/>
        <v>26479.550000000007</v>
      </c>
      <c r="J273" s="36">
        <f t="shared" si="37"/>
        <v>-82643.650000000067</v>
      </c>
    </row>
    <row r="274" spans="1:10" x14ac:dyDescent="0.25">
      <c r="A274">
        <f t="shared" si="35"/>
        <v>22</v>
      </c>
      <c r="B274" s="33">
        <v>51806</v>
      </c>
      <c r="C274" s="36">
        <f t="shared" si="38"/>
        <v>-82643.650000000067</v>
      </c>
      <c r="D274" s="36">
        <f t="shared" si="39"/>
        <v>893.6</v>
      </c>
      <c r="E274" s="36">
        <f t="shared" si="40"/>
        <v>1134.6400000000001</v>
      </c>
      <c r="F274" s="36">
        <f t="shared" si="41"/>
        <v>-241.04</v>
      </c>
      <c r="G274" s="36">
        <f t="shared" si="36"/>
        <v>0</v>
      </c>
      <c r="H274" s="36">
        <f t="shared" si="42"/>
        <v>208778.2900000001</v>
      </c>
      <c r="I274" s="36">
        <f t="shared" si="43"/>
        <v>26238.510000000006</v>
      </c>
      <c r="J274" s="36">
        <f t="shared" si="37"/>
        <v>-83778.290000000066</v>
      </c>
    </row>
    <row r="275" spans="1:10" x14ac:dyDescent="0.25">
      <c r="A275">
        <f t="shared" si="35"/>
        <v>22</v>
      </c>
      <c r="B275" s="33">
        <v>51836</v>
      </c>
      <c r="C275" s="36">
        <f t="shared" si="38"/>
        <v>-83778.290000000066</v>
      </c>
      <c r="D275" s="36">
        <f t="shared" si="39"/>
        <v>893.6</v>
      </c>
      <c r="E275" s="36">
        <f t="shared" si="40"/>
        <v>1137.95</v>
      </c>
      <c r="F275" s="36">
        <f t="shared" si="41"/>
        <v>-244.35</v>
      </c>
      <c r="G275" s="36">
        <f t="shared" si="36"/>
        <v>0</v>
      </c>
      <c r="H275" s="36">
        <f t="shared" si="42"/>
        <v>209916.24000000011</v>
      </c>
      <c r="I275" s="36">
        <f t="shared" si="43"/>
        <v>25994.160000000007</v>
      </c>
      <c r="J275" s="36">
        <f t="shared" si="37"/>
        <v>-84916.240000000063</v>
      </c>
    </row>
    <row r="276" spans="1:10" x14ac:dyDescent="0.25">
      <c r="A276">
        <f t="shared" si="35"/>
        <v>23</v>
      </c>
      <c r="B276" s="33">
        <v>51867</v>
      </c>
      <c r="C276" s="36">
        <f t="shared" si="38"/>
        <v>-84916.240000000063</v>
      </c>
      <c r="D276" s="36">
        <f t="shared" si="39"/>
        <v>893.6</v>
      </c>
      <c r="E276" s="36">
        <f t="shared" si="40"/>
        <v>1141.27</v>
      </c>
      <c r="F276" s="36">
        <f t="shared" si="41"/>
        <v>-247.67</v>
      </c>
      <c r="G276" s="36">
        <f t="shared" si="36"/>
        <v>0</v>
      </c>
      <c r="H276" s="36">
        <f t="shared" si="42"/>
        <v>211057.5100000001</v>
      </c>
      <c r="I276" s="36">
        <f t="shared" si="43"/>
        <v>25746.490000000009</v>
      </c>
      <c r="J276" s="36">
        <f t="shared" si="37"/>
        <v>-86057.510000000068</v>
      </c>
    </row>
    <row r="277" spans="1:10" x14ac:dyDescent="0.25">
      <c r="A277">
        <f t="shared" si="35"/>
        <v>23</v>
      </c>
      <c r="B277" s="33">
        <v>51898</v>
      </c>
      <c r="C277" s="36">
        <f t="shared" si="38"/>
        <v>-86057.510000000068</v>
      </c>
      <c r="D277" s="36">
        <f t="shared" si="39"/>
        <v>893.6</v>
      </c>
      <c r="E277" s="36">
        <f t="shared" si="40"/>
        <v>1144.5999999999999</v>
      </c>
      <c r="F277" s="36">
        <f t="shared" si="41"/>
        <v>-251</v>
      </c>
      <c r="G277" s="36">
        <f t="shared" si="36"/>
        <v>0</v>
      </c>
      <c r="H277" s="36">
        <f t="shared" si="42"/>
        <v>212202.1100000001</v>
      </c>
      <c r="I277" s="36">
        <f t="shared" si="43"/>
        <v>25495.490000000009</v>
      </c>
      <c r="J277" s="36">
        <f t="shared" si="37"/>
        <v>-87202.110000000073</v>
      </c>
    </row>
    <row r="278" spans="1:10" x14ac:dyDescent="0.25">
      <c r="A278">
        <f t="shared" si="35"/>
        <v>23</v>
      </c>
      <c r="B278" s="33">
        <v>51926</v>
      </c>
      <c r="C278" s="36">
        <f t="shared" si="38"/>
        <v>-87202.110000000073</v>
      </c>
      <c r="D278" s="36">
        <f t="shared" si="39"/>
        <v>893.6</v>
      </c>
      <c r="E278" s="36">
        <f t="shared" si="40"/>
        <v>1147.94</v>
      </c>
      <c r="F278" s="36">
        <f t="shared" si="41"/>
        <v>-254.34</v>
      </c>
      <c r="G278" s="36">
        <f t="shared" si="36"/>
        <v>0</v>
      </c>
      <c r="H278" s="36">
        <f t="shared" si="42"/>
        <v>213350.0500000001</v>
      </c>
      <c r="I278" s="36">
        <f t="shared" si="43"/>
        <v>25241.150000000009</v>
      </c>
      <c r="J278" s="36">
        <f t="shared" si="37"/>
        <v>-88350.050000000076</v>
      </c>
    </row>
    <row r="279" spans="1:10" x14ac:dyDescent="0.25">
      <c r="A279">
        <f t="shared" si="35"/>
        <v>23</v>
      </c>
      <c r="B279" s="33">
        <v>51957</v>
      </c>
      <c r="C279" s="36">
        <f t="shared" si="38"/>
        <v>-88350.050000000076</v>
      </c>
      <c r="D279" s="36">
        <f t="shared" si="39"/>
        <v>893.6</v>
      </c>
      <c r="E279" s="36">
        <f t="shared" si="40"/>
        <v>1151.29</v>
      </c>
      <c r="F279" s="36">
        <f t="shared" si="41"/>
        <v>-257.69</v>
      </c>
      <c r="G279" s="36">
        <f t="shared" si="36"/>
        <v>0</v>
      </c>
      <c r="H279" s="36">
        <f t="shared" si="42"/>
        <v>214501.34000000011</v>
      </c>
      <c r="I279" s="36">
        <f t="shared" si="43"/>
        <v>24983.46000000001</v>
      </c>
      <c r="J279" s="36">
        <f t="shared" si="37"/>
        <v>-89501.340000000069</v>
      </c>
    </row>
    <row r="280" spans="1:10" x14ac:dyDescent="0.25">
      <c r="A280">
        <f t="shared" si="35"/>
        <v>23</v>
      </c>
      <c r="B280" s="33">
        <v>51987</v>
      </c>
      <c r="C280" s="36">
        <f t="shared" si="38"/>
        <v>-89501.340000000069</v>
      </c>
      <c r="D280" s="36">
        <f t="shared" si="39"/>
        <v>893.6</v>
      </c>
      <c r="E280" s="36">
        <f t="shared" si="40"/>
        <v>1154.6500000000001</v>
      </c>
      <c r="F280" s="36">
        <f t="shared" si="41"/>
        <v>-261.05</v>
      </c>
      <c r="G280" s="36">
        <f t="shared" si="36"/>
        <v>0</v>
      </c>
      <c r="H280" s="36">
        <f t="shared" si="42"/>
        <v>215655.99000000011</v>
      </c>
      <c r="I280" s="36">
        <f t="shared" si="43"/>
        <v>24722.410000000011</v>
      </c>
      <c r="J280" s="36">
        <f t="shared" si="37"/>
        <v>-90655.990000000063</v>
      </c>
    </row>
    <row r="281" spans="1:10" x14ac:dyDescent="0.25">
      <c r="A281">
        <f t="shared" ref="A281:A344" si="44">A269+1</f>
        <v>23</v>
      </c>
      <c r="B281" s="33">
        <v>52018</v>
      </c>
      <c r="C281" s="36">
        <f t="shared" si="38"/>
        <v>-90655.990000000063</v>
      </c>
      <c r="D281" s="36">
        <f t="shared" si="39"/>
        <v>893.6</v>
      </c>
      <c r="E281" s="36">
        <f t="shared" si="40"/>
        <v>1158.01</v>
      </c>
      <c r="F281" s="36">
        <f t="shared" si="41"/>
        <v>-264.41000000000003</v>
      </c>
      <c r="G281" s="36">
        <f t="shared" si="36"/>
        <v>0</v>
      </c>
      <c r="H281" s="36">
        <f t="shared" si="42"/>
        <v>216814.00000000012</v>
      </c>
      <c r="I281" s="36">
        <f t="shared" si="43"/>
        <v>24458.000000000011</v>
      </c>
      <c r="J281" s="36">
        <f t="shared" si="37"/>
        <v>-91814.000000000058</v>
      </c>
    </row>
    <row r="282" spans="1:10" x14ac:dyDescent="0.25">
      <c r="A282">
        <f t="shared" si="44"/>
        <v>23</v>
      </c>
      <c r="B282" s="33">
        <v>52048</v>
      </c>
      <c r="C282" s="36">
        <f t="shared" si="38"/>
        <v>-91814.000000000058</v>
      </c>
      <c r="D282" s="36">
        <f t="shared" si="39"/>
        <v>893.6</v>
      </c>
      <c r="E282" s="36">
        <f t="shared" si="40"/>
        <v>1161.3900000000001</v>
      </c>
      <c r="F282" s="36">
        <f t="shared" si="41"/>
        <v>-267.79000000000002</v>
      </c>
      <c r="G282" s="36">
        <f t="shared" si="36"/>
        <v>0</v>
      </c>
      <c r="H282" s="36">
        <f t="shared" si="42"/>
        <v>217975.39000000013</v>
      </c>
      <c r="I282" s="36">
        <f t="shared" si="43"/>
        <v>24190.21000000001</v>
      </c>
      <c r="J282" s="36">
        <f t="shared" si="37"/>
        <v>-92975.390000000058</v>
      </c>
    </row>
    <row r="283" spans="1:10" x14ac:dyDescent="0.25">
      <c r="A283">
        <f t="shared" si="44"/>
        <v>23</v>
      </c>
      <c r="B283" s="33">
        <v>52079</v>
      </c>
      <c r="C283" s="36">
        <f t="shared" si="38"/>
        <v>-92975.390000000058</v>
      </c>
      <c r="D283" s="36">
        <f t="shared" si="39"/>
        <v>893.6</v>
      </c>
      <c r="E283" s="36">
        <f t="shared" si="40"/>
        <v>1164.78</v>
      </c>
      <c r="F283" s="36">
        <f t="shared" si="41"/>
        <v>-271.18</v>
      </c>
      <c r="G283" s="36">
        <f t="shared" si="36"/>
        <v>0</v>
      </c>
      <c r="H283" s="36">
        <f t="shared" si="42"/>
        <v>219140.17000000013</v>
      </c>
      <c r="I283" s="36">
        <f t="shared" si="43"/>
        <v>23919.03000000001</v>
      </c>
      <c r="J283" s="36">
        <f t="shared" si="37"/>
        <v>-94140.170000000056</v>
      </c>
    </row>
    <row r="284" spans="1:10" x14ac:dyDescent="0.25">
      <c r="A284">
        <f t="shared" si="44"/>
        <v>23</v>
      </c>
      <c r="B284" s="33">
        <v>52110</v>
      </c>
      <c r="C284" s="36">
        <f t="shared" si="38"/>
        <v>-94140.170000000056</v>
      </c>
      <c r="D284" s="36">
        <f t="shared" si="39"/>
        <v>893.6</v>
      </c>
      <c r="E284" s="36">
        <f t="shared" si="40"/>
        <v>1168.18</v>
      </c>
      <c r="F284" s="36">
        <f t="shared" si="41"/>
        <v>-274.58</v>
      </c>
      <c r="G284" s="36">
        <f t="shared" si="36"/>
        <v>0</v>
      </c>
      <c r="H284" s="36">
        <f t="shared" si="42"/>
        <v>220308.35000000012</v>
      </c>
      <c r="I284" s="36">
        <f t="shared" si="43"/>
        <v>23644.450000000008</v>
      </c>
      <c r="J284" s="36">
        <f t="shared" si="37"/>
        <v>-95308.350000000049</v>
      </c>
    </row>
    <row r="285" spans="1:10" x14ac:dyDescent="0.25">
      <c r="A285">
        <f t="shared" si="44"/>
        <v>23</v>
      </c>
      <c r="B285" s="33">
        <v>52140</v>
      </c>
      <c r="C285" s="36">
        <f t="shared" si="38"/>
        <v>-95308.350000000049</v>
      </c>
      <c r="D285" s="36">
        <f t="shared" si="39"/>
        <v>893.6</v>
      </c>
      <c r="E285" s="36">
        <f t="shared" si="40"/>
        <v>1171.58</v>
      </c>
      <c r="F285" s="36">
        <f t="shared" si="41"/>
        <v>-277.98</v>
      </c>
      <c r="G285" s="36">
        <f t="shared" si="36"/>
        <v>0</v>
      </c>
      <c r="H285" s="36">
        <f t="shared" si="42"/>
        <v>221479.93000000011</v>
      </c>
      <c r="I285" s="36">
        <f t="shared" si="43"/>
        <v>23366.470000000008</v>
      </c>
      <c r="J285" s="36">
        <f t="shared" si="37"/>
        <v>-96479.930000000051</v>
      </c>
    </row>
    <row r="286" spans="1:10" x14ac:dyDescent="0.25">
      <c r="A286">
        <f t="shared" si="44"/>
        <v>23</v>
      </c>
      <c r="B286" s="33">
        <v>52171</v>
      </c>
      <c r="C286" s="36">
        <f t="shared" si="38"/>
        <v>-96479.930000000051</v>
      </c>
      <c r="D286" s="36">
        <f t="shared" si="39"/>
        <v>893.6</v>
      </c>
      <c r="E286" s="36">
        <f t="shared" si="40"/>
        <v>1175</v>
      </c>
      <c r="F286" s="36">
        <f t="shared" si="41"/>
        <v>-281.39999999999998</v>
      </c>
      <c r="G286" s="36">
        <f t="shared" si="36"/>
        <v>0</v>
      </c>
      <c r="H286" s="36">
        <f t="shared" si="42"/>
        <v>222654.93000000011</v>
      </c>
      <c r="I286" s="36">
        <f t="shared" si="43"/>
        <v>23085.070000000007</v>
      </c>
      <c r="J286" s="36">
        <f t="shared" si="37"/>
        <v>-97654.930000000051</v>
      </c>
    </row>
    <row r="287" spans="1:10" x14ac:dyDescent="0.25">
      <c r="A287">
        <f t="shared" si="44"/>
        <v>23</v>
      </c>
      <c r="B287" s="33">
        <v>52201</v>
      </c>
      <c r="C287" s="36">
        <f t="shared" si="38"/>
        <v>-97654.930000000051</v>
      </c>
      <c r="D287" s="36">
        <f t="shared" si="39"/>
        <v>893.6</v>
      </c>
      <c r="E287" s="36">
        <f t="shared" si="40"/>
        <v>1178.43</v>
      </c>
      <c r="F287" s="36">
        <f t="shared" si="41"/>
        <v>-284.83</v>
      </c>
      <c r="G287" s="36">
        <f t="shared" si="36"/>
        <v>0</v>
      </c>
      <c r="H287" s="36">
        <f t="shared" si="42"/>
        <v>223833.3600000001</v>
      </c>
      <c r="I287" s="36">
        <f t="shared" si="43"/>
        <v>22800.240000000005</v>
      </c>
      <c r="J287" s="36">
        <f t="shared" si="37"/>
        <v>-98833.360000000044</v>
      </c>
    </row>
    <row r="288" spans="1:10" x14ac:dyDescent="0.25">
      <c r="A288">
        <f t="shared" si="44"/>
        <v>24</v>
      </c>
      <c r="B288" s="33">
        <v>52232</v>
      </c>
      <c r="C288" s="36">
        <f t="shared" si="38"/>
        <v>-98833.360000000044</v>
      </c>
      <c r="D288" s="36">
        <f t="shared" si="39"/>
        <v>893.6</v>
      </c>
      <c r="E288" s="36">
        <f t="shared" si="40"/>
        <v>1181.8600000000001</v>
      </c>
      <c r="F288" s="36">
        <f t="shared" si="41"/>
        <v>-288.26</v>
      </c>
      <c r="G288" s="36">
        <f t="shared" si="36"/>
        <v>0</v>
      </c>
      <c r="H288" s="36">
        <f t="shared" si="42"/>
        <v>225015.22000000009</v>
      </c>
      <c r="I288" s="36">
        <f t="shared" si="43"/>
        <v>22511.980000000007</v>
      </c>
      <c r="J288" s="36">
        <f t="shared" si="37"/>
        <v>-100015.22000000004</v>
      </c>
    </row>
    <row r="289" spans="1:10" x14ac:dyDescent="0.25">
      <c r="A289">
        <f t="shared" si="44"/>
        <v>24</v>
      </c>
      <c r="B289" s="33">
        <v>52263</v>
      </c>
      <c r="C289" s="36">
        <f t="shared" si="38"/>
        <v>-100015.22000000004</v>
      </c>
      <c r="D289" s="36">
        <f t="shared" si="39"/>
        <v>893.6</v>
      </c>
      <c r="E289" s="36">
        <f t="shared" si="40"/>
        <v>1185.31</v>
      </c>
      <c r="F289" s="36">
        <f t="shared" si="41"/>
        <v>-291.70999999999998</v>
      </c>
      <c r="G289" s="36">
        <f t="shared" si="36"/>
        <v>0</v>
      </c>
      <c r="H289" s="36">
        <f t="shared" si="42"/>
        <v>226200.53000000009</v>
      </c>
      <c r="I289" s="36">
        <f t="shared" si="43"/>
        <v>22220.270000000008</v>
      </c>
      <c r="J289" s="36">
        <f t="shared" si="37"/>
        <v>-101200.53000000004</v>
      </c>
    </row>
    <row r="290" spans="1:10" x14ac:dyDescent="0.25">
      <c r="A290">
        <f t="shared" si="44"/>
        <v>24</v>
      </c>
      <c r="B290" s="33">
        <v>52291</v>
      </c>
      <c r="C290" s="36">
        <f t="shared" si="38"/>
        <v>-101200.53000000004</v>
      </c>
      <c r="D290" s="36">
        <f t="shared" si="39"/>
        <v>893.6</v>
      </c>
      <c r="E290" s="36">
        <f t="shared" si="40"/>
        <v>1188.77</v>
      </c>
      <c r="F290" s="36">
        <f t="shared" si="41"/>
        <v>-295.17</v>
      </c>
      <c r="G290" s="36">
        <f t="shared" si="36"/>
        <v>0</v>
      </c>
      <c r="H290" s="36">
        <f t="shared" si="42"/>
        <v>227389.30000000008</v>
      </c>
      <c r="I290" s="36">
        <f t="shared" si="43"/>
        <v>21925.100000000009</v>
      </c>
      <c r="J290" s="36">
        <f t="shared" si="37"/>
        <v>-102389.30000000005</v>
      </c>
    </row>
    <row r="291" spans="1:10" x14ac:dyDescent="0.25">
      <c r="A291">
        <f t="shared" si="44"/>
        <v>24</v>
      </c>
      <c r="B291" s="33">
        <v>52322</v>
      </c>
      <c r="C291" s="36">
        <f t="shared" si="38"/>
        <v>-102389.30000000005</v>
      </c>
      <c r="D291" s="36">
        <f t="shared" si="39"/>
        <v>893.6</v>
      </c>
      <c r="E291" s="36">
        <f t="shared" si="40"/>
        <v>1192.24</v>
      </c>
      <c r="F291" s="36">
        <f t="shared" si="41"/>
        <v>-298.64</v>
      </c>
      <c r="G291" s="36">
        <f t="shared" si="36"/>
        <v>0</v>
      </c>
      <c r="H291" s="36">
        <f t="shared" si="42"/>
        <v>228581.54000000007</v>
      </c>
      <c r="I291" s="36">
        <f t="shared" si="43"/>
        <v>21626.46000000001</v>
      </c>
      <c r="J291" s="36">
        <f t="shared" si="37"/>
        <v>-103581.54000000005</v>
      </c>
    </row>
    <row r="292" spans="1:10" x14ac:dyDescent="0.25">
      <c r="A292">
        <f t="shared" si="44"/>
        <v>24</v>
      </c>
      <c r="B292" s="33">
        <v>52352</v>
      </c>
      <c r="C292" s="36">
        <f t="shared" si="38"/>
        <v>-103581.54000000005</v>
      </c>
      <c r="D292" s="36">
        <f t="shared" si="39"/>
        <v>893.6</v>
      </c>
      <c r="E292" s="36">
        <f t="shared" si="40"/>
        <v>1195.71</v>
      </c>
      <c r="F292" s="36">
        <f t="shared" si="41"/>
        <v>-302.11</v>
      </c>
      <c r="G292" s="36">
        <f t="shared" si="36"/>
        <v>0</v>
      </c>
      <c r="H292" s="36">
        <f t="shared" si="42"/>
        <v>229777.25000000006</v>
      </c>
      <c r="I292" s="36">
        <f t="shared" si="43"/>
        <v>21324.350000000009</v>
      </c>
      <c r="J292" s="36">
        <f t="shared" si="37"/>
        <v>-104777.25000000006</v>
      </c>
    </row>
    <row r="293" spans="1:10" x14ac:dyDescent="0.25">
      <c r="A293">
        <f t="shared" si="44"/>
        <v>24</v>
      </c>
      <c r="B293" s="33">
        <v>52383</v>
      </c>
      <c r="C293" s="36">
        <f t="shared" si="38"/>
        <v>-104777.25000000006</v>
      </c>
      <c r="D293" s="36">
        <f t="shared" si="39"/>
        <v>893.6</v>
      </c>
      <c r="E293" s="36">
        <f t="shared" si="40"/>
        <v>1199.2</v>
      </c>
      <c r="F293" s="36">
        <f t="shared" si="41"/>
        <v>-305.60000000000002</v>
      </c>
      <c r="G293" s="36">
        <f t="shared" si="36"/>
        <v>0</v>
      </c>
      <c r="H293" s="36">
        <f t="shared" si="42"/>
        <v>230976.45000000007</v>
      </c>
      <c r="I293" s="36">
        <f t="shared" si="43"/>
        <v>21018.750000000011</v>
      </c>
      <c r="J293" s="36">
        <f t="shared" si="37"/>
        <v>-105976.45000000006</v>
      </c>
    </row>
    <row r="294" spans="1:10" x14ac:dyDescent="0.25">
      <c r="A294">
        <f t="shared" si="44"/>
        <v>24</v>
      </c>
      <c r="B294" s="33">
        <v>52413</v>
      </c>
      <c r="C294" s="36">
        <f t="shared" si="38"/>
        <v>-105976.45000000006</v>
      </c>
      <c r="D294" s="36">
        <f t="shared" si="39"/>
        <v>893.6</v>
      </c>
      <c r="E294" s="36">
        <f t="shared" si="40"/>
        <v>1202.7</v>
      </c>
      <c r="F294" s="36">
        <f t="shared" si="41"/>
        <v>-309.10000000000002</v>
      </c>
      <c r="G294" s="36">
        <f t="shared" si="36"/>
        <v>0</v>
      </c>
      <c r="H294" s="36">
        <f t="shared" si="42"/>
        <v>232179.15000000008</v>
      </c>
      <c r="I294" s="36">
        <f t="shared" si="43"/>
        <v>20709.650000000012</v>
      </c>
      <c r="J294" s="36">
        <f t="shared" si="37"/>
        <v>-107179.15000000005</v>
      </c>
    </row>
    <row r="295" spans="1:10" x14ac:dyDescent="0.25">
      <c r="A295">
        <f t="shared" si="44"/>
        <v>24</v>
      </c>
      <c r="B295" s="33">
        <v>52444</v>
      </c>
      <c r="C295" s="36">
        <f t="shared" si="38"/>
        <v>-107179.15000000005</v>
      </c>
      <c r="D295" s="36">
        <f t="shared" si="39"/>
        <v>893.6</v>
      </c>
      <c r="E295" s="36">
        <f t="shared" si="40"/>
        <v>1206.21</v>
      </c>
      <c r="F295" s="36">
        <f t="shared" si="41"/>
        <v>-312.61</v>
      </c>
      <c r="G295" s="36">
        <f t="shared" si="36"/>
        <v>0</v>
      </c>
      <c r="H295" s="36">
        <f t="shared" si="42"/>
        <v>233385.36000000007</v>
      </c>
      <c r="I295" s="36">
        <f t="shared" si="43"/>
        <v>20397.040000000012</v>
      </c>
      <c r="J295" s="36">
        <f t="shared" si="37"/>
        <v>-108385.36000000006</v>
      </c>
    </row>
    <row r="296" spans="1:10" x14ac:dyDescent="0.25">
      <c r="A296">
        <f t="shared" si="44"/>
        <v>24</v>
      </c>
      <c r="B296" s="33">
        <v>52475</v>
      </c>
      <c r="C296" s="36">
        <f t="shared" si="38"/>
        <v>-108385.36000000006</v>
      </c>
      <c r="D296" s="36">
        <f t="shared" si="39"/>
        <v>893.6</v>
      </c>
      <c r="E296" s="36">
        <f t="shared" si="40"/>
        <v>1209.72</v>
      </c>
      <c r="F296" s="36">
        <f t="shared" si="41"/>
        <v>-316.12</v>
      </c>
      <c r="G296" s="36">
        <f t="shared" si="36"/>
        <v>0</v>
      </c>
      <c r="H296" s="36">
        <f t="shared" si="42"/>
        <v>234595.08000000007</v>
      </c>
      <c r="I296" s="36">
        <f t="shared" si="43"/>
        <v>20080.920000000013</v>
      </c>
      <c r="J296" s="36">
        <f t="shared" si="37"/>
        <v>-109595.08000000006</v>
      </c>
    </row>
    <row r="297" spans="1:10" x14ac:dyDescent="0.25">
      <c r="A297">
        <f t="shared" si="44"/>
        <v>24</v>
      </c>
      <c r="B297" s="33">
        <v>52505</v>
      </c>
      <c r="C297" s="36">
        <f t="shared" si="38"/>
        <v>-109595.08000000006</v>
      </c>
      <c r="D297" s="36">
        <f t="shared" si="39"/>
        <v>893.6</v>
      </c>
      <c r="E297" s="36">
        <f t="shared" si="40"/>
        <v>1213.25</v>
      </c>
      <c r="F297" s="36">
        <f t="shared" si="41"/>
        <v>-319.64999999999998</v>
      </c>
      <c r="G297" s="36">
        <f t="shared" si="36"/>
        <v>0</v>
      </c>
      <c r="H297" s="36">
        <f t="shared" si="42"/>
        <v>235808.33000000007</v>
      </c>
      <c r="I297" s="36">
        <f t="shared" si="43"/>
        <v>19761.270000000011</v>
      </c>
      <c r="J297" s="36">
        <f t="shared" si="37"/>
        <v>-110808.33000000006</v>
      </c>
    </row>
    <row r="298" spans="1:10" x14ac:dyDescent="0.25">
      <c r="A298">
        <f t="shared" si="44"/>
        <v>24</v>
      </c>
      <c r="B298" s="33">
        <v>52536</v>
      </c>
      <c r="C298" s="36">
        <f t="shared" si="38"/>
        <v>-110808.33000000006</v>
      </c>
      <c r="D298" s="36">
        <f t="shared" si="39"/>
        <v>893.6</v>
      </c>
      <c r="E298" s="36">
        <f t="shared" si="40"/>
        <v>1216.79</v>
      </c>
      <c r="F298" s="36">
        <f t="shared" si="41"/>
        <v>-323.19</v>
      </c>
      <c r="G298" s="36">
        <f t="shared" si="36"/>
        <v>0</v>
      </c>
      <c r="H298" s="36">
        <f t="shared" si="42"/>
        <v>237025.12000000008</v>
      </c>
      <c r="I298" s="36">
        <f t="shared" si="43"/>
        <v>19438.080000000013</v>
      </c>
      <c r="J298" s="36">
        <f t="shared" si="37"/>
        <v>-112025.12000000005</v>
      </c>
    </row>
    <row r="299" spans="1:10" x14ac:dyDescent="0.25">
      <c r="A299">
        <f t="shared" si="44"/>
        <v>24</v>
      </c>
      <c r="B299" s="33">
        <v>52566</v>
      </c>
      <c r="C299" s="36">
        <f t="shared" si="38"/>
        <v>-112025.12000000005</v>
      </c>
      <c r="D299" s="36">
        <f t="shared" si="39"/>
        <v>893.6</v>
      </c>
      <c r="E299" s="36">
        <f t="shared" si="40"/>
        <v>1220.3400000000001</v>
      </c>
      <c r="F299" s="36">
        <f t="shared" si="41"/>
        <v>-326.74</v>
      </c>
      <c r="G299" s="36">
        <f t="shared" si="36"/>
        <v>0</v>
      </c>
      <c r="H299" s="36">
        <f t="shared" si="42"/>
        <v>238245.46000000008</v>
      </c>
      <c r="I299" s="36">
        <f t="shared" si="43"/>
        <v>19111.340000000011</v>
      </c>
      <c r="J299" s="36">
        <f t="shared" si="37"/>
        <v>-113245.46000000005</v>
      </c>
    </row>
    <row r="300" spans="1:10" x14ac:dyDescent="0.25">
      <c r="A300">
        <f t="shared" si="44"/>
        <v>25</v>
      </c>
      <c r="B300" s="33">
        <v>52597</v>
      </c>
      <c r="C300" s="36">
        <f t="shared" si="38"/>
        <v>-113245.46000000005</v>
      </c>
      <c r="D300" s="36">
        <f t="shared" si="39"/>
        <v>893.6</v>
      </c>
      <c r="E300" s="36">
        <f t="shared" si="40"/>
        <v>1223.9000000000001</v>
      </c>
      <c r="F300" s="36">
        <f t="shared" si="41"/>
        <v>-330.3</v>
      </c>
      <c r="G300" s="36">
        <f t="shared" si="36"/>
        <v>0</v>
      </c>
      <c r="H300" s="36">
        <f t="shared" si="42"/>
        <v>239469.36000000007</v>
      </c>
      <c r="I300" s="36">
        <f t="shared" si="43"/>
        <v>18781.040000000012</v>
      </c>
      <c r="J300" s="36">
        <f t="shared" si="37"/>
        <v>-114469.36000000004</v>
      </c>
    </row>
    <row r="301" spans="1:10" x14ac:dyDescent="0.25">
      <c r="A301">
        <f t="shared" si="44"/>
        <v>25</v>
      </c>
      <c r="B301" s="33">
        <v>52628</v>
      </c>
      <c r="C301" s="36">
        <f t="shared" si="38"/>
        <v>-114469.36000000004</v>
      </c>
      <c r="D301" s="36">
        <f t="shared" si="39"/>
        <v>893.6</v>
      </c>
      <c r="E301" s="36">
        <f t="shared" si="40"/>
        <v>1227.47</v>
      </c>
      <c r="F301" s="36">
        <f t="shared" si="41"/>
        <v>-333.87</v>
      </c>
      <c r="G301" s="36">
        <f t="shared" si="36"/>
        <v>0</v>
      </c>
      <c r="H301" s="36">
        <f t="shared" si="42"/>
        <v>240696.83000000007</v>
      </c>
      <c r="I301" s="36">
        <f t="shared" si="43"/>
        <v>18447.170000000013</v>
      </c>
      <c r="J301" s="36">
        <f t="shared" si="37"/>
        <v>-115696.83000000005</v>
      </c>
    </row>
    <row r="302" spans="1:10" x14ac:dyDescent="0.25">
      <c r="A302">
        <f t="shared" si="44"/>
        <v>25</v>
      </c>
      <c r="B302" s="33">
        <v>52657</v>
      </c>
      <c r="C302" s="36">
        <f t="shared" si="38"/>
        <v>-115696.83000000005</v>
      </c>
      <c r="D302" s="36">
        <f t="shared" si="39"/>
        <v>893.6</v>
      </c>
      <c r="E302" s="36">
        <f t="shared" si="40"/>
        <v>1231.05</v>
      </c>
      <c r="F302" s="36">
        <f t="shared" si="41"/>
        <v>-337.45</v>
      </c>
      <c r="G302" s="36">
        <f t="shared" si="36"/>
        <v>0</v>
      </c>
      <c r="H302" s="36">
        <f t="shared" si="42"/>
        <v>241927.88000000006</v>
      </c>
      <c r="I302" s="36">
        <f t="shared" si="43"/>
        <v>18109.720000000012</v>
      </c>
      <c r="J302" s="36">
        <f t="shared" si="37"/>
        <v>-116927.88000000005</v>
      </c>
    </row>
    <row r="303" spans="1:10" x14ac:dyDescent="0.25">
      <c r="A303">
        <f t="shared" si="44"/>
        <v>25</v>
      </c>
      <c r="B303" s="33">
        <v>52688</v>
      </c>
      <c r="C303" s="36">
        <f t="shared" si="38"/>
        <v>-116927.88000000005</v>
      </c>
      <c r="D303" s="36">
        <f t="shared" si="39"/>
        <v>893.6</v>
      </c>
      <c r="E303" s="36">
        <f t="shared" si="40"/>
        <v>1234.6400000000001</v>
      </c>
      <c r="F303" s="36">
        <f t="shared" si="41"/>
        <v>-341.04</v>
      </c>
      <c r="G303" s="36">
        <f t="shared" si="36"/>
        <v>0</v>
      </c>
      <c r="H303" s="36">
        <f t="shared" si="42"/>
        <v>243162.52000000008</v>
      </c>
      <c r="I303" s="36">
        <f t="shared" si="43"/>
        <v>17768.680000000011</v>
      </c>
      <c r="J303" s="36">
        <f t="shared" si="37"/>
        <v>-118162.52000000005</v>
      </c>
    </row>
    <row r="304" spans="1:10" x14ac:dyDescent="0.25">
      <c r="A304">
        <f t="shared" si="44"/>
        <v>25</v>
      </c>
      <c r="B304" s="33">
        <v>52718</v>
      </c>
      <c r="C304" s="36">
        <f t="shared" si="38"/>
        <v>-118162.52000000005</v>
      </c>
      <c r="D304" s="36">
        <f t="shared" si="39"/>
        <v>893.6</v>
      </c>
      <c r="E304" s="36">
        <f t="shared" si="40"/>
        <v>1238.24</v>
      </c>
      <c r="F304" s="36">
        <f t="shared" si="41"/>
        <v>-344.64</v>
      </c>
      <c r="G304" s="36">
        <f t="shared" si="36"/>
        <v>0</v>
      </c>
      <c r="H304" s="36">
        <f t="shared" si="42"/>
        <v>244400.76000000007</v>
      </c>
      <c r="I304" s="36">
        <f t="shared" si="43"/>
        <v>17424.040000000012</v>
      </c>
      <c r="J304" s="36">
        <f t="shared" si="37"/>
        <v>-119400.76000000005</v>
      </c>
    </row>
    <row r="305" spans="1:10" x14ac:dyDescent="0.25">
      <c r="A305">
        <f t="shared" si="44"/>
        <v>25</v>
      </c>
      <c r="B305" s="33">
        <v>52749</v>
      </c>
      <c r="C305" s="36">
        <f t="shared" si="38"/>
        <v>-119400.76000000005</v>
      </c>
      <c r="D305" s="36">
        <f t="shared" si="39"/>
        <v>893.6</v>
      </c>
      <c r="E305" s="36">
        <f t="shared" si="40"/>
        <v>1241.8499999999999</v>
      </c>
      <c r="F305" s="36">
        <f t="shared" si="41"/>
        <v>-348.25</v>
      </c>
      <c r="G305" s="36">
        <f t="shared" si="36"/>
        <v>0</v>
      </c>
      <c r="H305" s="36">
        <f t="shared" si="42"/>
        <v>245642.61000000007</v>
      </c>
      <c r="I305" s="36">
        <f t="shared" si="43"/>
        <v>17075.790000000012</v>
      </c>
      <c r="J305" s="36">
        <f t="shared" si="37"/>
        <v>-120642.61000000006</v>
      </c>
    </row>
    <row r="306" spans="1:10" x14ac:dyDescent="0.25">
      <c r="A306">
        <f t="shared" si="44"/>
        <v>25</v>
      </c>
      <c r="B306" s="33">
        <v>52779</v>
      </c>
      <c r="C306" s="36">
        <f t="shared" si="38"/>
        <v>-120642.61000000006</v>
      </c>
      <c r="D306" s="36">
        <f t="shared" si="39"/>
        <v>893.6</v>
      </c>
      <c r="E306" s="36">
        <f t="shared" si="40"/>
        <v>1245.47</v>
      </c>
      <c r="F306" s="36">
        <f t="shared" si="41"/>
        <v>-351.87</v>
      </c>
      <c r="G306" s="36">
        <f t="shared" si="36"/>
        <v>0</v>
      </c>
      <c r="H306" s="36">
        <f t="shared" si="42"/>
        <v>246888.08000000007</v>
      </c>
      <c r="I306" s="36">
        <f t="shared" si="43"/>
        <v>16723.920000000013</v>
      </c>
      <c r="J306" s="36">
        <f t="shared" si="37"/>
        <v>-121888.08000000006</v>
      </c>
    </row>
    <row r="307" spans="1:10" x14ac:dyDescent="0.25">
      <c r="A307">
        <f t="shared" si="44"/>
        <v>25</v>
      </c>
      <c r="B307" s="33">
        <v>52810</v>
      </c>
      <c r="C307" s="36">
        <f t="shared" si="38"/>
        <v>-121888.08000000006</v>
      </c>
      <c r="D307" s="36">
        <f t="shared" si="39"/>
        <v>893.6</v>
      </c>
      <c r="E307" s="36">
        <f t="shared" si="40"/>
        <v>1249.1100000000001</v>
      </c>
      <c r="F307" s="36">
        <f t="shared" si="41"/>
        <v>-355.51</v>
      </c>
      <c r="G307" s="36">
        <f t="shared" si="36"/>
        <v>0</v>
      </c>
      <c r="H307" s="36">
        <f t="shared" si="42"/>
        <v>248137.19000000006</v>
      </c>
      <c r="I307" s="36">
        <f t="shared" si="43"/>
        <v>16368.410000000013</v>
      </c>
      <c r="J307" s="36">
        <f t="shared" si="37"/>
        <v>-123137.19000000006</v>
      </c>
    </row>
    <row r="308" spans="1:10" x14ac:dyDescent="0.25">
      <c r="A308">
        <f t="shared" si="44"/>
        <v>25</v>
      </c>
      <c r="B308" s="33">
        <v>52841</v>
      </c>
      <c r="C308" s="36">
        <f t="shared" si="38"/>
        <v>-123137.19000000006</v>
      </c>
      <c r="D308" s="36">
        <f t="shared" si="39"/>
        <v>893.6</v>
      </c>
      <c r="E308" s="36">
        <f t="shared" si="40"/>
        <v>1252.75</v>
      </c>
      <c r="F308" s="36">
        <f t="shared" si="41"/>
        <v>-359.15</v>
      </c>
      <c r="G308" s="36">
        <f t="shared" si="36"/>
        <v>0</v>
      </c>
      <c r="H308" s="36">
        <f t="shared" si="42"/>
        <v>249389.94000000006</v>
      </c>
      <c r="I308" s="36">
        <f t="shared" si="43"/>
        <v>16009.260000000013</v>
      </c>
      <c r="J308" s="36">
        <f t="shared" si="37"/>
        <v>-124389.94000000006</v>
      </c>
    </row>
    <row r="309" spans="1:10" x14ac:dyDescent="0.25">
      <c r="A309">
        <f t="shared" si="44"/>
        <v>25</v>
      </c>
      <c r="B309" s="33">
        <v>52871</v>
      </c>
      <c r="C309" s="36">
        <f t="shared" si="38"/>
        <v>-124389.94000000006</v>
      </c>
      <c r="D309" s="36">
        <f t="shared" si="39"/>
        <v>893.6</v>
      </c>
      <c r="E309" s="36">
        <f t="shared" si="40"/>
        <v>1256.4000000000001</v>
      </c>
      <c r="F309" s="36">
        <f t="shared" si="41"/>
        <v>-362.8</v>
      </c>
      <c r="G309" s="36">
        <f t="shared" si="36"/>
        <v>0</v>
      </c>
      <c r="H309" s="36">
        <f t="shared" si="42"/>
        <v>250646.34000000005</v>
      </c>
      <c r="I309" s="36">
        <f t="shared" si="43"/>
        <v>15646.460000000014</v>
      </c>
      <c r="J309" s="36">
        <f t="shared" si="37"/>
        <v>-125646.34000000005</v>
      </c>
    </row>
    <row r="310" spans="1:10" x14ac:dyDescent="0.25">
      <c r="A310">
        <f t="shared" si="44"/>
        <v>25</v>
      </c>
      <c r="B310" s="33">
        <v>52902</v>
      </c>
      <c r="C310" s="36">
        <f t="shared" si="38"/>
        <v>-125646.34000000005</v>
      </c>
      <c r="D310" s="36">
        <f t="shared" si="39"/>
        <v>893.6</v>
      </c>
      <c r="E310" s="36">
        <f t="shared" si="40"/>
        <v>1260.0700000000002</v>
      </c>
      <c r="F310" s="36">
        <f t="shared" si="41"/>
        <v>-366.47</v>
      </c>
      <c r="G310" s="36">
        <f t="shared" si="36"/>
        <v>0</v>
      </c>
      <c r="H310" s="36">
        <f t="shared" si="42"/>
        <v>251906.41000000006</v>
      </c>
      <c r="I310" s="36">
        <f t="shared" si="43"/>
        <v>15279.990000000014</v>
      </c>
      <c r="J310" s="36">
        <f t="shared" si="37"/>
        <v>-126906.41000000006</v>
      </c>
    </row>
    <row r="311" spans="1:10" x14ac:dyDescent="0.25">
      <c r="A311">
        <f t="shared" si="44"/>
        <v>25</v>
      </c>
      <c r="B311" s="33">
        <v>52932</v>
      </c>
      <c r="C311" s="36">
        <f t="shared" si="38"/>
        <v>-126906.41000000006</v>
      </c>
      <c r="D311" s="36">
        <f t="shared" si="39"/>
        <v>893.6</v>
      </c>
      <c r="E311" s="36">
        <f t="shared" si="40"/>
        <v>1263.74</v>
      </c>
      <c r="F311" s="36">
        <f t="shared" si="41"/>
        <v>-370.14</v>
      </c>
      <c r="G311" s="36">
        <f t="shared" si="36"/>
        <v>0</v>
      </c>
      <c r="H311" s="36">
        <f t="shared" si="42"/>
        <v>253170.15000000005</v>
      </c>
      <c r="I311" s="36">
        <f t="shared" si="43"/>
        <v>14909.850000000015</v>
      </c>
      <c r="J311" s="36">
        <f t="shared" si="37"/>
        <v>-128170.15000000007</v>
      </c>
    </row>
    <row r="312" spans="1:10" x14ac:dyDescent="0.25">
      <c r="A312">
        <f t="shared" si="44"/>
        <v>26</v>
      </c>
      <c r="B312" s="33">
        <v>52963</v>
      </c>
      <c r="C312" s="36">
        <f t="shared" si="38"/>
        <v>-128170.15000000007</v>
      </c>
      <c r="D312" s="36">
        <f t="shared" si="39"/>
        <v>893.6</v>
      </c>
      <c r="E312" s="36">
        <f t="shared" si="40"/>
        <v>1267.43</v>
      </c>
      <c r="F312" s="36">
        <f t="shared" si="41"/>
        <v>-373.83</v>
      </c>
      <c r="G312" s="36">
        <f t="shared" si="36"/>
        <v>0</v>
      </c>
      <c r="H312" s="36">
        <f t="shared" si="42"/>
        <v>254437.58000000005</v>
      </c>
      <c r="I312" s="36">
        <f t="shared" si="43"/>
        <v>14536.020000000015</v>
      </c>
      <c r="J312" s="36">
        <f t="shared" si="37"/>
        <v>-129437.58000000006</v>
      </c>
    </row>
    <row r="313" spans="1:10" x14ac:dyDescent="0.25">
      <c r="A313">
        <f t="shared" si="44"/>
        <v>26</v>
      </c>
      <c r="B313" s="33">
        <v>52994</v>
      </c>
      <c r="C313" s="36">
        <f t="shared" si="38"/>
        <v>-129437.58000000006</v>
      </c>
      <c r="D313" s="36">
        <f t="shared" si="39"/>
        <v>893.6</v>
      </c>
      <c r="E313" s="36">
        <f t="shared" si="40"/>
        <v>1271.1300000000001</v>
      </c>
      <c r="F313" s="36">
        <f t="shared" si="41"/>
        <v>-377.53</v>
      </c>
      <c r="G313" s="36">
        <f t="shared" si="36"/>
        <v>0</v>
      </c>
      <c r="H313" s="36">
        <f t="shared" si="42"/>
        <v>255708.71000000005</v>
      </c>
      <c r="I313" s="36">
        <f t="shared" si="43"/>
        <v>14158.490000000014</v>
      </c>
      <c r="J313" s="36">
        <f t="shared" si="37"/>
        <v>-130708.71000000006</v>
      </c>
    </row>
    <row r="314" spans="1:10" x14ac:dyDescent="0.25">
      <c r="A314">
        <f t="shared" si="44"/>
        <v>26</v>
      </c>
      <c r="B314" s="33">
        <v>53022</v>
      </c>
      <c r="C314" s="36">
        <f t="shared" si="38"/>
        <v>-130708.71000000006</v>
      </c>
      <c r="D314" s="36">
        <f t="shared" si="39"/>
        <v>893.6</v>
      </c>
      <c r="E314" s="36">
        <f t="shared" si="40"/>
        <v>1274.83</v>
      </c>
      <c r="F314" s="36">
        <f t="shared" si="41"/>
        <v>-381.23</v>
      </c>
      <c r="G314" s="36">
        <f t="shared" si="36"/>
        <v>0</v>
      </c>
      <c r="H314" s="36">
        <f t="shared" si="42"/>
        <v>256983.54000000004</v>
      </c>
      <c r="I314" s="36">
        <f t="shared" si="43"/>
        <v>13777.260000000015</v>
      </c>
      <c r="J314" s="36">
        <f t="shared" si="37"/>
        <v>-131983.54000000007</v>
      </c>
    </row>
    <row r="315" spans="1:10" x14ac:dyDescent="0.25">
      <c r="A315">
        <f t="shared" si="44"/>
        <v>26</v>
      </c>
      <c r="B315" s="33">
        <v>53053</v>
      </c>
      <c r="C315" s="36">
        <f t="shared" si="38"/>
        <v>-131983.54000000007</v>
      </c>
      <c r="D315" s="36">
        <f t="shared" si="39"/>
        <v>893.6</v>
      </c>
      <c r="E315" s="36">
        <f t="shared" si="40"/>
        <v>1278.55</v>
      </c>
      <c r="F315" s="36">
        <f t="shared" si="41"/>
        <v>-384.95</v>
      </c>
      <c r="G315" s="36">
        <f t="shared" si="36"/>
        <v>0</v>
      </c>
      <c r="H315" s="36">
        <f t="shared" si="42"/>
        <v>258262.09000000003</v>
      </c>
      <c r="I315" s="36">
        <f t="shared" si="43"/>
        <v>13392.310000000014</v>
      </c>
      <c r="J315" s="36">
        <f t="shared" si="37"/>
        <v>-133262.09000000005</v>
      </c>
    </row>
    <row r="316" spans="1:10" x14ac:dyDescent="0.25">
      <c r="A316">
        <f t="shared" si="44"/>
        <v>26</v>
      </c>
      <c r="B316" s="33">
        <v>53083</v>
      </c>
      <c r="C316" s="36">
        <f t="shared" si="38"/>
        <v>-133262.09000000005</v>
      </c>
      <c r="D316" s="36">
        <f t="shared" si="39"/>
        <v>893.6</v>
      </c>
      <c r="E316" s="36">
        <f t="shared" si="40"/>
        <v>1282.28</v>
      </c>
      <c r="F316" s="36">
        <f t="shared" si="41"/>
        <v>-388.68</v>
      </c>
      <c r="G316" s="36">
        <f t="shared" si="36"/>
        <v>0</v>
      </c>
      <c r="H316" s="36">
        <f t="shared" si="42"/>
        <v>259544.37000000002</v>
      </c>
      <c r="I316" s="36">
        <f t="shared" si="43"/>
        <v>13003.630000000014</v>
      </c>
      <c r="J316" s="36">
        <f t="shared" si="37"/>
        <v>-134544.37000000005</v>
      </c>
    </row>
    <row r="317" spans="1:10" x14ac:dyDescent="0.25">
      <c r="A317">
        <f t="shared" si="44"/>
        <v>26</v>
      </c>
      <c r="B317" s="33">
        <v>53114</v>
      </c>
      <c r="C317" s="36">
        <f t="shared" si="38"/>
        <v>-134544.37000000005</v>
      </c>
      <c r="D317" s="36">
        <f t="shared" si="39"/>
        <v>893.6</v>
      </c>
      <c r="E317" s="36">
        <f t="shared" si="40"/>
        <v>1286.02</v>
      </c>
      <c r="F317" s="36">
        <f t="shared" si="41"/>
        <v>-392.42</v>
      </c>
      <c r="G317" s="36">
        <f t="shared" si="36"/>
        <v>0</v>
      </c>
      <c r="H317" s="36">
        <f t="shared" si="42"/>
        <v>260830.39</v>
      </c>
      <c r="I317" s="36">
        <f t="shared" si="43"/>
        <v>12611.210000000014</v>
      </c>
      <c r="J317" s="36">
        <f t="shared" si="37"/>
        <v>-135830.39000000004</v>
      </c>
    </row>
    <row r="318" spans="1:10" x14ac:dyDescent="0.25">
      <c r="A318">
        <f t="shared" si="44"/>
        <v>26</v>
      </c>
      <c r="B318" s="33">
        <v>53144</v>
      </c>
      <c r="C318" s="36">
        <f t="shared" si="38"/>
        <v>-135830.39000000004</v>
      </c>
      <c r="D318" s="36">
        <f t="shared" si="39"/>
        <v>893.6</v>
      </c>
      <c r="E318" s="36">
        <f t="shared" si="40"/>
        <v>1289.77</v>
      </c>
      <c r="F318" s="36">
        <f t="shared" si="41"/>
        <v>-396.17</v>
      </c>
      <c r="G318" s="36">
        <f t="shared" si="36"/>
        <v>0</v>
      </c>
      <c r="H318" s="36">
        <f t="shared" si="42"/>
        <v>262120.16</v>
      </c>
      <c r="I318" s="36">
        <f t="shared" si="43"/>
        <v>12215.040000000014</v>
      </c>
      <c r="J318" s="36">
        <f t="shared" si="37"/>
        <v>-137120.16000000003</v>
      </c>
    </row>
    <row r="319" spans="1:10" x14ac:dyDescent="0.25">
      <c r="A319">
        <f t="shared" si="44"/>
        <v>26</v>
      </c>
      <c r="B319" s="33">
        <v>53175</v>
      </c>
      <c r="C319" s="36">
        <f t="shared" si="38"/>
        <v>-137120.16000000003</v>
      </c>
      <c r="D319" s="36">
        <f t="shared" si="39"/>
        <v>893.6</v>
      </c>
      <c r="E319" s="36">
        <f t="shared" si="40"/>
        <v>1293.53</v>
      </c>
      <c r="F319" s="36">
        <f t="shared" si="41"/>
        <v>-399.93</v>
      </c>
      <c r="G319" s="36">
        <f t="shared" si="36"/>
        <v>0</v>
      </c>
      <c r="H319" s="36">
        <f t="shared" si="42"/>
        <v>263413.69</v>
      </c>
      <c r="I319" s="36">
        <f t="shared" si="43"/>
        <v>11815.110000000013</v>
      </c>
      <c r="J319" s="36">
        <f t="shared" si="37"/>
        <v>-138413.69000000003</v>
      </c>
    </row>
    <row r="320" spans="1:10" x14ac:dyDescent="0.25">
      <c r="A320">
        <f t="shared" si="44"/>
        <v>26</v>
      </c>
      <c r="B320" s="33">
        <v>53206</v>
      </c>
      <c r="C320" s="36">
        <f t="shared" si="38"/>
        <v>-138413.69000000003</v>
      </c>
      <c r="D320" s="36">
        <f t="shared" si="39"/>
        <v>893.6</v>
      </c>
      <c r="E320" s="36">
        <f t="shared" si="40"/>
        <v>1297.31</v>
      </c>
      <c r="F320" s="36">
        <f t="shared" si="41"/>
        <v>-403.71</v>
      </c>
      <c r="G320" s="36">
        <f t="shared" si="36"/>
        <v>0</v>
      </c>
      <c r="H320" s="36">
        <f t="shared" si="42"/>
        <v>264711</v>
      </c>
      <c r="I320" s="36">
        <f t="shared" si="43"/>
        <v>11411.400000000014</v>
      </c>
      <c r="J320" s="36">
        <f t="shared" si="37"/>
        <v>-139711.00000000003</v>
      </c>
    </row>
    <row r="321" spans="1:10" x14ac:dyDescent="0.25">
      <c r="A321">
        <f t="shared" si="44"/>
        <v>26</v>
      </c>
      <c r="B321" s="33">
        <v>53236</v>
      </c>
      <c r="C321" s="36">
        <f t="shared" si="38"/>
        <v>-139711.00000000003</v>
      </c>
      <c r="D321" s="36">
        <f t="shared" si="39"/>
        <v>893.6</v>
      </c>
      <c r="E321" s="36">
        <f t="shared" si="40"/>
        <v>1301.0900000000001</v>
      </c>
      <c r="F321" s="36">
        <f t="shared" si="41"/>
        <v>-407.49</v>
      </c>
      <c r="G321" s="36">
        <f t="shared" si="36"/>
        <v>0</v>
      </c>
      <c r="H321" s="36">
        <f t="shared" si="42"/>
        <v>266012.09000000003</v>
      </c>
      <c r="I321" s="36">
        <f t="shared" si="43"/>
        <v>11003.910000000014</v>
      </c>
      <c r="J321" s="36">
        <f t="shared" si="37"/>
        <v>-141012.09000000003</v>
      </c>
    </row>
    <row r="322" spans="1:10" x14ac:dyDescent="0.25">
      <c r="A322">
        <f t="shared" si="44"/>
        <v>26</v>
      </c>
      <c r="B322" s="33">
        <v>53267</v>
      </c>
      <c r="C322" s="36">
        <f t="shared" si="38"/>
        <v>-141012.09000000003</v>
      </c>
      <c r="D322" s="36">
        <f t="shared" si="39"/>
        <v>893.6</v>
      </c>
      <c r="E322" s="36">
        <f t="shared" si="40"/>
        <v>1304.8900000000001</v>
      </c>
      <c r="F322" s="36">
        <f t="shared" si="41"/>
        <v>-411.29</v>
      </c>
      <c r="G322" s="36">
        <f t="shared" si="36"/>
        <v>0</v>
      </c>
      <c r="H322" s="36">
        <f t="shared" si="42"/>
        <v>267316.98000000004</v>
      </c>
      <c r="I322" s="36">
        <f t="shared" si="43"/>
        <v>10592.620000000014</v>
      </c>
      <c r="J322" s="36">
        <f t="shared" si="37"/>
        <v>-142316.98000000004</v>
      </c>
    </row>
    <row r="323" spans="1:10" x14ac:dyDescent="0.25">
      <c r="A323">
        <f t="shared" si="44"/>
        <v>26</v>
      </c>
      <c r="B323" s="33">
        <v>53297</v>
      </c>
      <c r="C323" s="36">
        <f t="shared" si="38"/>
        <v>-142316.98000000004</v>
      </c>
      <c r="D323" s="36">
        <f t="shared" si="39"/>
        <v>893.6</v>
      </c>
      <c r="E323" s="36">
        <f t="shared" si="40"/>
        <v>1308.69</v>
      </c>
      <c r="F323" s="36">
        <f t="shared" si="41"/>
        <v>-415.09</v>
      </c>
      <c r="G323" s="36">
        <f t="shared" si="36"/>
        <v>0</v>
      </c>
      <c r="H323" s="36">
        <f t="shared" si="42"/>
        <v>268625.67000000004</v>
      </c>
      <c r="I323" s="36">
        <f t="shared" si="43"/>
        <v>10177.530000000013</v>
      </c>
      <c r="J323" s="36">
        <f t="shared" si="37"/>
        <v>-143625.67000000004</v>
      </c>
    </row>
    <row r="324" spans="1:10" x14ac:dyDescent="0.25">
      <c r="A324">
        <f t="shared" si="44"/>
        <v>27</v>
      </c>
      <c r="B324" s="33">
        <v>53328</v>
      </c>
      <c r="C324" s="36">
        <f t="shared" si="38"/>
        <v>-143625.67000000004</v>
      </c>
      <c r="D324" s="36">
        <f t="shared" si="39"/>
        <v>893.6</v>
      </c>
      <c r="E324" s="36">
        <f t="shared" si="40"/>
        <v>1312.51</v>
      </c>
      <c r="F324" s="36">
        <f t="shared" si="41"/>
        <v>-418.91</v>
      </c>
      <c r="G324" s="36">
        <f t="shared" si="36"/>
        <v>0</v>
      </c>
      <c r="H324" s="36">
        <f t="shared" si="42"/>
        <v>269938.18000000005</v>
      </c>
      <c r="I324" s="36">
        <f t="shared" si="43"/>
        <v>9758.6200000000135</v>
      </c>
      <c r="J324" s="36">
        <f t="shared" si="37"/>
        <v>-144938.18000000005</v>
      </c>
    </row>
    <row r="325" spans="1:10" x14ac:dyDescent="0.25">
      <c r="A325">
        <f t="shared" si="44"/>
        <v>27</v>
      </c>
      <c r="B325" s="33">
        <v>53359</v>
      </c>
      <c r="C325" s="36">
        <f t="shared" si="38"/>
        <v>-144938.18000000005</v>
      </c>
      <c r="D325" s="36">
        <f t="shared" si="39"/>
        <v>893.6</v>
      </c>
      <c r="E325" s="36">
        <f t="shared" si="40"/>
        <v>1316.3400000000001</v>
      </c>
      <c r="F325" s="36">
        <f t="shared" si="41"/>
        <v>-422.74</v>
      </c>
      <c r="G325" s="36">
        <f t="shared" si="36"/>
        <v>0</v>
      </c>
      <c r="H325" s="36">
        <f t="shared" si="42"/>
        <v>271254.52000000008</v>
      </c>
      <c r="I325" s="36">
        <f t="shared" si="43"/>
        <v>9335.8800000000138</v>
      </c>
      <c r="J325" s="36">
        <f t="shared" si="37"/>
        <v>-146254.52000000005</v>
      </c>
    </row>
    <row r="326" spans="1:10" x14ac:dyDescent="0.25">
      <c r="A326">
        <f t="shared" si="44"/>
        <v>27</v>
      </c>
      <c r="B326" s="33">
        <v>53387</v>
      </c>
      <c r="C326" s="36">
        <f t="shared" si="38"/>
        <v>-146254.52000000005</v>
      </c>
      <c r="D326" s="36">
        <f t="shared" si="39"/>
        <v>893.6</v>
      </c>
      <c r="E326" s="36">
        <f t="shared" si="40"/>
        <v>1320.18</v>
      </c>
      <c r="F326" s="36">
        <f t="shared" si="41"/>
        <v>-426.58</v>
      </c>
      <c r="G326" s="36">
        <f t="shared" si="36"/>
        <v>0</v>
      </c>
      <c r="H326" s="36">
        <f t="shared" si="42"/>
        <v>272574.70000000007</v>
      </c>
      <c r="I326" s="36">
        <f t="shared" si="43"/>
        <v>8909.3000000000138</v>
      </c>
      <c r="J326" s="36">
        <f t="shared" si="37"/>
        <v>-147574.70000000004</v>
      </c>
    </row>
    <row r="327" spans="1:10" x14ac:dyDescent="0.25">
      <c r="A327">
        <f t="shared" si="44"/>
        <v>27</v>
      </c>
      <c r="B327" s="33">
        <v>53418</v>
      </c>
      <c r="C327" s="36">
        <f t="shared" si="38"/>
        <v>-147574.70000000004</v>
      </c>
      <c r="D327" s="36">
        <f t="shared" si="39"/>
        <v>893.6</v>
      </c>
      <c r="E327" s="36">
        <f t="shared" si="40"/>
        <v>1324.03</v>
      </c>
      <c r="F327" s="36">
        <f t="shared" si="41"/>
        <v>-430.43</v>
      </c>
      <c r="G327" s="36">
        <f t="shared" si="36"/>
        <v>0</v>
      </c>
      <c r="H327" s="36">
        <f t="shared" si="42"/>
        <v>273898.7300000001</v>
      </c>
      <c r="I327" s="36">
        <f t="shared" si="43"/>
        <v>8478.8700000000135</v>
      </c>
      <c r="J327" s="36">
        <f t="shared" si="37"/>
        <v>-148898.73000000004</v>
      </c>
    </row>
    <row r="328" spans="1:10" x14ac:dyDescent="0.25">
      <c r="A328">
        <f t="shared" si="44"/>
        <v>27</v>
      </c>
      <c r="B328" s="33">
        <v>53448</v>
      </c>
      <c r="C328" s="36">
        <f t="shared" si="38"/>
        <v>-148898.73000000004</v>
      </c>
      <c r="D328" s="36">
        <f t="shared" si="39"/>
        <v>893.6</v>
      </c>
      <c r="E328" s="36">
        <f t="shared" si="40"/>
        <v>1327.89</v>
      </c>
      <c r="F328" s="36">
        <f t="shared" si="41"/>
        <v>-434.29</v>
      </c>
      <c r="G328" s="36">
        <f t="shared" si="36"/>
        <v>0</v>
      </c>
      <c r="H328" s="36">
        <f t="shared" si="42"/>
        <v>275226.62000000011</v>
      </c>
      <c r="I328" s="36">
        <f t="shared" si="43"/>
        <v>8044.5800000000136</v>
      </c>
      <c r="J328" s="36">
        <f t="shared" si="37"/>
        <v>-150226.62000000005</v>
      </c>
    </row>
    <row r="329" spans="1:10" x14ac:dyDescent="0.25">
      <c r="A329">
        <f t="shared" si="44"/>
        <v>27</v>
      </c>
      <c r="B329" s="33">
        <v>53479</v>
      </c>
      <c r="C329" s="36">
        <f t="shared" si="38"/>
        <v>-150226.62000000005</v>
      </c>
      <c r="D329" s="36">
        <f t="shared" si="39"/>
        <v>893.6</v>
      </c>
      <c r="E329" s="36">
        <f t="shared" si="40"/>
        <v>1331.76</v>
      </c>
      <c r="F329" s="36">
        <f t="shared" si="41"/>
        <v>-438.16</v>
      </c>
      <c r="G329" s="36">
        <f t="shared" si="36"/>
        <v>0</v>
      </c>
      <c r="H329" s="36">
        <f t="shared" si="42"/>
        <v>276558.38000000012</v>
      </c>
      <c r="I329" s="36">
        <f t="shared" si="43"/>
        <v>7606.4200000000137</v>
      </c>
      <c r="J329" s="36">
        <f t="shared" si="37"/>
        <v>-151558.38000000006</v>
      </c>
    </row>
    <row r="330" spans="1:10" x14ac:dyDescent="0.25">
      <c r="A330">
        <f t="shared" si="44"/>
        <v>27</v>
      </c>
      <c r="B330" s="33">
        <v>53509</v>
      </c>
      <c r="C330" s="36">
        <f t="shared" si="38"/>
        <v>-151558.38000000006</v>
      </c>
      <c r="D330" s="36">
        <f t="shared" si="39"/>
        <v>893.6</v>
      </c>
      <c r="E330" s="36">
        <f t="shared" si="40"/>
        <v>1335.65</v>
      </c>
      <c r="F330" s="36">
        <f t="shared" si="41"/>
        <v>-442.05</v>
      </c>
      <c r="G330" s="36">
        <f t="shared" si="36"/>
        <v>0</v>
      </c>
      <c r="H330" s="36">
        <f t="shared" si="42"/>
        <v>277894.03000000014</v>
      </c>
      <c r="I330" s="36">
        <f t="shared" si="43"/>
        <v>7164.3700000000135</v>
      </c>
      <c r="J330" s="36">
        <f t="shared" si="37"/>
        <v>-152894.03000000006</v>
      </c>
    </row>
    <row r="331" spans="1:10" x14ac:dyDescent="0.25">
      <c r="A331">
        <f t="shared" si="44"/>
        <v>27</v>
      </c>
      <c r="B331" s="33">
        <v>53540</v>
      </c>
      <c r="C331" s="36">
        <f t="shared" si="38"/>
        <v>-152894.03000000006</v>
      </c>
      <c r="D331" s="36">
        <f t="shared" si="39"/>
        <v>893.6</v>
      </c>
      <c r="E331" s="36">
        <f t="shared" si="40"/>
        <v>1339.54</v>
      </c>
      <c r="F331" s="36">
        <f t="shared" si="41"/>
        <v>-445.94</v>
      </c>
      <c r="G331" s="36">
        <f t="shared" si="36"/>
        <v>0</v>
      </c>
      <c r="H331" s="36">
        <f t="shared" si="42"/>
        <v>279233.57000000012</v>
      </c>
      <c r="I331" s="36">
        <f t="shared" si="43"/>
        <v>6718.4300000000139</v>
      </c>
      <c r="J331" s="36">
        <f t="shared" si="37"/>
        <v>-154233.57000000007</v>
      </c>
    </row>
    <row r="332" spans="1:10" x14ac:dyDescent="0.25">
      <c r="A332">
        <f t="shared" si="44"/>
        <v>27</v>
      </c>
      <c r="B332" s="33">
        <v>53571</v>
      </c>
      <c r="C332" s="36">
        <f t="shared" si="38"/>
        <v>-154233.57000000007</v>
      </c>
      <c r="D332" s="36">
        <f t="shared" si="39"/>
        <v>893.6</v>
      </c>
      <c r="E332" s="36">
        <f t="shared" si="40"/>
        <v>1343.45</v>
      </c>
      <c r="F332" s="36">
        <f t="shared" si="41"/>
        <v>-449.85</v>
      </c>
      <c r="G332" s="36">
        <f t="shared" si="36"/>
        <v>0</v>
      </c>
      <c r="H332" s="36">
        <f t="shared" si="42"/>
        <v>280577.02000000014</v>
      </c>
      <c r="I332" s="36">
        <f t="shared" si="43"/>
        <v>6268.5800000000136</v>
      </c>
      <c r="J332" s="36">
        <f t="shared" si="37"/>
        <v>-155577.02000000008</v>
      </c>
    </row>
    <row r="333" spans="1:10" x14ac:dyDescent="0.25">
      <c r="A333">
        <f t="shared" si="44"/>
        <v>27</v>
      </c>
      <c r="B333" s="33">
        <v>53601</v>
      </c>
      <c r="C333" s="36">
        <f t="shared" si="38"/>
        <v>-155577.02000000008</v>
      </c>
      <c r="D333" s="36">
        <f t="shared" si="39"/>
        <v>893.6</v>
      </c>
      <c r="E333" s="36">
        <f t="shared" si="40"/>
        <v>1347.37</v>
      </c>
      <c r="F333" s="36">
        <f t="shared" si="41"/>
        <v>-453.77</v>
      </c>
      <c r="G333" s="36">
        <f t="shared" ref="G333:G371" si="45">$B$8</f>
        <v>0</v>
      </c>
      <c r="H333" s="36">
        <f t="shared" si="42"/>
        <v>281924.39000000013</v>
      </c>
      <c r="I333" s="36">
        <f t="shared" si="43"/>
        <v>5814.810000000014</v>
      </c>
      <c r="J333" s="36">
        <f t="shared" ref="J333:J371" si="46">C333-E333-G333</f>
        <v>-156924.39000000007</v>
      </c>
    </row>
    <row r="334" spans="1:10" x14ac:dyDescent="0.25">
      <c r="A334">
        <f t="shared" si="44"/>
        <v>27</v>
      </c>
      <c r="B334" s="33">
        <v>53632</v>
      </c>
      <c r="C334" s="36">
        <f t="shared" ref="C334:C343" si="47">$J333</f>
        <v>-156924.39000000007</v>
      </c>
      <c r="D334" s="36">
        <f t="shared" ref="D334:D371" si="48">$B$7</f>
        <v>893.6</v>
      </c>
      <c r="E334" s="36">
        <f t="shared" ref="E334:E371" si="49">D334-F334</f>
        <v>1351.3</v>
      </c>
      <c r="F334" s="36">
        <f t="shared" ref="F334:F371" si="50">ROUND($C334*$B$4/12,2)</f>
        <v>-457.7</v>
      </c>
      <c r="G334" s="36">
        <f t="shared" si="45"/>
        <v>0</v>
      </c>
      <c r="H334" s="36">
        <f t="shared" ref="H334:H371" si="51">E334+G334+H333</f>
        <v>283275.69000000012</v>
      </c>
      <c r="I334" s="36">
        <f t="shared" ref="I334:I343" si="52">F334+I333</f>
        <v>5357.1100000000142</v>
      </c>
      <c r="J334" s="36">
        <f t="shared" si="46"/>
        <v>-158275.69000000006</v>
      </c>
    </row>
    <row r="335" spans="1:10" x14ac:dyDescent="0.25">
      <c r="A335">
        <f t="shared" si="44"/>
        <v>27</v>
      </c>
      <c r="B335" s="33">
        <v>53662</v>
      </c>
      <c r="C335" s="36">
        <f t="shared" si="47"/>
        <v>-158275.69000000006</v>
      </c>
      <c r="D335" s="36">
        <f t="shared" si="48"/>
        <v>893.6</v>
      </c>
      <c r="E335" s="36">
        <f t="shared" si="49"/>
        <v>1355.24</v>
      </c>
      <c r="F335" s="36">
        <f t="shared" si="50"/>
        <v>-461.64</v>
      </c>
      <c r="G335" s="36">
        <f t="shared" si="45"/>
        <v>0</v>
      </c>
      <c r="H335" s="36">
        <f t="shared" si="51"/>
        <v>284630.93000000011</v>
      </c>
      <c r="I335" s="36">
        <f t="shared" si="52"/>
        <v>4895.4700000000139</v>
      </c>
      <c r="J335" s="36">
        <f t="shared" si="46"/>
        <v>-159630.93000000005</v>
      </c>
    </row>
    <row r="336" spans="1:10" x14ac:dyDescent="0.25">
      <c r="A336">
        <f t="shared" si="44"/>
        <v>28</v>
      </c>
      <c r="B336" s="33">
        <v>53693</v>
      </c>
      <c r="C336" s="36">
        <f t="shared" si="47"/>
        <v>-159630.93000000005</v>
      </c>
      <c r="D336" s="36">
        <f t="shared" si="48"/>
        <v>893.6</v>
      </c>
      <c r="E336" s="36">
        <f t="shared" si="49"/>
        <v>1359.19</v>
      </c>
      <c r="F336" s="36">
        <f t="shared" si="50"/>
        <v>-465.59</v>
      </c>
      <c r="G336" s="36">
        <f t="shared" si="45"/>
        <v>0</v>
      </c>
      <c r="H336" s="36">
        <f t="shared" si="51"/>
        <v>285990.12000000011</v>
      </c>
      <c r="I336" s="36">
        <f t="shared" si="52"/>
        <v>4429.8800000000138</v>
      </c>
      <c r="J336" s="36">
        <f t="shared" si="46"/>
        <v>-160990.12000000005</v>
      </c>
    </row>
    <row r="337" spans="1:10" x14ac:dyDescent="0.25">
      <c r="A337">
        <f t="shared" si="44"/>
        <v>28</v>
      </c>
      <c r="B337" s="33">
        <v>53724</v>
      </c>
      <c r="C337" s="36">
        <f t="shared" si="47"/>
        <v>-160990.12000000005</v>
      </c>
      <c r="D337" s="36">
        <f t="shared" si="48"/>
        <v>893.6</v>
      </c>
      <c r="E337" s="36">
        <f t="shared" si="49"/>
        <v>1363.15</v>
      </c>
      <c r="F337" s="36">
        <f t="shared" si="50"/>
        <v>-469.55</v>
      </c>
      <c r="G337" s="36">
        <f t="shared" si="45"/>
        <v>0</v>
      </c>
      <c r="H337" s="36">
        <f t="shared" si="51"/>
        <v>287353.27000000014</v>
      </c>
      <c r="I337" s="36">
        <f t="shared" si="52"/>
        <v>3960.3300000000136</v>
      </c>
      <c r="J337" s="36">
        <f t="shared" si="46"/>
        <v>-162353.27000000005</v>
      </c>
    </row>
    <row r="338" spans="1:10" x14ac:dyDescent="0.25">
      <c r="A338">
        <f t="shared" si="44"/>
        <v>28</v>
      </c>
      <c r="B338" s="33">
        <v>53752</v>
      </c>
      <c r="C338" s="36">
        <f t="shared" si="47"/>
        <v>-162353.27000000005</v>
      </c>
      <c r="D338" s="36">
        <f t="shared" si="48"/>
        <v>893.6</v>
      </c>
      <c r="E338" s="36">
        <f t="shared" si="49"/>
        <v>1367.13</v>
      </c>
      <c r="F338" s="36">
        <f t="shared" si="50"/>
        <v>-473.53</v>
      </c>
      <c r="G338" s="36">
        <f t="shared" si="45"/>
        <v>0</v>
      </c>
      <c r="H338" s="36">
        <f t="shared" si="51"/>
        <v>288720.40000000014</v>
      </c>
      <c r="I338" s="36">
        <f t="shared" si="52"/>
        <v>3486.8000000000138</v>
      </c>
      <c r="J338" s="36">
        <f t="shared" si="46"/>
        <v>-163720.40000000005</v>
      </c>
    </row>
    <row r="339" spans="1:10" x14ac:dyDescent="0.25">
      <c r="A339">
        <f t="shared" si="44"/>
        <v>28</v>
      </c>
      <c r="B339" s="33">
        <v>53783</v>
      </c>
      <c r="C339" s="36">
        <f t="shared" si="47"/>
        <v>-163720.40000000005</v>
      </c>
      <c r="D339" s="36">
        <f t="shared" si="48"/>
        <v>893.6</v>
      </c>
      <c r="E339" s="36">
        <f t="shared" si="49"/>
        <v>1371.12</v>
      </c>
      <c r="F339" s="36">
        <f t="shared" si="50"/>
        <v>-477.52</v>
      </c>
      <c r="G339" s="36">
        <f t="shared" si="45"/>
        <v>0</v>
      </c>
      <c r="H339" s="36">
        <f t="shared" si="51"/>
        <v>290091.52000000014</v>
      </c>
      <c r="I339" s="36">
        <f t="shared" si="52"/>
        <v>3009.2800000000138</v>
      </c>
      <c r="J339" s="36">
        <f t="shared" si="46"/>
        <v>-165091.52000000005</v>
      </c>
    </row>
    <row r="340" spans="1:10" x14ac:dyDescent="0.25">
      <c r="A340">
        <f t="shared" si="44"/>
        <v>28</v>
      </c>
      <c r="B340" s="33">
        <v>53813</v>
      </c>
      <c r="C340" s="36">
        <f t="shared" si="47"/>
        <v>-165091.52000000005</v>
      </c>
      <c r="D340" s="36">
        <f t="shared" si="48"/>
        <v>893.6</v>
      </c>
      <c r="E340" s="36">
        <f t="shared" si="49"/>
        <v>1375.12</v>
      </c>
      <c r="F340" s="36">
        <f t="shared" si="50"/>
        <v>-481.52</v>
      </c>
      <c r="G340" s="36">
        <f t="shared" si="45"/>
        <v>0</v>
      </c>
      <c r="H340" s="36">
        <f t="shared" si="51"/>
        <v>291466.64000000013</v>
      </c>
      <c r="I340" s="36">
        <f t="shared" si="52"/>
        <v>2527.7600000000139</v>
      </c>
      <c r="J340" s="36">
        <f t="shared" si="46"/>
        <v>-166466.64000000004</v>
      </c>
    </row>
    <row r="341" spans="1:10" x14ac:dyDescent="0.25">
      <c r="A341">
        <f t="shared" si="44"/>
        <v>28</v>
      </c>
      <c r="B341" s="33">
        <v>53844</v>
      </c>
      <c r="C341" s="36">
        <f t="shared" si="47"/>
        <v>-166466.64000000004</v>
      </c>
      <c r="D341" s="36">
        <f t="shared" si="48"/>
        <v>893.6</v>
      </c>
      <c r="E341" s="36">
        <f t="shared" si="49"/>
        <v>1379.13</v>
      </c>
      <c r="F341" s="36">
        <f t="shared" si="50"/>
        <v>-485.53</v>
      </c>
      <c r="G341" s="36">
        <f t="shared" si="45"/>
        <v>0</v>
      </c>
      <c r="H341" s="36">
        <f t="shared" si="51"/>
        <v>292845.77000000014</v>
      </c>
      <c r="I341" s="36">
        <f t="shared" si="52"/>
        <v>2042.2300000000139</v>
      </c>
      <c r="J341" s="36">
        <f t="shared" si="46"/>
        <v>-167845.77000000005</v>
      </c>
    </row>
    <row r="342" spans="1:10" x14ac:dyDescent="0.25">
      <c r="A342">
        <f t="shared" si="44"/>
        <v>28</v>
      </c>
      <c r="B342" s="33">
        <v>53874</v>
      </c>
      <c r="C342" s="36">
        <f t="shared" si="47"/>
        <v>-167845.77000000005</v>
      </c>
      <c r="D342" s="36">
        <f t="shared" si="48"/>
        <v>893.6</v>
      </c>
      <c r="E342" s="36">
        <f t="shared" si="49"/>
        <v>1383.15</v>
      </c>
      <c r="F342" s="36">
        <f t="shared" si="50"/>
        <v>-489.55</v>
      </c>
      <c r="G342" s="36">
        <f t="shared" si="45"/>
        <v>0</v>
      </c>
      <c r="H342" s="36">
        <f t="shared" si="51"/>
        <v>294228.92000000016</v>
      </c>
      <c r="I342" s="36">
        <f t="shared" si="52"/>
        <v>1552.6800000000139</v>
      </c>
      <c r="J342" s="36">
        <f t="shared" si="46"/>
        <v>-169228.92000000004</v>
      </c>
    </row>
    <row r="343" spans="1:10" x14ac:dyDescent="0.25">
      <c r="A343">
        <f t="shared" si="44"/>
        <v>28</v>
      </c>
      <c r="B343" s="33">
        <v>53905</v>
      </c>
      <c r="C343" s="36">
        <f t="shared" si="47"/>
        <v>-169228.92000000004</v>
      </c>
      <c r="D343" s="36">
        <f t="shared" si="48"/>
        <v>893.6</v>
      </c>
      <c r="E343" s="36">
        <f t="shared" si="49"/>
        <v>1387.18</v>
      </c>
      <c r="F343" s="36">
        <f t="shared" si="50"/>
        <v>-493.58</v>
      </c>
      <c r="G343" s="36">
        <f t="shared" si="45"/>
        <v>0</v>
      </c>
      <c r="H343" s="36">
        <f t="shared" si="51"/>
        <v>295616.10000000015</v>
      </c>
      <c r="I343" s="36">
        <f t="shared" si="52"/>
        <v>1059.100000000014</v>
      </c>
      <c r="J343" s="36">
        <f t="shared" si="46"/>
        <v>-170616.10000000003</v>
      </c>
    </row>
    <row r="344" spans="1:10" x14ac:dyDescent="0.25">
      <c r="A344">
        <f t="shared" si="44"/>
        <v>28</v>
      </c>
      <c r="B344" s="33">
        <v>53936</v>
      </c>
      <c r="C344" s="36">
        <f t="shared" ref="C344:C371" si="53">$J343</f>
        <v>-170616.10000000003</v>
      </c>
      <c r="D344" s="36">
        <f t="shared" si="48"/>
        <v>893.6</v>
      </c>
      <c r="E344" s="36">
        <f t="shared" si="49"/>
        <v>1391.23</v>
      </c>
      <c r="F344" s="36">
        <f t="shared" si="50"/>
        <v>-497.63</v>
      </c>
      <c r="G344" s="36">
        <f t="shared" si="45"/>
        <v>0</v>
      </c>
      <c r="H344" s="36">
        <f t="shared" si="51"/>
        <v>297007.33000000013</v>
      </c>
      <c r="I344" s="36">
        <f t="shared" ref="I344:I371" si="54">F344+I343</f>
        <v>561.47000000001401</v>
      </c>
      <c r="J344" s="36">
        <f t="shared" si="46"/>
        <v>-172007.33000000005</v>
      </c>
    </row>
    <row r="345" spans="1:10" x14ac:dyDescent="0.25">
      <c r="A345">
        <f t="shared" ref="A345:A371" si="55">A333+1</f>
        <v>28</v>
      </c>
      <c r="B345" s="33">
        <v>53966</v>
      </c>
      <c r="C345" s="36">
        <f t="shared" si="53"/>
        <v>-172007.33000000005</v>
      </c>
      <c r="D345" s="36">
        <f t="shared" si="48"/>
        <v>893.6</v>
      </c>
      <c r="E345" s="36">
        <f t="shared" si="49"/>
        <v>1395.29</v>
      </c>
      <c r="F345" s="36">
        <f t="shared" si="50"/>
        <v>-501.69</v>
      </c>
      <c r="G345" s="36">
        <f t="shared" si="45"/>
        <v>0</v>
      </c>
      <c r="H345" s="36">
        <f t="shared" si="51"/>
        <v>298402.62000000011</v>
      </c>
      <c r="I345" s="36">
        <f t="shared" si="54"/>
        <v>59.780000000014013</v>
      </c>
      <c r="J345" s="36">
        <f t="shared" si="46"/>
        <v>-173402.62000000005</v>
      </c>
    </row>
    <row r="346" spans="1:10" x14ac:dyDescent="0.25">
      <c r="A346">
        <f t="shared" si="55"/>
        <v>28</v>
      </c>
      <c r="B346" s="33">
        <v>53997</v>
      </c>
      <c r="C346" s="36">
        <f t="shared" si="53"/>
        <v>-173402.62000000005</v>
      </c>
      <c r="D346" s="36">
        <f t="shared" si="48"/>
        <v>893.6</v>
      </c>
      <c r="E346" s="36">
        <f t="shared" si="49"/>
        <v>1399.3600000000001</v>
      </c>
      <c r="F346" s="36">
        <f t="shared" si="50"/>
        <v>-505.76</v>
      </c>
      <c r="G346" s="36">
        <f t="shared" si="45"/>
        <v>0</v>
      </c>
      <c r="H346" s="36">
        <f t="shared" si="51"/>
        <v>299801.9800000001</v>
      </c>
      <c r="I346" s="36">
        <f t="shared" si="54"/>
        <v>-445.97999999998598</v>
      </c>
      <c r="J346" s="36">
        <f t="shared" si="46"/>
        <v>-174801.98000000004</v>
      </c>
    </row>
    <row r="347" spans="1:10" x14ac:dyDescent="0.25">
      <c r="A347">
        <f t="shared" si="55"/>
        <v>28</v>
      </c>
      <c r="B347" s="33">
        <v>54027</v>
      </c>
      <c r="C347" s="36">
        <f t="shared" si="53"/>
        <v>-174801.98000000004</v>
      </c>
      <c r="D347" s="36">
        <f t="shared" si="48"/>
        <v>893.6</v>
      </c>
      <c r="E347" s="36">
        <f t="shared" si="49"/>
        <v>1403.44</v>
      </c>
      <c r="F347" s="36">
        <f t="shared" si="50"/>
        <v>-509.84</v>
      </c>
      <c r="G347" s="36">
        <f t="shared" si="45"/>
        <v>0</v>
      </c>
      <c r="H347" s="36">
        <f t="shared" si="51"/>
        <v>301205.4200000001</v>
      </c>
      <c r="I347" s="36">
        <f t="shared" si="54"/>
        <v>-955.81999999998595</v>
      </c>
      <c r="J347" s="36">
        <f t="shared" si="46"/>
        <v>-176205.42000000004</v>
      </c>
    </row>
    <row r="348" spans="1:10" x14ac:dyDescent="0.25">
      <c r="A348">
        <f t="shared" si="55"/>
        <v>29</v>
      </c>
      <c r="B348" s="33">
        <v>54058</v>
      </c>
      <c r="C348" s="36">
        <f t="shared" si="53"/>
        <v>-176205.42000000004</v>
      </c>
      <c r="D348" s="36">
        <f t="shared" si="48"/>
        <v>893.6</v>
      </c>
      <c r="E348" s="36">
        <f t="shared" si="49"/>
        <v>1407.53</v>
      </c>
      <c r="F348" s="36">
        <f t="shared" si="50"/>
        <v>-513.92999999999995</v>
      </c>
      <c r="G348" s="36">
        <f t="shared" si="45"/>
        <v>0</v>
      </c>
      <c r="H348" s="36">
        <f t="shared" si="51"/>
        <v>302612.95000000013</v>
      </c>
      <c r="I348" s="36">
        <f t="shared" si="54"/>
        <v>-1469.7499999999859</v>
      </c>
      <c r="J348" s="36">
        <f t="shared" si="46"/>
        <v>-177612.95000000004</v>
      </c>
    </row>
    <row r="349" spans="1:10" x14ac:dyDescent="0.25">
      <c r="A349">
        <f t="shared" si="55"/>
        <v>29</v>
      </c>
      <c r="B349" s="33">
        <v>54089</v>
      </c>
      <c r="C349" s="36">
        <f t="shared" si="53"/>
        <v>-177612.95000000004</v>
      </c>
      <c r="D349" s="36">
        <f t="shared" si="48"/>
        <v>893.6</v>
      </c>
      <c r="E349" s="36">
        <f t="shared" si="49"/>
        <v>1411.6399999999999</v>
      </c>
      <c r="F349" s="36">
        <f t="shared" si="50"/>
        <v>-518.04</v>
      </c>
      <c r="G349" s="36">
        <f t="shared" si="45"/>
        <v>0</v>
      </c>
      <c r="H349" s="36">
        <f t="shared" si="51"/>
        <v>304024.59000000014</v>
      </c>
      <c r="I349" s="36">
        <f t="shared" si="54"/>
        <v>-1987.7899999999859</v>
      </c>
      <c r="J349" s="36">
        <f t="shared" si="46"/>
        <v>-179024.59000000005</v>
      </c>
    </row>
    <row r="350" spans="1:10" x14ac:dyDescent="0.25">
      <c r="A350">
        <f t="shared" si="55"/>
        <v>29</v>
      </c>
      <c r="B350" s="33">
        <v>54118</v>
      </c>
      <c r="C350" s="36">
        <f t="shared" si="53"/>
        <v>-179024.59000000005</v>
      </c>
      <c r="D350" s="36">
        <f t="shared" si="48"/>
        <v>893.6</v>
      </c>
      <c r="E350" s="36">
        <f t="shared" si="49"/>
        <v>1415.76</v>
      </c>
      <c r="F350" s="36">
        <f t="shared" si="50"/>
        <v>-522.16</v>
      </c>
      <c r="G350" s="36">
        <f t="shared" si="45"/>
        <v>0</v>
      </c>
      <c r="H350" s="36">
        <f t="shared" si="51"/>
        <v>305440.35000000015</v>
      </c>
      <c r="I350" s="36">
        <f t="shared" si="54"/>
        <v>-2509.9499999999857</v>
      </c>
      <c r="J350" s="36">
        <f t="shared" si="46"/>
        <v>-180440.35000000006</v>
      </c>
    </row>
    <row r="351" spans="1:10" x14ac:dyDescent="0.25">
      <c r="A351">
        <f t="shared" si="55"/>
        <v>29</v>
      </c>
      <c r="B351" s="33">
        <v>54149</v>
      </c>
      <c r="C351" s="36">
        <f t="shared" si="53"/>
        <v>-180440.35000000006</v>
      </c>
      <c r="D351" s="36">
        <f t="shared" si="48"/>
        <v>893.6</v>
      </c>
      <c r="E351" s="36">
        <f t="shared" si="49"/>
        <v>1419.88</v>
      </c>
      <c r="F351" s="36">
        <f t="shared" si="50"/>
        <v>-526.28</v>
      </c>
      <c r="G351" s="36">
        <f t="shared" si="45"/>
        <v>0</v>
      </c>
      <c r="H351" s="36">
        <f t="shared" si="51"/>
        <v>306860.23000000016</v>
      </c>
      <c r="I351" s="36">
        <f t="shared" si="54"/>
        <v>-3036.2299999999859</v>
      </c>
      <c r="J351" s="36">
        <f t="shared" si="46"/>
        <v>-181860.23000000007</v>
      </c>
    </row>
    <row r="352" spans="1:10" x14ac:dyDescent="0.25">
      <c r="A352">
        <f t="shared" si="55"/>
        <v>29</v>
      </c>
      <c r="B352" s="33">
        <v>54179</v>
      </c>
      <c r="C352" s="36">
        <f t="shared" si="53"/>
        <v>-181860.23000000007</v>
      </c>
      <c r="D352" s="36">
        <f t="shared" si="48"/>
        <v>893.6</v>
      </c>
      <c r="E352" s="36">
        <f t="shared" si="49"/>
        <v>1424.03</v>
      </c>
      <c r="F352" s="36">
        <f t="shared" si="50"/>
        <v>-530.42999999999995</v>
      </c>
      <c r="G352" s="36">
        <f t="shared" si="45"/>
        <v>0</v>
      </c>
      <c r="H352" s="36">
        <f t="shared" si="51"/>
        <v>308284.26000000018</v>
      </c>
      <c r="I352" s="36">
        <f t="shared" si="54"/>
        <v>-3566.6599999999858</v>
      </c>
      <c r="J352" s="36">
        <f t="shared" si="46"/>
        <v>-183284.26000000007</v>
      </c>
    </row>
    <row r="353" spans="1:10" x14ac:dyDescent="0.25">
      <c r="A353">
        <f t="shared" si="55"/>
        <v>29</v>
      </c>
      <c r="B353" s="33">
        <v>54210</v>
      </c>
      <c r="C353" s="36">
        <f t="shared" si="53"/>
        <v>-183284.26000000007</v>
      </c>
      <c r="D353" s="36">
        <f t="shared" si="48"/>
        <v>893.6</v>
      </c>
      <c r="E353" s="36">
        <f t="shared" si="49"/>
        <v>1428.18</v>
      </c>
      <c r="F353" s="36">
        <f t="shared" si="50"/>
        <v>-534.58000000000004</v>
      </c>
      <c r="G353" s="36">
        <f t="shared" si="45"/>
        <v>0</v>
      </c>
      <c r="H353" s="36">
        <f t="shared" si="51"/>
        <v>309712.44000000018</v>
      </c>
      <c r="I353" s="36">
        <f t="shared" si="54"/>
        <v>-4101.2399999999861</v>
      </c>
      <c r="J353" s="36">
        <f t="shared" si="46"/>
        <v>-184712.44000000006</v>
      </c>
    </row>
    <row r="354" spans="1:10" x14ac:dyDescent="0.25">
      <c r="A354">
        <f t="shared" si="55"/>
        <v>29</v>
      </c>
      <c r="B354" s="33">
        <v>54240</v>
      </c>
      <c r="C354" s="36">
        <f t="shared" si="53"/>
        <v>-184712.44000000006</v>
      </c>
      <c r="D354" s="36">
        <f t="shared" si="48"/>
        <v>893.6</v>
      </c>
      <c r="E354" s="36">
        <f t="shared" si="49"/>
        <v>1432.3400000000001</v>
      </c>
      <c r="F354" s="36">
        <f t="shared" si="50"/>
        <v>-538.74</v>
      </c>
      <c r="G354" s="36">
        <f t="shared" si="45"/>
        <v>0</v>
      </c>
      <c r="H354" s="36">
        <f t="shared" si="51"/>
        <v>311144.7800000002</v>
      </c>
      <c r="I354" s="36">
        <f t="shared" si="54"/>
        <v>-4639.9799999999859</v>
      </c>
      <c r="J354" s="36">
        <f t="shared" si="46"/>
        <v>-186144.78000000006</v>
      </c>
    </row>
    <row r="355" spans="1:10" x14ac:dyDescent="0.25">
      <c r="A355">
        <f t="shared" si="55"/>
        <v>29</v>
      </c>
      <c r="B355" s="33">
        <v>54271</v>
      </c>
      <c r="C355" s="36">
        <f t="shared" si="53"/>
        <v>-186144.78000000006</v>
      </c>
      <c r="D355" s="36">
        <f t="shared" si="48"/>
        <v>893.6</v>
      </c>
      <c r="E355" s="36">
        <f t="shared" si="49"/>
        <v>1436.52</v>
      </c>
      <c r="F355" s="36">
        <f t="shared" si="50"/>
        <v>-542.91999999999996</v>
      </c>
      <c r="G355" s="36">
        <f t="shared" si="45"/>
        <v>0</v>
      </c>
      <c r="H355" s="36">
        <f t="shared" si="51"/>
        <v>312581.30000000022</v>
      </c>
      <c r="I355" s="36">
        <f t="shared" si="54"/>
        <v>-5182.899999999986</v>
      </c>
      <c r="J355" s="36">
        <f t="shared" si="46"/>
        <v>-187581.30000000005</v>
      </c>
    </row>
    <row r="356" spans="1:10" x14ac:dyDescent="0.25">
      <c r="A356">
        <f t="shared" si="55"/>
        <v>29</v>
      </c>
      <c r="B356" s="33">
        <v>54302</v>
      </c>
      <c r="C356" s="36">
        <f t="shared" si="53"/>
        <v>-187581.30000000005</v>
      </c>
      <c r="D356" s="36">
        <f t="shared" si="48"/>
        <v>893.6</v>
      </c>
      <c r="E356" s="36">
        <f t="shared" si="49"/>
        <v>1440.71</v>
      </c>
      <c r="F356" s="36">
        <f t="shared" si="50"/>
        <v>-547.11</v>
      </c>
      <c r="G356" s="36">
        <f t="shared" si="45"/>
        <v>0</v>
      </c>
      <c r="H356" s="36">
        <f t="shared" si="51"/>
        <v>314022.01000000024</v>
      </c>
      <c r="I356" s="36">
        <f t="shared" si="54"/>
        <v>-5730.0099999999857</v>
      </c>
      <c r="J356" s="36">
        <f t="shared" si="46"/>
        <v>-189022.01000000004</v>
      </c>
    </row>
    <row r="357" spans="1:10" x14ac:dyDescent="0.25">
      <c r="A357">
        <f t="shared" si="55"/>
        <v>29</v>
      </c>
      <c r="B357" s="33">
        <v>54332</v>
      </c>
      <c r="C357" s="36">
        <f t="shared" si="53"/>
        <v>-189022.01000000004</v>
      </c>
      <c r="D357" s="36">
        <f t="shared" si="48"/>
        <v>893.6</v>
      </c>
      <c r="E357" s="36">
        <f t="shared" si="49"/>
        <v>1444.9099999999999</v>
      </c>
      <c r="F357" s="36">
        <f t="shared" si="50"/>
        <v>-551.30999999999995</v>
      </c>
      <c r="G357" s="36">
        <f t="shared" si="45"/>
        <v>0</v>
      </c>
      <c r="H357" s="36">
        <f t="shared" si="51"/>
        <v>315466.92000000022</v>
      </c>
      <c r="I357" s="36">
        <f t="shared" si="54"/>
        <v>-6281.3199999999852</v>
      </c>
      <c r="J357" s="36">
        <f t="shared" si="46"/>
        <v>-190466.92000000004</v>
      </c>
    </row>
    <row r="358" spans="1:10" x14ac:dyDescent="0.25">
      <c r="A358">
        <f t="shared" si="55"/>
        <v>29</v>
      </c>
      <c r="B358" s="33">
        <v>54363</v>
      </c>
      <c r="C358" s="36">
        <f t="shared" si="53"/>
        <v>-190466.92000000004</v>
      </c>
      <c r="D358" s="36">
        <f t="shared" si="48"/>
        <v>893.6</v>
      </c>
      <c r="E358" s="36">
        <f t="shared" si="49"/>
        <v>1449.13</v>
      </c>
      <c r="F358" s="36">
        <f t="shared" si="50"/>
        <v>-555.53</v>
      </c>
      <c r="G358" s="36">
        <f t="shared" si="45"/>
        <v>0</v>
      </c>
      <c r="H358" s="36">
        <f t="shared" si="51"/>
        <v>316916.05000000022</v>
      </c>
      <c r="I358" s="36">
        <f t="shared" si="54"/>
        <v>-6836.8499999999849</v>
      </c>
      <c r="J358" s="36">
        <f t="shared" si="46"/>
        <v>-191916.05000000005</v>
      </c>
    </row>
    <row r="359" spans="1:10" x14ac:dyDescent="0.25">
      <c r="A359">
        <f t="shared" si="55"/>
        <v>29</v>
      </c>
      <c r="B359" s="33">
        <v>54393</v>
      </c>
      <c r="C359" s="36">
        <f t="shared" si="53"/>
        <v>-191916.05000000005</v>
      </c>
      <c r="D359" s="36">
        <f t="shared" si="48"/>
        <v>893.6</v>
      </c>
      <c r="E359" s="36">
        <f t="shared" si="49"/>
        <v>1453.3600000000001</v>
      </c>
      <c r="F359" s="36">
        <f t="shared" si="50"/>
        <v>-559.76</v>
      </c>
      <c r="G359" s="36">
        <f t="shared" si="45"/>
        <v>0</v>
      </c>
      <c r="H359" s="36">
        <f t="shared" si="51"/>
        <v>318369.41000000021</v>
      </c>
      <c r="I359" s="36">
        <f t="shared" si="54"/>
        <v>-7396.6099999999851</v>
      </c>
      <c r="J359" s="36">
        <f t="shared" si="46"/>
        <v>-193369.41000000003</v>
      </c>
    </row>
    <row r="360" spans="1:10" x14ac:dyDescent="0.25">
      <c r="A360">
        <f t="shared" si="55"/>
        <v>30</v>
      </c>
      <c r="B360" s="33">
        <v>54424</v>
      </c>
      <c r="C360" s="36">
        <f t="shared" si="53"/>
        <v>-193369.41000000003</v>
      </c>
      <c r="D360" s="36">
        <f t="shared" si="48"/>
        <v>893.6</v>
      </c>
      <c r="E360" s="36">
        <f t="shared" si="49"/>
        <v>1457.5900000000001</v>
      </c>
      <c r="F360" s="36">
        <f t="shared" si="50"/>
        <v>-563.99</v>
      </c>
      <c r="G360" s="36">
        <f t="shared" si="45"/>
        <v>0</v>
      </c>
      <c r="H360" s="36">
        <f t="shared" si="51"/>
        <v>319827.00000000023</v>
      </c>
      <c r="I360" s="36">
        <f t="shared" si="54"/>
        <v>-7960.5999999999849</v>
      </c>
      <c r="J360" s="36">
        <f t="shared" si="46"/>
        <v>-194827.00000000003</v>
      </c>
    </row>
    <row r="361" spans="1:10" x14ac:dyDescent="0.25">
      <c r="A361">
        <f t="shared" si="55"/>
        <v>30</v>
      </c>
      <c r="B361" s="33">
        <v>54455</v>
      </c>
      <c r="C361" s="36">
        <f t="shared" si="53"/>
        <v>-194827.00000000003</v>
      </c>
      <c r="D361" s="36">
        <f t="shared" si="48"/>
        <v>893.6</v>
      </c>
      <c r="E361" s="36">
        <f t="shared" si="49"/>
        <v>1461.85</v>
      </c>
      <c r="F361" s="36">
        <f t="shared" si="50"/>
        <v>-568.25</v>
      </c>
      <c r="G361" s="36">
        <f t="shared" si="45"/>
        <v>0</v>
      </c>
      <c r="H361" s="36">
        <f t="shared" si="51"/>
        <v>321288.85000000021</v>
      </c>
      <c r="I361" s="36">
        <f t="shared" si="54"/>
        <v>-8528.849999999984</v>
      </c>
      <c r="J361" s="36">
        <f t="shared" si="46"/>
        <v>-196288.85000000003</v>
      </c>
    </row>
    <row r="362" spans="1:10" x14ac:dyDescent="0.25">
      <c r="A362">
        <f t="shared" si="55"/>
        <v>30</v>
      </c>
      <c r="B362" s="33">
        <v>54483</v>
      </c>
      <c r="C362" s="36">
        <f t="shared" si="53"/>
        <v>-196288.85000000003</v>
      </c>
      <c r="D362" s="36">
        <f t="shared" si="48"/>
        <v>893.6</v>
      </c>
      <c r="E362" s="36">
        <f t="shared" si="49"/>
        <v>1466.1100000000001</v>
      </c>
      <c r="F362" s="36">
        <f t="shared" si="50"/>
        <v>-572.51</v>
      </c>
      <c r="G362" s="36">
        <f t="shared" si="45"/>
        <v>0</v>
      </c>
      <c r="H362" s="36">
        <f t="shared" si="51"/>
        <v>322754.9600000002</v>
      </c>
      <c r="I362" s="36">
        <f t="shared" si="54"/>
        <v>-9101.3599999999842</v>
      </c>
      <c r="J362" s="36">
        <f t="shared" si="46"/>
        <v>-197754.96000000002</v>
      </c>
    </row>
    <row r="363" spans="1:10" x14ac:dyDescent="0.25">
      <c r="A363">
        <f t="shared" si="55"/>
        <v>30</v>
      </c>
      <c r="B363" s="33">
        <v>54514</v>
      </c>
      <c r="C363" s="36">
        <f t="shared" si="53"/>
        <v>-197754.96000000002</v>
      </c>
      <c r="D363" s="36">
        <f t="shared" si="48"/>
        <v>893.6</v>
      </c>
      <c r="E363" s="36">
        <f t="shared" si="49"/>
        <v>1470.3899999999999</v>
      </c>
      <c r="F363" s="36">
        <f t="shared" si="50"/>
        <v>-576.79</v>
      </c>
      <c r="G363" s="36">
        <f t="shared" si="45"/>
        <v>0</v>
      </c>
      <c r="H363" s="36">
        <f t="shared" si="51"/>
        <v>324225.35000000021</v>
      </c>
      <c r="I363" s="36">
        <f t="shared" si="54"/>
        <v>-9678.1499999999833</v>
      </c>
      <c r="J363" s="36">
        <f t="shared" si="46"/>
        <v>-199225.35000000003</v>
      </c>
    </row>
    <row r="364" spans="1:10" x14ac:dyDescent="0.25">
      <c r="A364">
        <f t="shared" si="55"/>
        <v>30</v>
      </c>
      <c r="B364" s="33">
        <v>54544</v>
      </c>
      <c r="C364" s="36">
        <f t="shared" si="53"/>
        <v>-199225.35000000003</v>
      </c>
      <c r="D364" s="36">
        <f t="shared" si="48"/>
        <v>893.6</v>
      </c>
      <c r="E364" s="36">
        <f t="shared" si="49"/>
        <v>1474.67</v>
      </c>
      <c r="F364" s="36">
        <f t="shared" si="50"/>
        <v>-581.07000000000005</v>
      </c>
      <c r="G364" s="36">
        <f t="shared" si="45"/>
        <v>0</v>
      </c>
      <c r="H364" s="36">
        <f t="shared" si="51"/>
        <v>325700.02000000019</v>
      </c>
      <c r="I364" s="36">
        <f t="shared" si="54"/>
        <v>-10259.219999999983</v>
      </c>
      <c r="J364" s="36">
        <f t="shared" si="46"/>
        <v>-200700.02000000005</v>
      </c>
    </row>
    <row r="365" spans="1:10" x14ac:dyDescent="0.25">
      <c r="A365">
        <f t="shared" si="55"/>
        <v>30</v>
      </c>
      <c r="B365" s="33">
        <v>54575</v>
      </c>
      <c r="C365" s="36">
        <f t="shared" si="53"/>
        <v>-200700.02000000005</v>
      </c>
      <c r="D365" s="36">
        <f t="shared" si="48"/>
        <v>893.6</v>
      </c>
      <c r="E365" s="36">
        <f t="shared" si="49"/>
        <v>1478.98</v>
      </c>
      <c r="F365" s="36">
        <f t="shared" si="50"/>
        <v>-585.38</v>
      </c>
      <c r="G365" s="36">
        <f t="shared" si="45"/>
        <v>0</v>
      </c>
      <c r="H365" s="36">
        <f t="shared" si="51"/>
        <v>327179.00000000017</v>
      </c>
      <c r="I365" s="36">
        <f t="shared" si="54"/>
        <v>-10844.599999999982</v>
      </c>
      <c r="J365" s="36">
        <f t="shared" si="46"/>
        <v>-202179.00000000006</v>
      </c>
    </row>
    <row r="366" spans="1:10" x14ac:dyDescent="0.25">
      <c r="A366">
        <f t="shared" si="55"/>
        <v>30</v>
      </c>
      <c r="B366" s="33">
        <v>54605</v>
      </c>
      <c r="C366" s="36">
        <f t="shared" si="53"/>
        <v>-202179.00000000006</v>
      </c>
      <c r="D366" s="36">
        <f t="shared" si="48"/>
        <v>893.6</v>
      </c>
      <c r="E366" s="36">
        <f t="shared" si="49"/>
        <v>1483.29</v>
      </c>
      <c r="F366" s="36">
        <f t="shared" si="50"/>
        <v>-589.69000000000005</v>
      </c>
      <c r="G366" s="36">
        <f t="shared" si="45"/>
        <v>0</v>
      </c>
      <c r="H366" s="36">
        <f t="shared" si="51"/>
        <v>328662.29000000015</v>
      </c>
      <c r="I366" s="36">
        <f t="shared" si="54"/>
        <v>-11434.289999999983</v>
      </c>
      <c r="J366" s="36">
        <f t="shared" si="46"/>
        <v>-203662.29000000007</v>
      </c>
    </row>
    <row r="367" spans="1:10" x14ac:dyDescent="0.25">
      <c r="A367">
        <f t="shared" si="55"/>
        <v>30</v>
      </c>
      <c r="B367" s="33">
        <v>54636</v>
      </c>
      <c r="C367" s="36">
        <f t="shared" si="53"/>
        <v>-203662.29000000007</v>
      </c>
      <c r="D367" s="36">
        <f t="shared" si="48"/>
        <v>893.6</v>
      </c>
      <c r="E367" s="36">
        <f t="shared" si="49"/>
        <v>1487.62</v>
      </c>
      <c r="F367" s="36">
        <f t="shared" si="50"/>
        <v>-594.02</v>
      </c>
      <c r="G367" s="36">
        <f t="shared" si="45"/>
        <v>0</v>
      </c>
      <c r="H367" s="36">
        <f t="shared" si="51"/>
        <v>330149.91000000015</v>
      </c>
      <c r="I367" s="36">
        <f t="shared" si="54"/>
        <v>-12028.309999999983</v>
      </c>
      <c r="J367" s="36">
        <f t="shared" si="46"/>
        <v>-205149.91000000006</v>
      </c>
    </row>
    <row r="368" spans="1:10" x14ac:dyDescent="0.25">
      <c r="A368">
        <f t="shared" si="55"/>
        <v>30</v>
      </c>
      <c r="B368" s="33">
        <v>54667</v>
      </c>
      <c r="C368" s="36">
        <f t="shared" si="53"/>
        <v>-205149.91000000006</v>
      </c>
      <c r="D368" s="36">
        <f t="shared" si="48"/>
        <v>893.6</v>
      </c>
      <c r="E368" s="36">
        <f t="shared" si="49"/>
        <v>1491.95</v>
      </c>
      <c r="F368" s="36">
        <f t="shared" si="50"/>
        <v>-598.35</v>
      </c>
      <c r="G368" s="36">
        <f t="shared" si="45"/>
        <v>0</v>
      </c>
      <c r="H368" s="36">
        <f t="shared" si="51"/>
        <v>331641.86000000016</v>
      </c>
      <c r="I368" s="36">
        <f t="shared" si="54"/>
        <v>-12626.659999999983</v>
      </c>
      <c r="J368" s="36">
        <f t="shared" si="46"/>
        <v>-206641.86000000007</v>
      </c>
    </row>
    <row r="369" spans="1:10" x14ac:dyDescent="0.25">
      <c r="A369">
        <f t="shared" si="55"/>
        <v>30</v>
      </c>
      <c r="B369" s="33">
        <v>54697</v>
      </c>
      <c r="C369" s="36">
        <f t="shared" si="53"/>
        <v>-206641.86000000007</v>
      </c>
      <c r="D369" s="36">
        <f t="shared" si="48"/>
        <v>893.6</v>
      </c>
      <c r="E369" s="36">
        <f t="shared" si="49"/>
        <v>1496.31</v>
      </c>
      <c r="F369" s="36">
        <f t="shared" si="50"/>
        <v>-602.71</v>
      </c>
      <c r="G369" s="36">
        <f t="shared" si="45"/>
        <v>0</v>
      </c>
      <c r="H369" s="36">
        <f t="shared" si="51"/>
        <v>333138.17000000016</v>
      </c>
      <c r="I369" s="36">
        <f t="shared" si="54"/>
        <v>-13229.369999999984</v>
      </c>
      <c r="J369" s="36">
        <f t="shared" si="46"/>
        <v>-208138.17000000007</v>
      </c>
    </row>
    <row r="370" spans="1:10" x14ac:dyDescent="0.25">
      <c r="A370">
        <f t="shared" si="55"/>
        <v>30</v>
      </c>
      <c r="B370" s="33">
        <v>54728</v>
      </c>
      <c r="C370" s="36">
        <f t="shared" si="53"/>
        <v>-208138.17000000007</v>
      </c>
      <c r="D370" s="36">
        <f t="shared" si="48"/>
        <v>893.6</v>
      </c>
      <c r="E370" s="36">
        <f t="shared" si="49"/>
        <v>1500.67</v>
      </c>
      <c r="F370" s="36">
        <f t="shared" si="50"/>
        <v>-607.07000000000005</v>
      </c>
      <c r="G370" s="36">
        <f t="shared" si="45"/>
        <v>0</v>
      </c>
      <c r="H370" s="36">
        <f t="shared" si="51"/>
        <v>334638.84000000014</v>
      </c>
      <c r="I370" s="36">
        <f t="shared" si="54"/>
        <v>-13836.439999999984</v>
      </c>
      <c r="J370" s="36">
        <f t="shared" si="46"/>
        <v>-209638.84000000008</v>
      </c>
    </row>
    <row r="371" spans="1:10" x14ac:dyDescent="0.25">
      <c r="A371">
        <f t="shared" si="55"/>
        <v>30</v>
      </c>
      <c r="B371" s="33">
        <v>54758</v>
      </c>
      <c r="C371" s="36">
        <f t="shared" si="53"/>
        <v>-209638.84000000008</v>
      </c>
      <c r="D371" s="36">
        <f t="shared" si="48"/>
        <v>893.6</v>
      </c>
      <c r="E371" s="36">
        <f t="shared" si="49"/>
        <v>1505.0500000000002</v>
      </c>
      <c r="F371" s="36">
        <f t="shared" si="50"/>
        <v>-611.45000000000005</v>
      </c>
      <c r="G371" s="36">
        <f t="shared" si="45"/>
        <v>0</v>
      </c>
      <c r="H371" s="36">
        <f t="shared" si="51"/>
        <v>336143.89000000013</v>
      </c>
      <c r="I371" s="36">
        <f t="shared" si="54"/>
        <v>-14447.889999999985</v>
      </c>
      <c r="J371" s="36">
        <f t="shared" si="46"/>
        <v>-211143.89000000007</v>
      </c>
    </row>
    <row r="372" spans="1:10" x14ac:dyDescent="0.25">
      <c r="B372" s="33"/>
      <c r="C372" s="36"/>
      <c r="D372" s="36"/>
      <c r="E372" s="36"/>
      <c r="F372" s="36"/>
      <c r="G372" s="36"/>
      <c r="H372" s="36"/>
      <c r="I372" s="36"/>
      <c r="J372" s="36"/>
    </row>
    <row r="373" spans="1:10" x14ac:dyDescent="0.25">
      <c r="B373" s="33"/>
      <c r="C373" s="36"/>
      <c r="D373" s="36"/>
      <c r="E373" s="36"/>
      <c r="F373" s="36"/>
      <c r="G373" s="36"/>
      <c r="H373" s="36"/>
      <c r="I373" s="36"/>
      <c r="J373" s="36"/>
    </row>
    <row r="374" spans="1:10" x14ac:dyDescent="0.25">
      <c r="B374" s="33"/>
      <c r="C374" s="36"/>
      <c r="D374" s="36"/>
      <c r="E374" s="36"/>
      <c r="F374" s="36"/>
      <c r="G374" s="36"/>
      <c r="H374" s="36"/>
      <c r="I374" s="36"/>
      <c r="J374" s="36"/>
    </row>
    <row r="375" spans="1:10" x14ac:dyDescent="0.25">
      <c r="B375" s="33"/>
      <c r="C375" s="36"/>
      <c r="D375" s="36"/>
      <c r="E375" s="36"/>
      <c r="F375" s="36"/>
      <c r="G375" s="36"/>
      <c r="H375" s="36"/>
      <c r="I375" s="36"/>
      <c r="J375" s="36"/>
    </row>
    <row r="376" spans="1:10" x14ac:dyDescent="0.25">
      <c r="B376" s="33"/>
      <c r="C376" s="36"/>
      <c r="D376" s="36"/>
      <c r="E376" s="36"/>
      <c r="F376" s="36"/>
      <c r="G376" s="36"/>
      <c r="H376" s="36"/>
      <c r="I376" s="36"/>
      <c r="J376" s="36"/>
    </row>
    <row r="377" spans="1:10" x14ac:dyDescent="0.25">
      <c r="B377" s="33"/>
      <c r="C377" s="36"/>
      <c r="D377" s="36"/>
      <c r="E377" s="36"/>
      <c r="F377" s="36"/>
      <c r="G377" s="36"/>
      <c r="H377" s="36"/>
      <c r="I377" s="36"/>
      <c r="J377" s="36"/>
    </row>
    <row r="378" spans="1:10" x14ac:dyDescent="0.25">
      <c r="B378" s="33"/>
      <c r="C378" s="36"/>
      <c r="D378" s="36"/>
      <c r="E378" s="36"/>
      <c r="F378" s="36"/>
      <c r="G378" s="36"/>
      <c r="H378" s="36"/>
      <c r="I378" s="36"/>
      <c r="J378" s="36"/>
    </row>
    <row r="379" spans="1:10" x14ac:dyDescent="0.25">
      <c r="B379" s="33"/>
      <c r="C379" s="36"/>
      <c r="D379" s="36"/>
      <c r="E379" s="36"/>
      <c r="F379" s="36"/>
      <c r="G379" s="36"/>
      <c r="H379" s="36"/>
      <c r="I379" s="36"/>
      <c r="J379" s="36"/>
    </row>
    <row r="380" spans="1:10" x14ac:dyDescent="0.25">
      <c r="B380" s="33"/>
      <c r="C380" s="36"/>
      <c r="D380" s="36"/>
      <c r="E380" s="36"/>
      <c r="F380" s="36"/>
      <c r="G380" s="36"/>
      <c r="H380" s="36"/>
      <c r="I380" s="36"/>
      <c r="J380" s="36"/>
    </row>
    <row r="381" spans="1:10" x14ac:dyDescent="0.25">
      <c r="B381" s="33"/>
      <c r="C381" s="36"/>
      <c r="D381" s="36"/>
      <c r="E381" s="36"/>
      <c r="F381" s="36"/>
      <c r="G381" s="36"/>
      <c r="H381" s="36"/>
      <c r="I381" s="36"/>
      <c r="J381" s="36"/>
    </row>
    <row r="382" spans="1:10" x14ac:dyDescent="0.25">
      <c r="B382" s="33"/>
      <c r="C382" s="36"/>
      <c r="D382" s="36"/>
      <c r="E382" s="36"/>
      <c r="F382" s="36"/>
      <c r="G382" s="36"/>
      <c r="H382" s="36"/>
      <c r="I382" s="36"/>
      <c r="J382" s="36"/>
    </row>
    <row r="383" spans="1:10" x14ac:dyDescent="0.25">
      <c r="B383" s="33"/>
      <c r="C383" s="36"/>
      <c r="D383" s="36"/>
      <c r="E383" s="36"/>
      <c r="F383" s="36"/>
      <c r="G383" s="36"/>
      <c r="H383" s="36"/>
      <c r="I383" s="36"/>
      <c r="J383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"/>
  <sheetViews>
    <sheetView zoomScale="85" zoomScaleNormal="85" workbookViewId="0">
      <pane ySplit="11" topLeftCell="A12" activePane="bottomLeft" state="frozen"/>
      <selection pane="bottomLeft" activeCell="B5" sqref="B5"/>
    </sheetView>
  </sheetViews>
  <sheetFormatPr defaultRowHeight="15" x14ac:dyDescent="0.25"/>
  <cols>
    <col min="2" max="2" width="11.140625" style="3" bestFit="1" customWidth="1"/>
    <col min="3" max="3" width="22.28515625" bestFit="1" customWidth="1"/>
    <col min="6" max="6" width="9.85546875" bestFit="1" customWidth="1"/>
    <col min="7" max="7" width="9.85546875" customWidth="1"/>
    <col min="8" max="8" width="11.85546875" customWidth="1"/>
    <col min="9" max="9" width="12.42578125" bestFit="1" customWidth="1"/>
    <col min="10" max="10" width="13.5703125" bestFit="1" customWidth="1"/>
  </cols>
  <sheetData>
    <row r="1" spans="1:10" x14ac:dyDescent="0.25">
      <c r="B1" s="3">
        <v>500000</v>
      </c>
      <c r="C1" t="s">
        <v>98</v>
      </c>
    </row>
    <row r="2" spans="1:10" x14ac:dyDescent="0.25">
      <c r="B2" s="3">
        <v>0</v>
      </c>
      <c r="C2" t="s">
        <v>60</v>
      </c>
    </row>
    <row r="3" spans="1:10" x14ac:dyDescent="0.25">
      <c r="B3" s="3">
        <f>B1-B2</f>
        <v>500000</v>
      </c>
      <c r="C3" t="s">
        <v>74</v>
      </c>
    </row>
    <row r="4" spans="1:10" x14ac:dyDescent="0.25">
      <c r="B4" s="21">
        <v>4.4999999999999998E-2</v>
      </c>
      <c r="C4" t="s">
        <v>63</v>
      </c>
    </row>
    <row r="5" spans="1:10" x14ac:dyDescent="0.25">
      <c r="B5" s="37">
        <v>30</v>
      </c>
      <c r="C5" t="s">
        <v>64</v>
      </c>
    </row>
    <row r="6" spans="1:10" x14ac:dyDescent="0.25">
      <c r="B6" s="34">
        <f>B5*12</f>
        <v>360</v>
      </c>
      <c r="C6" t="s">
        <v>65</v>
      </c>
    </row>
    <row r="7" spans="1:10" x14ac:dyDescent="0.25">
      <c r="B7" s="3">
        <f>ROUND(PMT($B$4/12,$B$6,-$B$3,0),2)</f>
        <v>2533.4299999999998</v>
      </c>
      <c r="C7" t="s">
        <v>66</v>
      </c>
    </row>
    <row r="8" spans="1:10" x14ac:dyDescent="0.25">
      <c r="B8" s="3">
        <f>B9-B7</f>
        <v>0</v>
      </c>
      <c r="C8" t="s">
        <v>76</v>
      </c>
    </row>
    <row r="9" spans="1:10" x14ac:dyDescent="0.25">
      <c r="B9" s="3">
        <f>B7</f>
        <v>2533.4299999999998</v>
      </c>
      <c r="C9" t="s">
        <v>75</v>
      </c>
    </row>
    <row r="11" spans="1:10" s="6" customFormat="1" ht="30" customHeight="1" x14ac:dyDescent="0.25">
      <c r="A11" s="6" t="s">
        <v>84</v>
      </c>
      <c r="B11" s="35"/>
      <c r="C11" s="6" t="s">
        <v>67</v>
      </c>
      <c r="D11" s="6" t="s">
        <v>68</v>
      </c>
      <c r="E11" s="6" t="s">
        <v>69</v>
      </c>
      <c r="F11" s="6" t="s">
        <v>62</v>
      </c>
      <c r="G11" s="6" t="s">
        <v>73</v>
      </c>
      <c r="H11" s="6" t="s">
        <v>70</v>
      </c>
      <c r="I11" s="6" t="s">
        <v>71</v>
      </c>
      <c r="J11" s="6" t="s">
        <v>72</v>
      </c>
    </row>
    <row r="12" spans="1:10" x14ac:dyDescent="0.25">
      <c r="A12">
        <v>1</v>
      </c>
      <c r="B12" s="33">
        <v>43831</v>
      </c>
      <c r="C12" s="36">
        <f>$B$3</f>
        <v>500000</v>
      </c>
      <c r="D12" s="36">
        <f>$B$7</f>
        <v>2533.4299999999998</v>
      </c>
      <c r="E12" s="36">
        <f>D12-F12</f>
        <v>658.42999999999984</v>
      </c>
      <c r="F12" s="36">
        <f>ROUND($C12*$B$4/12,2)</f>
        <v>1875</v>
      </c>
      <c r="G12" s="36">
        <f>$B$8</f>
        <v>0</v>
      </c>
      <c r="H12" s="36">
        <f>E12 +G12</f>
        <v>658.42999999999984</v>
      </c>
      <c r="I12" s="36">
        <f>F12</f>
        <v>1875</v>
      </c>
      <c r="J12" s="36">
        <f>C12-E12-G12</f>
        <v>499341.57</v>
      </c>
    </row>
    <row r="13" spans="1:10" x14ac:dyDescent="0.25">
      <c r="A13">
        <v>1</v>
      </c>
      <c r="B13" s="33">
        <v>43862</v>
      </c>
      <c r="C13" s="36">
        <f>$J12</f>
        <v>499341.57</v>
      </c>
      <c r="D13" s="36">
        <f>$B$7</f>
        <v>2533.4299999999998</v>
      </c>
      <c r="E13" s="36">
        <f>D13-F13</f>
        <v>660.89999999999986</v>
      </c>
      <c r="F13" s="36">
        <f>ROUND($C13*$B$4/12,2)</f>
        <v>1872.53</v>
      </c>
      <c r="G13" s="36">
        <f t="shared" ref="G13:G76" si="0">$B$8</f>
        <v>0</v>
      </c>
      <c r="H13" s="36">
        <f>E13+G13+H12</f>
        <v>1319.3299999999997</v>
      </c>
      <c r="I13" s="36">
        <f>F13+I12</f>
        <v>3747.5299999999997</v>
      </c>
      <c r="J13" s="36">
        <f t="shared" ref="J13:J76" si="1">C13-E13-G13</f>
        <v>498680.67</v>
      </c>
    </row>
    <row r="14" spans="1:10" x14ac:dyDescent="0.25">
      <c r="A14">
        <v>1</v>
      </c>
      <c r="B14" s="33">
        <v>43891</v>
      </c>
      <c r="C14" s="36">
        <f t="shared" ref="C14:C77" si="2">$J13</f>
        <v>498680.67</v>
      </c>
      <c r="D14" s="36">
        <f t="shared" ref="D14:D77" si="3">$B$7</f>
        <v>2533.4299999999998</v>
      </c>
      <c r="E14" s="36">
        <f t="shared" ref="E14:E77" si="4">D14-F14</f>
        <v>663.37999999999988</v>
      </c>
      <c r="F14" s="36">
        <f t="shared" ref="F14:F77" si="5">ROUND($C14*$B$4/12,2)</f>
        <v>1870.05</v>
      </c>
      <c r="G14" s="36">
        <f t="shared" si="0"/>
        <v>0</v>
      </c>
      <c r="H14" s="36">
        <f t="shared" ref="H14:H77" si="6">E14+G14+H13</f>
        <v>1982.7099999999996</v>
      </c>
      <c r="I14" s="36">
        <f t="shared" ref="I14:I77" si="7">F14+I13</f>
        <v>5617.58</v>
      </c>
      <c r="J14" s="36">
        <f t="shared" si="1"/>
        <v>498017.29</v>
      </c>
    </row>
    <row r="15" spans="1:10" x14ac:dyDescent="0.25">
      <c r="A15">
        <v>1</v>
      </c>
      <c r="B15" s="33">
        <v>43922</v>
      </c>
      <c r="C15" s="36">
        <f t="shared" si="2"/>
        <v>498017.29</v>
      </c>
      <c r="D15" s="36">
        <f t="shared" si="3"/>
        <v>2533.4299999999998</v>
      </c>
      <c r="E15" s="36">
        <f t="shared" si="4"/>
        <v>665.86999999999989</v>
      </c>
      <c r="F15" s="36">
        <f t="shared" si="5"/>
        <v>1867.56</v>
      </c>
      <c r="G15" s="36">
        <f t="shared" si="0"/>
        <v>0</v>
      </c>
      <c r="H15" s="36">
        <f t="shared" si="6"/>
        <v>2648.5799999999995</v>
      </c>
      <c r="I15" s="36">
        <f t="shared" si="7"/>
        <v>7485.1399999999994</v>
      </c>
      <c r="J15" s="36">
        <f t="shared" si="1"/>
        <v>497351.42</v>
      </c>
    </row>
    <row r="16" spans="1:10" x14ac:dyDescent="0.25">
      <c r="A16">
        <v>1</v>
      </c>
      <c r="B16" s="33">
        <v>43952</v>
      </c>
      <c r="C16" s="36">
        <f t="shared" si="2"/>
        <v>497351.42</v>
      </c>
      <c r="D16" s="36">
        <f t="shared" si="3"/>
        <v>2533.4299999999998</v>
      </c>
      <c r="E16" s="36">
        <f t="shared" si="4"/>
        <v>668.3599999999999</v>
      </c>
      <c r="F16" s="36">
        <f t="shared" si="5"/>
        <v>1865.07</v>
      </c>
      <c r="G16" s="36">
        <f t="shared" si="0"/>
        <v>0</v>
      </c>
      <c r="H16" s="36">
        <f t="shared" si="6"/>
        <v>3316.9399999999996</v>
      </c>
      <c r="I16" s="36">
        <f t="shared" si="7"/>
        <v>9350.2099999999991</v>
      </c>
      <c r="J16" s="36">
        <f t="shared" si="1"/>
        <v>496683.06</v>
      </c>
    </row>
    <row r="17" spans="1:10" x14ac:dyDescent="0.25">
      <c r="A17">
        <v>1</v>
      </c>
      <c r="B17" s="33">
        <v>43983</v>
      </c>
      <c r="C17" s="36">
        <f t="shared" si="2"/>
        <v>496683.06</v>
      </c>
      <c r="D17" s="36">
        <f t="shared" si="3"/>
        <v>2533.4299999999998</v>
      </c>
      <c r="E17" s="36">
        <f t="shared" si="4"/>
        <v>670.86999999999989</v>
      </c>
      <c r="F17" s="36">
        <f t="shared" si="5"/>
        <v>1862.56</v>
      </c>
      <c r="G17" s="36">
        <f t="shared" si="0"/>
        <v>0</v>
      </c>
      <c r="H17" s="36">
        <f t="shared" si="6"/>
        <v>3987.8099999999995</v>
      </c>
      <c r="I17" s="36">
        <f t="shared" si="7"/>
        <v>11212.769999999999</v>
      </c>
      <c r="J17" s="36">
        <f t="shared" si="1"/>
        <v>496012.19</v>
      </c>
    </row>
    <row r="18" spans="1:10" x14ac:dyDescent="0.25">
      <c r="A18">
        <v>1</v>
      </c>
      <c r="B18" s="33">
        <v>44013</v>
      </c>
      <c r="C18" s="36">
        <f t="shared" si="2"/>
        <v>496012.19</v>
      </c>
      <c r="D18" s="36">
        <f t="shared" si="3"/>
        <v>2533.4299999999998</v>
      </c>
      <c r="E18" s="36">
        <f t="shared" si="4"/>
        <v>673.37999999999988</v>
      </c>
      <c r="F18" s="36">
        <f t="shared" si="5"/>
        <v>1860.05</v>
      </c>
      <c r="G18" s="36">
        <f t="shared" si="0"/>
        <v>0</v>
      </c>
      <c r="H18" s="36">
        <f t="shared" si="6"/>
        <v>4661.1899999999996</v>
      </c>
      <c r="I18" s="36">
        <f t="shared" si="7"/>
        <v>13072.819999999998</v>
      </c>
      <c r="J18" s="36">
        <f t="shared" si="1"/>
        <v>495338.81</v>
      </c>
    </row>
    <row r="19" spans="1:10" x14ac:dyDescent="0.25">
      <c r="A19">
        <v>1</v>
      </c>
      <c r="B19" s="33">
        <v>44044</v>
      </c>
      <c r="C19" s="36">
        <f t="shared" si="2"/>
        <v>495338.81</v>
      </c>
      <c r="D19" s="36">
        <f t="shared" si="3"/>
        <v>2533.4299999999998</v>
      </c>
      <c r="E19" s="36">
        <f t="shared" si="4"/>
        <v>675.90999999999985</v>
      </c>
      <c r="F19" s="36">
        <f t="shared" si="5"/>
        <v>1857.52</v>
      </c>
      <c r="G19" s="36">
        <f t="shared" si="0"/>
        <v>0</v>
      </c>
      <c r="H19" s="36">
        <f t="shared" si="6"/>
        <v>5337.0999999999995</v>
      </c>
      <c r="I19" s="36">
        <f t="shared" si="7"/>
        <v>14930.339999999998</v>
      </c>
      <c r="J19" s="36">
        <f t="shared" si="1"/>
        <v>494662.9</v>
      </c>
    </row>
    <row r="20" spans="1:10" x14ac:dyDescent="0.25">
      <c r="A20">
        <v>1</v>
      </c>
      <c r="B20" s="33">
        <v>44075</v>
      </c>
      <c r="C20" s="36">
        <f t="shared" si="2"/>
        <v>494662.9</v>
      </c>
      <c r="D20" s="36">
        <f t="shared" si="3"/>
        <v>2533.4299999999998</v>
      </c>
      <c r="E20" s="36">
        <f t="shared" si="4"/>
        <v>678.43999999999983</v>
      </c>
      <c r="F20" s="36">
        <f t="shared" si="5"/>
        <v>1854.99</v>
      </c>
      <c r="G20" s="36">
        <f t="shared" si="0"/>
        <v>0</v>
      </c>
      <c r="H20" s="36">
        <f t="shared" si="6"/>
        <v>6015.5399999999991</v>
      </c>
      <c r="I20" s="36">
        <f t="shared" si="7"/>
        <v>16785.329999999998</v>
      </c>
      <c r="J20" s="36">
        <f t="shared" si="1"/>
        <v>493984.46</v>
      </c>
    </row>
    <row r="21" spans="1:10" x14ac:dyDescent="0.25">
      <c r="A21">
        <v>1</v>
      </c>
      <c r="B21" s="33">
        <v>44105</v>
      </c>
      <c r="C21" s="36">
        <f t="shared" si="2"/>
        <v>493984.46</v>
      </c>
      <c r="D21" s="36">
        <f t="shared" si="3"/>
        <v>2533.4299999999998</v>
      </c>
      <c r="E21" s="36">
        <f t="shared" si="4"/>
        <v>680.98999999999978</v>
      </c>
      <c r="F21" s="36">
        <f t="shared" si="5"/>
        <v>1852.44</v>
      </c>
      <c r="G21" s="36">
        <f t="shared" si="0"/>
        <v>0</v>
      </c>
      <c r="H21" s="36">
        <f t="shared" si="6"/>
        <v>6696.5299999999988</v>
      </c>
      <c r="I21" s="36">
        <f t="shared" si="7"/>
        <v>18637.769999999997</v>
      </c>
      <c r="J21" s="36">
        <f t="shared" si="1"/>
        <v>493303.47000000003</v>
      </c>
    </row>
    <row r="22" spans="1:10" x14ac:dyDescent="0.25">
      <c r="A22">
        <v>1</v>
      </c>
      <c r="B22" s="33">
        <v>44136</v>
      </c>
      <c r="C22" s="36">
        <f t="shared" si="2"/>
        <v>493303.47000000003</v>
      </c>
      <c r="D22" s="36">
        <f t="shared" si="3"/>
        <v>2533.4299999999998</v>
      </c>
      <c r="E22" s="36">
        <f t="shared" si="4"/>
        <v>683.53999999999974</v>
      </c>
      <c r="F22" s="36">
        <f t="shared" si="5"/>
        <v>1849.89</v>
      </c>
      <c r="G22" s="36">
        <f t="shared" si="0"/>
        <v>0</v>
      </c>
      <c r="H22" s="36">
        <f t="shared" si="6"/>
        <v>7380.0699999999988</v>
      </c>
      <c r="I22" s="36">
        <f t="shared" si="7"/>
        <v>20487.659999999996</v>
      </c>
      <c r="J22" s="36">
        <f t="shared" si="1"/>
        <v>492619.93000000005</v>
      </c>
    </row>
    <row r="23" spans="1:10" x14ac:dyDescent="0.25">
      <c r="A23">
        <v>1</v>
      </c>
      <c r="B23" s="33">
        <v>44166</v>
      </c>
      <c r="C23" s="36">
        <f t="shared" si="2"/>
        <v>492619.93000000005</v>
      </c>
      <c r="D23" s="36">
        <f t="shared" si="3"/>
        <v>2533.4299999999998</v>
      </c>
      <c r="E23" s="36">
        <f t="shared" si="4"/>
        <v>686.1099999999999</v>
      </c>
      <c r="F23" s="36">
        <f t="shared" si="5"/>
        <v>1847.32</v>
      </c>
      <c r="G23" s="36">
        <f t="shared" si="0"/>
        <v>0</v>
      </c>
      <c r="H23" s="36">
        <f t="shared" si="6"/>
        <v>8066.1799999999985</v>
      </c>
      <c r="I23" s="36">
        <f t="shared" si="7"/>
        <v>22334.979999999996</v>
      </c>
      <c r="J23" s="36">
        <f t="shared" si="1"/>
        <v>491933.82000000007</v>
      </c>
    </row>
    <row r="24" spans="1:10" x14ac:dyDescent="0.25">
      <c r="A24">
        <f>A12+1</f>
        <v>2</v>
      </c>
      <c r="B24" s="33">
        <v>44197</v>
      </c>
      <c r="C24" s="36">
        <f t="shared" si="2"/>
        <v>491933.82000000007</v>
      </c>
      <c r="D24" s="36">
        <f t="shared" si="3"/>
        <v>2533.4299999999998</v>
      </c>
      <c r="E24" s="36">
        <f t="shared" si="4"/>
        <v>688.67999999999984</v>
      </c>
      <c r="F24" s="36">
        <f t="shared" si="5"/>
        <v>1844.75</v>
      </c>
      <c r="G24" s="36">
        <f t="shared" si="0"/>
        <v>0</v>
      </c>
      <c r="H24" s="36">
        <f t="shared" si="6"/>
        <v>8754.8599999999988</v>
      </c>
      <c r="I24" s="36">
        <f t="shared" si="7"/>
        <v>24179.729999999996</v>
      </c>
      <c r="J24" s="36">
        <f t="shared" si="1"/>
        <v>491245.14000000007</v>
      </c>
    </row>
    <row r="25" spans="1:10" x14ac:dyDescent="0.25">
      <c r="A25">
        <f t="shared" ref="A25:A88" si="8">A13+1</f>
        <v>2</v>
      </c>
      <c r="B25" s="33">
        <v>44228</v>
      </c>
      <c r="C25" s="36">
        <f t="shared" si="2"/>
        <v>491245.14000000007</v>
      </c>
      <c r="D25" s="36">
        <f t="shared" si="3"/>
        <v>2533.4299999999998</v>
      </c>
      <c r="E25" s="36">
        <f t="shared" si="4"/>
        <v>691.25999999999976</v>
      </c>
      <c r="F25" s="36">
        <f t="shared" si="5"/>
        <v>1842.17</v>
      </c>
      <c r="G25" s="36">
        <f t="shared" si="0"/>
        <v>0</v>
      </c>
      <c r="H25" s="36">
        <f t="shared" si="6"/>
        <v>9446.119999999999</v>
      </c>
      <c r="I25" s="36">
        <f t="shared" si="7"/>
        <v>26021.899999999994</v>
      </c>
      <c r="J25" s="36">
        <f t="shared" si="1"/>
        <v>490553.88000000006</v>
      </c>
    </row>
    <row r="26" spans="1:10" x14ac:dyDescent="0.25">
      <c r="A26">
        <f t="shared" si="8"/>
        <v>2</v>
      </c>
      <c r="B26" s="33">
        <v>44256</v>
      </c>
      <c r="C26" s="36">
        <f t="shared" si="2"/>
        <v>490553.88000000006</v>
      </c>
      <c r="D26" s="36">
        <f t="shared" si="3"/>
        <v>2533.4299999999998</v>
      </c>
      <c r="E26" s="36">
        <f t="shared" si="4"/>
        <v>693.84999999999991</v>
      </c>
      <c r="F26" s="36">
        <f t="shared" si="5"/>
        <v>1839.58</v>
      </c>
      <c r="G26" s="36">
        <f t="shared" si="0"/>
        <v>0</v>
      </c>
      <c r="H26" s="36">
        <f t="shared" si="6"/>
        <v>10139.969999999999</v>
      </c>
      <c r="I26" s="36">
        <f t="shared" si="7"/>
        <v>27861.479999999996</v>
      </c>
      <c r="J26" s="36">
        <f t="shared" si="1"/>
        <v>489860.03000000009</v>
      </c>
    </row>
    <row r="27" spans="1:10" x14ac:dyDescent="0.25">
      <c r="A27">
        <f t="shared" si="8"/>
        <v>2</v>
      </c>
      <c r="B27" s="33">
        <v>44287</v>
      </c>
      <c r="C27" s="36">
        <f t="shared" si="2"/>
        <v>489860.03000000009</v>
      </c>
      <c r="D27" s="36">
        <f t="shared" si="3"/>
        <v>2533.4299999999998</v>
      </c>
      <c r="E27" s="36">
        <f t="shared" si="4"/>
        <v>696.44999999999982</v>
      </c>
      <c r="F27" s="36">
        <f t="shared" si="5"/>
        <v>1836.98</v>
      </c>
      <c r="G27" s="36">
        <f t="shared" si="0"/>
        <v>0</v>
      </c>
      <c r="H27" s="36">
        <f t="shared" si="6"/>
        <v>10836.419999999998</v>
      </c>
      <c r="I27" s="36">
        <f t="shared" si="7"/>
        <v>29698.459999999995</v>
      </c>
      <c r="J27" s="36">
        <f t="shared" si="1"/>
        <v>489163.58000000007</v>
      </c>
    </row>
    <row r="28" spans="1:10" x14ac:dyDescent="0.25">
      <c r="A28">
        <f t="shared" si="8"/>
        <v>2</v>
      </c>
      <c r="B28" s="33">
        <v>44317</v>
      </c>
      <c r="C28" s="36">
        <f t="shared" si="2"/>
        <v>489163.58000000007</v>
      </c>
      <c r="D28" s="36">
        <f t="shared" si="3"/>
        <v>2533.4299999999998</v>
      </c>
      <c r="E28" s="36">
        <f t="shared" si="4"/>
        <v>699.06999999999994</v>
      </c>
      <c r="F28" s="36">
        <f t="shared" si="5"/>
        <v>1834.36</v>
      </c>
      <c r="G28" s="36">
        <f t="shared" si="0"/>
        <v>0</v>
      </c>
      <c r="H28" s="36">
        <f t="shared" si="6"/>
        <v>11535.489999999998</v>
      </c>
      <c r="I28" s="36">
        <f t="shared" si="7"/>
        <v>31532.819999999996</v>
      </c>
      <c r="J28" s="36">
        <f t="shared" si="1"/>
        <v>488464.51000000007</v>
      </c>
    </row>
    <row r="29" spans="1:10" x14ac:dyDescent="0.25">
      <c r="A29">
        <f t="shared" si="8"/>
        <v>2</v>
      </c>
      <c r="B29" s="33">
        <v>44348</v>
      </c>
      <c r="C29" s="36">
        <f t="shared" si="2"/>
        <v>488464.51000000007</v>
      </c>
      <c r="D29" s="36">
        <f t="shared" si="3"/>
        <v>2533.4299999999998</v>
      </c>
      <c r="E29" s="36">
        <f t="shared" si="4"/>
        <v>701.68999999999983</v>
      </c>
      <c r="F29" s="36">
        <f t="shared" si="5"/>
        <v>1831.74</v>
      </c>
      <c r="G29" s="36">
        <f t="shared" si="0"/>
        <v>0</v>
      </c>
      <c r="H29" s="36">
        <f t="shared" si="6"/>
        <v>12237.179999999998</v>
      </c>
      <c r="I29" s="36">
        <f t="shared" si="7"/>
        <v>33364.559999999998</v>
      </c>
      <c r="J29" s="36">
        <f t="shared" si="1"/>
        <v>487762.82000000007</v>
      </c>
    </row>
    <row r="30" spans="1:10" x14ac:dyDescent="0.25">
      <c r="A30">
        <f t="shared" si="8"/>
        <v>2</v>
      </c>
      <c r="B30" s="33">
        <v>44378</v>
      </c>
      <c r="C30" s="36">
        <f t="shared" si="2"/>
        <v>487762.82000000007</v>
      </c>
      <c r="D30" s="36">
        <f t="shared" si="3"/>
        <v>2533.4299999999998</v>
      </c>
      <c r="E30" s="36">
        <f t="shared" si="4"/>
        <v>704.31999999999994</v>
      </c>
      <c r="F30" s="36">
        <f t="shared" si="5"/>
        <v>1829.11</v>
      </c>
      <c r="G30" s="36">
        <f t="shared" si="0"/>
        <v>0</v>
      </c>
      <c r="H30" s="36">
        <f t="shared" si="6"/>
        <v>12941.499999999998</v>
      </c>
      <c r="I30" s="36">
        <f t="shared" si="7"/>
        <v>35193.67</v>
      </c>
      <c r="J30" s="36">
        <f t="shared" si="1"/>
        <v>487058.50000000006</v>
      </c>
    </row>
    <row r="31" spans="1:10" x14ac:dyDescent="0.25">
      <c r="A31">
        <f t="shared" si="8"/>
        <v>2</v>
      </c>
      <c r="B31" s="33">
        <v>44409</v>
      </c>
      <c r="C31" s="36">
        <f t="shared" si="2"/>
        <v>487058.50000000006</v>
      </c>
      <c r="D31" s="36">
        <f t="shared" si="3"/>
        <v>2533.4299999999998</v>
      </c>
      <c r="E31" s="36">
        <f t="shared" si="4"/>
        <v>706.95999999999981</v>
      </c>
      <c r="F31" s="36">
        <f t="shared" si="5"/>
        <v>1826.47</v>
      </c>
      <c r="G31" s="36">
        <f t="shared" si="0"/>
        <v>0</v>
      </c>
      <c r="H31" s="36">
        <f t="shared" si="6"/>
        <v>13648.459999999997</v>
      </c>
      <c r="I31" s="36">
        <f t="shared" si="7"/>
        <v>37020.14</v>
      </c>
      <c r="J31" s="36">
        <f t="shared" si="1"/>
        <v>486351.54000000004</v>
      </c>
    </row>
    <row r="32" spans="1:10" x14ac:dyDescent="0.25">
      <c r="A32">
        <f t="shared" si="8"/>
        <v>2</v>
      </c>
      <c r="B32" s="33">
        <v>44440</v>
      </c>
      <c r="C32" s="36">
        <f t="shared" si="2"/>
        <v>486351.54000000004</v>
      </c>
      <c r="D32" s="36">
        <f t="shared" si="3"/>
        <v>2533.4299999999998</v>
      </c>
      <c r="E32" s="36">
        <f t="shared" si="4"/>
        <v>709.6099999999999</v>
      </c>
      <c r="F32" s="36">
        <f t="shared" si="5"/>
        <v>1823.82</v>
      </c>
      <c r="G32" s="36">
        <f t="shared" si="0"/>
        <v>0</v>
      </c>
      <c r="H32" s="36">
        <f t="shared" si="6"/>
        <v>14358.069999999998</v>
      </c>
      <c r="I32" s="36">
        <f t="shared" si="7"/>
        <v>38843.96</v>
      </c>
      <c r="J32" s="36">
        <f t="shared" si="1"/>
        <v>485641.93000000005</v>
      </c>
    </row>
    <row r="33" spans="1:10" x14ac:dyDescent="0.25">
      <c r="A33">
        <f t="shared" si="8"/>
        <v>2</v>
      </c>
      <c r="B33" s="33">
        <v>44470</v>
      </c>
      <c r="C33" s="36">
        <f t="shared" si="2"/>
        <v>485641.93000000005</v>
      </c>
      <c r="D33" s="36">
        <f t="shared" si="3"/>
        <v>2533.4299999999998</v>
      </c>
      <c r="E33" s="36">
        <f t="shared" si="4"/>
        <v>712.26999999999975</v>
      </c>
      <c r="F33" s="36">
        <f t="shared" si="5"/>
        <v>1821.16</v>
      </c>
      <c r="G33" s="36">
        <f t="shared" si="0"/>
        <v>0</v>
      </c>
      <c r="H33" s="36">
        <f t="shared" si="6"/>
        <v>15070.339999999998</v>
      </c>
      <c r="I33" s="36">
        <f t="shared" si="7"/>
        <v>40665.120000000003</v>
      </c>
      <c r="J33" s="36">
        <f t="shared" si="1"/>
        <v>484929.66000000003</v>
      </c>
    </row>
    <row r="34" spans="1:10" x14ac:dyDescent="0.25">
      <c r="A34">
        <f t="shared" si="8"/>
        <v>2</v>
      </c>
      <c r="B34" s="33">
        <v>44501</v>
      </c>
      <c r="C34" s="36">
        <f t="shared" si="2"/>
        <v>484929.66000000003</v>
      </c>
      <c r="D34" s="36">
        <f t="shared" si="3"/>
        <v>2533.4299999999998</v>
      </c>
      <c r="E34" s="36">
        <f t="shared" si="4"/>
        <v>714.93999999999983</v>
      </c>
      <c r="F34" s="36">
        <f t="shared" si="5"/>
        <v>1818.49</v>
      </c>
      <c r="G34" s="36">
        <f t="shared" si="0"/>
        <v>0</v>
      </c>
      <c r="H34" s="36">
        <f t="shared" si="6"/>
        <v>15785.279999999999</v>
      </c>
      <c r="I34" s="36">
        <f t="shared" si="7"/>
        <v>42483.61</v>
      </c>
      <c r="J34" s="36">
        <f t="shared" si="1"/>
        <v>484214.72000000003</v>
      </c>
    </row>
    <row r="35" spans="1:10" x14ac:dyDescent="0.25">
      <c r="A35">
        <f t="shared" si="8"/>
        <v>2</v>
      </c>
      <c r="B35" s="33">
        <v>44531</v>
      </c>
      <c r="C35" s="36">
        <f t="shared" si="2"/>
        <v>484214.72000000003</v>
      </c>
      <c r="D35" s="36">
        <f t="shared" si="3"/>
        <v>2533.4299999999998</v>
      </c>
      <c r="E35" s="36">
        <f t="shared" si="4"/>
        <v>717.61999999999989</v>
      </c>
      <c r="F35" s="36">
        <f t="shared" si="5"/>
        <v>1815.81</v>
      </c>
      <c r="G35" s="36">
        <f t="shared" si="0"/>
        <v>0</v>
      </c>
      <c r="H35" s="36">
        <f t="shared" si="6"/>
        <v>16502.899999999998</v>
      </c>
      <c r="I35" s="36">
        <f t="shared" si="7"/>
        <v>44299.42</v>
      </c>
      <c r="J35" s="36">
        <f t="shared" si="1"/>
        <v>483497.10000000003</v>
      </c>
    </row>
    <row r="36" spans="1:10" x14ac:dyDescent="0.25">
      <c r="A36">
        <f t="shared" si="8"/>
        <v>3</v>
      </c>
      <c r="B36" s="33">
        <v>44562</v>
      </c>
      <c r="C36" s="36">
        <f t="shared" si="2"/>
        <v>483497.10000000003</v>
      </c>
      <c r="D36" s="36">
        <f t="shared" si="3"/>
        <v>2533.4299999999998</v>
      </c>
      <c r="E36" s="36">
        <f t="shared" si="4"/>
        <v>720.31999999999994</v>
      </c>
      <c r="F36" s="36">
        <f t="shared" si="5"/>
        <v>1813.11</v>
      </c>
      <c r="G36" s="36">
        <f t="shared" si="0"/>
        <v>0</v>
      </c>
      <c r="H36" s="36">
        <f t="shared" si="6"/>
        <v>17223.219999999998</v>
      </c>
      <c r="I36" s="36">
        <f t="shared" si="7"/>
        <v>46112.53</v>
      </c>
      <c r="J36" s="36">
        <f t="shared" si="1"/>
        <v>482776.78</v>
      </c>
    </row>
    <row r="37" spans="1:10" x14ac:dyDescent="0.25">
      <c r="A37">
        <f t="shared" si="8"/>
        <v>3</v>
      </c>
      <c r="B37" s="33">
        <v>44593</v>
      </c>
      <c r="C37" s="36">
        <f t="shared" si="2"/>
        <v>482776.78</v>
      </c>
      <c r="D37" s="36">
        <f t="shared" si="3"/>
        <v>2533.4299999999998</v>
      </c>
      <c r="E37" s="36">
        <f t="shared" si="4"/>
        <v>723.01999999999975</v>
      </c>
      <c r="F37" s="36">
        <f t="shared" si="5"/>
        <v>1810.41</v>
      </c>
      <c r="G37" s="36">
        <f t="shared" si="0"/>
        <v>0</v>
      </c>
      <c r="H37" s="36">
        <f t="shared" si="6"/>
        <v>17946.239999999998</v>
      </c>
      <c r="I37" s="36">
        <f t="shared" si="7"/>
        <v>47922.94</v>
      </c>
      <c r="J37" s="36">
        <f t="shared" si="1"/>
        <v>482053.76</v>
      </c>
    </row>
    <row r="38" spans="1:10" x14ac:dyDescent="0.25">
      <c r="A38">
        <f t="shared" si="8"/>
        <v>3</v>
      </c>
      <c r="B38" s="33">
        <v>44621</v>
      </c>
      <c r="C38" s="36">
        <f t="shared" si="2"/>
        <v>482053.76</v>
      </c>
      <c r="D38" s="36">
        <f t="shared" si="3"/>
        <v>2533.4299999999998</v>
      </c>
      <c r="E38" s="36">
        <f t="shared" si="4"/>
        <v>725.72999999999979</v>
      </c>
      <c r="F38" s="36">
        <f t="shared" si="5"/>
        <v>1807.7</v>
      </c>
      <c r="G38" s="36">
        <f t="shared" si="0"/>
        <v>0</v>
      </c>
      <c r="H38" s="36">
        <f t="shared" si="6"/>
        <v>18671.969999999998</v>
      </c>
      <c r="I38" s="36">
        <f t="shared" si="7"/>
        <v>49730.64</v>
      </c>
      <c r="J38" s="36">
        <f t="shared" si="1"/>
        <v>481328.03</v>
      </c>
    </row>
    <row r="39" spans="1:10" x14ac:dyDescent="0.25">
      <c r="A39">
        <f t="shared" si="8"/>
        <v>3</v>
      </c>
      <c r="B39" s="33">
        <v>44652</v>
      </c>
      <c r="C39" s="36">
        <f t="shared" si="2"/>
        <v>481328.03</v>
      </c>
      <c r="D39" s="36">
        <f t="shared" si="3"/>
        <v>2533.4299999999998</v>
      </c>
      <c r="E39" s="36">
        <f t="shared" si="4"/>
        <v>728.44999999999982</v>
      </c>
      <c r="F39" s="36">
        <f t="shared" si="5"/>
        <v>1804.98</v>
      </c>
      <c r="G39" s="36">
        <f t="shared" si="0"/>
        <v>0</v>
      </c>
      <c r="H39" s="36">
        <f t="shared" si="6"/>
        <v>19400.419999999998</v>
      </c>
      <c r="I39" s="36">
        <f t="shared" si="7"/>
        <v>51535.62</v>
      </c>
      <c r="J39" s="36">
        <f t="shared" si="1"/>
        <v>480599.58</v>
      </c>
    </row>
    <row r="40" spans="1:10" x14ac:dyDescent="0.25">
      <c r="A40">
        <f t="shared" si="8"/>
        <v>3</v>
      </c>
      <c r="B40" s="33">
        <v>44682</v>
      </c>
      <c r="C40" s="36">
        <f t="shared" si="2"/>
        <v>480599.58</v>
      </c>
      <c r="D40" s="36">
        <f t="shared" si="3"/>
        <v>2533.4299999999998</v>
      </c>
      <c r="E40" s="36">
        <f t="shared" si="4"/>
        <v>731.17999999999984</v>
      </c>
      <c r="F40" s="36">
        <f t="shared" si="5"/>
        <v>1802.25</v>
      </c>
      <c r="G40" s="36">
        <f t="shared" si="0"/>
        <v>0</v>
      </c>
      <c r="H40" s="36">
        <f t="shared" si="6"/>
        <v>20131.599999999999</v>
      </c>
      <c r="I40" s="36">
        <f t="shared" si="7"/>
        <v>53337.87</v>
      </c>
      <c r="J40" s="36">
        <f t="shared" si="1"/>
        <v>479868.4</v>
      </c>
    </row>
    <row r="41" spans="1:10" x14ac:dyDescent="0.25">
      <c r="A41">
        <f t="shared" si="8"/>
        <v>3</v>
      </c>
      <c r="B41" s="33">
        <v>44713</v>
      </c>
      <c r="C41" s="36">
        <f t="shared" si="2"/>
        <v>479868.4</v>
      </c>
      <c r="D41" s="36">
        <f t="shared" si="3"/>
        <v>2533.4299999999998</v>
      </c>
      <c r="E41" s="36">
        <f t="shared" si="4"/>
        <v>733.91999999999985</v>
      </c>
      <c r="F41" s="36">
        <f t="shared" si="5"/>
        <v>1799.51</v>
      </c>
      <c r="G41" s="36">
        <f t="shared" si="0"/>
        <v>0</v>
      </c>
      <c r="H41" s="36">
        <f t="shared" si="6"/>
        <v>20865.519999999997</v>
      </c>
      <c r="I41" s="36">
        <f t="shared" si="7"/>
        <v>55137.380000000005</v>
      </c>
      <c r="J41" s="36">
        <f t="shared" si="1"/>
        <v>479134.48000000004</v>
      </c>
    </row>
    <row r="42" spans="1:10" x14ac:dyDescent="0.25">
      <c r="A42">
        <f t="shared" si="8"/>
        <v>3</v>
      </c>
      <c r="B42" s="33">
        <v>44743</v>
      </c>
      <c r="C42" s="36">
        <f t="shared" si="2"/>
        <v>479134.48000000004</v>
      </c>
      <c r="D42" s="36">
        <f t="shared" si="3"/>
        <v>2533.4299999999998</v>
      </c>
      <c r="E42" s="36">
        <f t="shared" si="4"/>
        <v>736.67999999999984</v>
      </c>
      <c r="F42" s="36">
        <f t="shared" si="5"/>
        <v>1796.75</v>
      </c>
      <c r="G42" s="36">
        <f t="shared" si="0"/>
        <v>0</v>
      </c>
      <c r="H42" s="36">
        <f t="shared" si="6"/>
        <v>21602.199999999997</v>
      </c>
      <c r="I42" s="36">
        <f t="shared" si="7"/>
        <v>56934.130000000005</v>
      </c>
      <c r="J42" s="36">
        <f t="shared" si="1"/>
        <v>478397.80000000005</v>
      </c>
    </row>
    <row r="43" spans="1:10" x14ac:dyDescent="0.25">
      <c r="A43">
        <f t="shared" si="8"/>
        <v>3</v>
      </c>
      <c r="B43" s="33">
        <v>44774</v>
      </c>
      <c r="C43" s="36">
        <f t="shared" si="2"/>
        <v>478397.80000000005</v>
      </c>
      <c r="D43" s="36">
        <f t="shared" si="3"/>
        <v>2533.4299999999998</v>
      </c>
      <c r="E43" s="36">
        <f t="shared" si="4"/>
        <v>739.43999999999983</v>
      </c>
      <c r="F43" s="36">
        <f t="shared" si="5"/>
        <v>1793.99</v>
      </c>
      <c r="G43" s="36">
        <f t="shared" si="0"/>
        <v>0</v>
      </c>
      <c r="H43" s="36">
        <f t="shared" si="6"/>
        <v>22341.639999999996</v>
      </c>
      <c r="I43" s="36">
        <f t="shared" si="7"/>
        <v>58728.12</v>
      </c>
      <c r="J43" s="36">
        <f t="shared" si="1"/>
        <v>477658.36000000004</v>
      </c>
    </row>
    <row r="44" spans="1:10" x14ac:dyDescent="0.25">
      <c r="A44">
        <f t="shared" si="8"/>
        <v>3</v>
      </c>
      <c r="B44" s="33">
        <v>44805</v>
      </c>
      <c r="C44" s="36">
        <f t="shared" si="2"/>
        <v>477658.36000000004</v>
      </c>
      <c r="D44" s="36">
        <f t="shared" si="3"/>
        <v>2533.4299999999998</v>
      </c>
      <c r="E44" s="36">
        <f t="shared" si="4"/>
        <v>742.20999999999981</v>
      </c>
      <c r="F44" s="36">
        <f t="shared" si="5"/>
        <v>1791.22</v>
      </c>
      <c r="G44" s="36">
        <f t="shared" si="0"/>
        <v>0</v>
      </c>
      <c r="H44" s="36">
        <f t="shared" si="6"/>
        <v>23083.849999999995</v>
      </c>
      <c r="I44" s="36">
        <f t="shared" si="7"/>
        <v>60519.340000000004</v>
      </c>
      <c r="J44" s="36">
        <f t="shared" si="1"/>
        <v>476916.15</v>
      </c>
    </row>
    <row r="45" spans="1:10" x14ac:dyDescent="0.25">
      <c r="A45">
        <f t="shared" si="8"/>
        <v>3</v>
      </c>
      <c r="B45" s="33">
        <v>44835</v>
      </c>
      <c r="C45" s="36">
        <f t="shared" si="2"/>
        <v>476916.15</v>
      </c>
      <c r="D45" s="36">
        <f t="shared" si="3"/>
        <v>2533.4299999999998</v>
      </c>
      <c r="E45" s="36">
        <f t="shared" si="4"/>
        <v>744.98999999999978</v>
      </c>
      <c r="F45" s="36">
        <f t="shared" si="5"/>
        <v>1788.44</v>
      </c>
      <c r="G45" s="36">
        <f t="shared" si="0"/>
        <v>0</v>
      </c>
      <c r="H45" s="36">
        <f t="shared" si="6"/>
        <v>23828.839999999997</v>
      </c>
      <c r="I45" s="36">
        <f t="shared" si="7"/>
        <v>62307.780000000006</v>
      </c>
      <c r="J45" s="36">
        <f t="shared" si="1"/>
        <v>476171.16000000003</v>
      </c>
    </row>
    <row r="46" spans="1:10" x14ac:dyDescent="0.25">
      <c r="A46">
        <f t="shared" si="8"/>
        <v>3</v>
      </c>
      <c r="B46" s="33">
        <v>44866</v>
      </c>
      <c r="C46" s="36">
        <f t="shared" si="2"/>
        <v>476171.16000000003</v>
      </c>
      <c r="D46" s="36">
        <f t="shared" si="3"/>
        <v>2533.4299999999998</v>
      </c>
      <c r="E46" s="36">
        <f t="shared" si="4"/>
        <v>747.78999999999974</v>
      </c>
      <c r="F46" s="36">
        <f t="shared" si="5"/>
        <v>1785.64</v>
      </c>
      <c r="G46" s="36">
        <f t="shared" si="0"/>
        <v>0</v>
      </c>
      <c r="H46" s="36">
        <f t="shared" si="6"/>
        <v>24576.629999999997</v>
      </c>
      <c r="I46" s="36">
        <f t="shared" si="7"/>
        <v>64093.420000000006</v>
      </c>
      <c r="J46" s="36">
        <f t="shared" si="1"/>
        <v>475423.37000000005</v>
      </c>
    </row>
    <row r="47" spans="1:10" x14ac:dyDescent="0.25">
      <c r="A47">
        <f t="shared" si="8"/>
        <v>3</v>
      </c>
      <c r="B47" s="33">
        <v>44896</v>
      </c>
      <c r="C47" s="36">
        <f t="shared" si="2"/>
        <v>475423.37000000005</v>
      </c>
      <c r="D47" s="36">
        <f t="shared" si="3"/>
        <v>2533.4299999999998</v>
      </c>
      <c r="E47" s="36">
        <f t="shared" si="4"/>
        <v>750.58999999999992</v>
      </c>
      <c r="F47" s="36">
        <f t="shared" si="5"/>
        <v>1782.84</v>
      </c>
      <c r="G47" s="36">
        <f t="shared" si="0"/>
        <v>0</v>
      </c>
      <c r="H47" s="36">
        <f t="shared" si="6"/>
        <v>25327.219999999998</v>
      </c>
      <c r="I47" s="36">
        <f t="shared" si="7"/>
        <v>65876.260000000009</v>
      </c>
      <c r="J47" s="36">
        <f t="shared" si="1"/>
        <v>474672.78</v>
      </c>
    </row>
    <row r="48" spans="1:10" x14ac:dyDescent="0.25">
      <c r="A48">
        <f t="shared" si="8"/>
        <v>4</v>
      </c>
      <c r="B48" s="33">
        <v>44927</v>
      </c>
      <c r="C48" s="36">
        <f t="shared" si="2"/>
        <v>474672.78</v>
      </c>
      <c r="D48" s="36">
        <f t="shared" si="3"/>
        <v>2533.4299999999998</v>
      </c>
      <c r="E48" s="36">
        <f t="shared" si="4"/>
        <v>753.40999999999985</v>
      </c>
      <c r="F48" s="36">
        <f t="shared" si="5"/>
        <v>1780.02</v>
      </c>
      <c r="G48" s="36">
        <f t="shared" si="0"/>
        <v>0</v>
      </c>
      <c r="H48" s="36">
        <f t="shared" si="6"/>
        <v>26080.629999999997</v>
      </c>
      <c r="I48" s="36">
        <f t="shared" si="7"/>
        <v>67656.280000000013</v>
      </c>
      <c r="J48" s="36">
        <f t="shared" si="1"/>
        <v>473919.37000000005</v>
      </c>
    </row>
    <row r="49" spans="1:10" x14ac:dyDescent="0.25">
      <c r="A49">
        <f t="shared" si="8"/>
        <v>4</v>
      </c>
      <c r="B49" s="33">
        <v>44958</v>
      </c>
      <c r="C49" s="36">
        <f t="shared" si="2"/>
        <v>473919.37000000005</v>
      </c>
      <c r="D49" s="36">
        <f t="shared" si="3"/>
        <v>2533.4299999999998</v>
      </c>
      <c r="E49" s="36">
        <f t="shared" si="4"/>
        <v>756.22999999999979</v>
      </c>
      <c r="F49" s="36">
        <f t="shared" si="5"/>
        <v>1777.2</v>
      </c>
      <c r="G49" s="36">
        <f t="shared" si="0"/>
        <v>0</v>
      </c>
      <c r="H49" s="36">
        <f t="shared" si="6"/>
        <v>26836.859999999997</v>
      </c>
      <c r="I49" s="36">
        <f t="shared" si="7"/>
        <v>69433.48000000001</v>
      </c>
      <c r="J49" s="36">
        <f t="shared" si="1"/>
        <v>473163.14000000007</v>
      </c>
    </row>
    <row r="50" spans="1:10" x14ac:dyDescent="0.25">
      <c r="A50">
        <f t="shared" si="8"/>
        <v>4</v>
      </c>
      <c r="B50" s="33">
        <v>44986</v>
      </c>
      <c r="C50" s="36">
        <f t="shared" si="2"/>
        <v>473163.14000000007</v>
      </c>
      <c r="D50" s="36">
        <f t="shared" si="3"/>
        <v>2533.4299999999998</v>
      </c>
      <c r="E50" s="36">
        <f t="shared" si="4"/>
        <v>759.06999999999994</v>
      </c>
      <c r="F50" s="36">
        <f t="shared" si="5"/>
        <v>1774.36</v>
      </c>
      <c r="G50" s="36">
        <f t="shared" si="0"/>
        <v>0</v>
      </c>
      <c r="H50" s="36">
        <f t="shared" si="6"/>
        <v>27595.929999999997</v>
      </c>
      <c r="I50" s="36">
        <f t="shared" si="7"/>
        <v>71207.840000000011</v>
      </c>
      <c r="J50" s="36">
        <f t="shared" si="1"/>
        <v>472404.07000000007</v>
      </c>
    </row>
    <row r="51" spans="1:10" x14ac:dyDescent="0.25">
      <c r="A51">
        <f t="shared" si="8"/>
        <v>4</v>
      </c>
      <c r="B51" s="33">
        <v>45017</v>
      </c>
      <c r="C51" s="36">
        <f t="shared" si="2"/>
        <v>472404.07000000007</v>
      </c>
      <c r="D51" s="36">
        <f t="shared" si="3"/>
        <v>2533.4299999999998</v>
      </c>
      <c r="E51" s="36">
        <f t="shared" si="4"/>
        <v>761.90999999999985</v>
      </c>
      <c r="F51" s="36">
        <f t="shared" si="5"/>
        <v>1771.52</v>
      </c>
      <c r="G51" s="36">
        <f t="shared" si="0"/>
        <v>0</v>
      </c>
      <c r="H51" s="36">
        <f t="shared" si="6"/>
        <v>28357.839999999997</v>
      </c>
      <c r="I51" s="36">
        <f t="shared" si="7"/>
        <v>72979.360000000015</v>
      </c>
      <c r="J51" s="36">
        <f t="shared" si="1"/>
        <v>471642.16000000009</v>
      </c>
    </row>
    <row r="52" spans="1:10" x14ac:dyDescent="0.25">
      <c r="A52">
        <f t="shared" si="8"/>
        <v>4</v>
      </c>
      <c r="B52" s="33">
        <v>45047</v>
      </c>
      <c r="C52" s="36">
        <f t="shared" si="2"/>
        <v>471642.16000000009</v>
      </c>
      <c r="D52" s="36">
        <f t="shared" si="3"/>
        <v>2533.4299999999998</v>
      </c>
      <c r="E52" s="36">
        <f t="shared" si="4"/>
        <v>764.76999999999975</v>
      </c>
      <c r="F52" s="36">
        <f t="shared" si="5"/>
        <v>1768.66</v>
      </c>
      <c r="G52" s="36">
        <f t="shared" si="0"/>
        <v>0</v>
      </c>
      <c r="H52" s="36">
        <f t="shared" si="6"/>
        <v>29122.609999999997</v>
      </c>
      <c r="I52" s="36">
        <f t="shared" si="7"/>
        <v>74748.020000000019</v>
      </c>
      <c r="J52" s="36">
        <f t="shared" si="1"/>
        <v>470877.39000000007</v>
      </c>
    </row>
    <row r="53" spans="1:10" x14ac:dyDescent="0.25">
      <c r="A53">
        <f t="shared" si="8"/>
        <v>4</v>
      </c>
      <c r="B53" s="33">
        <v>45078</v>
      </c>
      <c r="C53" s="36">
        <f t="shared" si="2"/>
        <v>470877.39000000007</v>
      </c>
      <c r="D53" s="36">
        <f t="shared" si="3"/>
        <v>2533.4299999999998</v>
      </c>
      <c r="E53" s="36">
        <f t="shared" si="4"/>
        <v>767.63999999999987</v>
      </c>
      <c r="F53" s="36">
        <f t="shared" si="5"/>
        <v>1765.79</v>
      </c>
      <c r="G53" s="36">
        <f t="shared" si="0"/>
        <v>0</v>
      </c>
      <c r="H53" s="36">
        <f t="shared" si="6"/>
        <v>29890.249999999996</v>
      </c>
      <c r="I53" s="36">
        <f t="shared" si="7"/>
        <v>76513.810000000012</v>
      </c>
      <c r="J53" s="36">
        <f t="shared" si="1"/>
        <v>470109.75000000006</v>
      </c>
    </row>
    <row r="54" spans="1:10" x14ac:dyDescent="0.25">
      <c r="A54">
        <f t="shared" si="8"/>
        <v>4</v>
      </c>
      <c r="B54" s="33">
        <v>45108</v>
      </c>
      <c r="C54" s="36">
        <f t="shared" si="2"/>
        <v>470109.75000000006</v>
      </c>
      <c r="D54" s="36">
        <f t="shared" si="3"/>
        <v>2533.4299999999998</v>
      </c>
      <c r="E54" s="36">
        <f t="shared" si="4"/>
        <v>770.51999999999975</v>
      </c>
      <c r="F54" s="36">
        <f t="shared" si="5"/>
        <v>1762.91</v>
      </c>
      <c r="G54" s="36">
        <f t="shared" si="0"/>
        <v>0</v>
      </c>
      <c r="H54" s="36">
        <f t="shared" si="6"/>
        <v>30660.769999999997</v>
      </c>
      <c r="I54" s="36">
        <f t="shared" si="7"/>
        <v>78276.720000000016</v>
      </c>
      <c r="J54" s="36">
        <f t="shared" si="1"/>
        <v>469339.23000000004</v>
      </c>
    </row>
    <row r="55" spans="1:10" x14ac:dyDescent="0.25">
      <c r="A55">
        <f t="shared" si="8"/>
        <v>4</v>
      </c>
      <c r="B55" s="33">
        <v>45139</v>
      </c>
      <c r="C55" s="36">
        <f t="shared" si="2"/>
        <v>469339.23000000004</v>
      </c>
      <c r="D55" s="36">
        <f t="shared" si="3"/>
        <v>2533.4299999999998</v>
      </c>
      <c r="E55" s="36">
        <f t="shared" si="4"/>
        <v>773.40999999999985</v>
      </c>
      <c r="F55" s="36">
        <f t="shared" si="5"/>
        <v>1760.02</v>
      </c>
      <c r="G55" s="36">
        <f t="shared" si="0"/>
        <v>0</v>
      </c>
      <c r="H55" s="36">
        <f t="shared" si="6"/>
        <v>31434.179999999997</v>
      </c>
      <c r="I55" s="36">
        <f t="shared" si="7"/>
        <v>80036.74000000002</v>
      </c>
      <c r="J55" s="36">
        <f t="shared" si="1"/>
        <v>468565.82000000007</v>
      </c>
    </row>
    <row r="56" spans="1:10" x14ac:dyDescent="0.25">
      <c r="A56">
        <f t="shared" si="8"/>
        <v>4</v>
      </c>
      <c r="B56" s="33">
        <v>45170</v>
      </c>
      <c r="C56" s="36">
        <f t="shared" si="2"/>
        <v>468565.82000000007</v>
      </c>
      <c r="D56" s="36">
        <f t="shared" si="3"/>
        <v>2533.4299999999998</v>
      </c>
      <c r="E56" s="36">
        <f t="shared" si="4"/>
        <v>776.31</v>
      </c>
      <c r="F56" s="36">
        <f t="shared" si="5"/>
        <v>1757.12</v>
      </c>
      <c r="G56" s="36">
        <f t="shared" si="0"/>
        <v>0</v>
      </c>
      <c r="H56" s="36">
        <f t="shared" si="6"/>
        <v>32210.489999999998</v>
      </c>
      <c r="I56" s="36">
        <f t="shared" si="7"/>
        <v>81793.860000000015</v>
      </c>
      <c r="J56" s="36">
        <f t="shared" si="1"/>
        <v>467789.51000000007</v>
      </c>
    </row>
    <row r="57" spans="1:10" x14ac:dyDescent="0.25">
      <c r="A57">
        <f t="shared" si="8"/>
        <v>4</v>
      </c>
      <c r="B57" s="33">
        <v>45200</v>
      </c>
      <c r="C57" s="36">
        <f t="shared" si="2"/>
        <v>467789.51000000007</v>
      </c>
      <c r="D57" s="36">
        <f t="shared" si="3"/>
        <v>2533.4299999999998</v>
      </c>
      <c r="E57" s="36">
        <f t="shared" si="4"/>
        <v>779.2199999999998</v>
      </c>
      <c r="F57" s="36">
        <f t="shared" si="5"/>
        <v>1754.21</v>
      </c>
      <c r="G57" s="36">
        <f t="shared" si="0"/>
        <v>0</v>
      </c>
      <c r="H57" s="36">
        <f t="shared" si="6"/>
        <v>32989.71</v>
      </c>
      <c r="I57" s="36">
        <f t="shared" si="7"/>
        <v>83548.070000000022</v>
      </c>
      <c r="J57" s="36">
        <f t="shared" si="1"/>
        <v>467010.2900000001</v>
      </c>
    </row>
    <row r="58" spans="1:10" x14ac:dyDescent="0.25">
      <c r="A58">
        <f t="shared" si="8"/>
        <v>4</v>
      </c>
      <c r="B58" s="33">
        <v>45231</v>
      </c>
      <c r="C58" s="36">
        <f t="shared" si="2"/>
        <v>467010.2900000001</v>
      </c>
      <c r="D58" s="36">
        <f t="shared" si="3"/>
        <v>2533.4299999999998</v>
      </c>
      <c r="E58" s="36">
        <f t="shared" si="4"/>
        <v>782.13999999999987</v>
      </c>
      <c r="F58" s="36">
        <f t="shared" si="5"/>
        <v>1751.29</v>
      </c>
      <c r="G58" s="36">
        <f t="shared" si="0"/>
        <v>0</v>
      </c>
      <c r="H58" s="36">
        <f t="shared" si="6"/>
        <v>33771.85</v>
      </c>
      <c r="I58" s="36">
        <f t="shared" si="7"/>
        <v>85299.360000000015</v>
      </c>
      <c r="J58" s="36">
        <f t="shared" si="1"/>
        <v>466228.15000000008</v>
      </c>
    </row>
    <row r="59" spans="1:10" x14ac:dyDescent="0.25">
      <c r="A59">
        <f t="shared" si="8"/>
        <v>4</v>
      </c>
      <c r="B59" s="33">
        <v>45261</v>
      </c>
      <c r="C59" s="36">
        <f t="shared" si="2"/>
        <v>466228.15000000008</v>
      </c>
      <c r="D59" s="36">
        <f t="shared" si="3"/>
        <v>2533.4299999999998</v>
      </c>
      <c r="E59" s="36">
        <f t="shared" si="4"/>
        <v>785.06999999999994</v>
      </c>
      <c r="F59" s="36">
        <f t="shared" si="5"/>
        <v>1748.36</v>
      </c>
      <c r="G59" s="36">
        <f t="shared" si="0"/>
        <v>0</v>
      </c>
      <c r="H59" s="36">
        <f t="shared" si="6"/>
        <v>34556.92</v>
      </c>
      <c r="I59" s="36">
        <f t="shared" si="7"/>
        <v>87047.720000000016</v>
      </c>
      <c r="J59" s="36">
        <f t="shared" si="1"/>
        <v>465443.08000000007</v>
      </c>
    </row>
    <row r="60" spans="1:10" x14ac:dyDescent="0.25">
      <c r="A60">
        <f t="shared" si="8"/>
        <v>5</v>
      </c>
      <c r="B60" s="33">
        <v>45292</v>
      </c>
      <c r="C60" s="36">
        <f t="shared" si="2"/>
        <v>465443.08000000007</v>
      </c>
      <c r="D60" s="36">
        <f t="shared" si="3"/>
        <v>2533.4299999999998</v>
      </c>
      <c r="E60" s="36">
        <f t="shared" si="4"/>
        <v>788.01999999999975</v>
      </c>
      <c r="F60" s="36">
        <f t="shared" si="5"/>
        <v>1745.41</v>
      </c>
      <c r="G60" s="36">
        <f t="shared" si="0"/>
        <v>0</v>
      </c>
      <c r="H60" s="36">
        <f t="shared" si="6"/>
        <v>35344.939999999995</v>
      </c>
      <c r="I60" s="36">
        <f t="shared" si="7"/>
        <v>88793.130000000019</v>
      </c>
      <c r="J60" s="36">
        <f t="shared" si="1"/>
        <v>464655.06000000006</v>
      </c>
    </row>
    <row r="61" spans="1:10" x14ac:dyDescent="0.25">
      <c r="A61">
        <f t="shared" si="8"/>
        <v>5</v>
      </c>
      <c r="B61" s="33">
        <v>45323</v>
      </c>
      <c r="C61" s="36">
        <f t="shared" si="2"/>
        <v>464655.06000000006</v>
      </c>
      <c r="D61" s="36">
        <f t="shared" si="3"/>
        <v>2533.4299999999998</v>
      </c>
      <c r="E61" s="36">
        <f t="shared" si="4"/>
        <v>790.9699999999998</v>
      </c>
      <c r="F61" s="36">
        <f t="shared" si="5"/>
        <v>1742.46</v>
      </c>
      <c r="G61" s="36">
        <f t="shared" si="0"/>
        <v>0</v>
      </c>
      <c r="H61" s="36">
        <f t="shared" si="6"/>
        <v>36135.909999999996</v>
      </c>
      <c r="I61" s="36">
        <f t="shared" si="7"/>
        <v>90535.590000000026</v>
      </c>
      <c r="J61" s="36">
        <f t="shared" si="1"/>
        <v>463864.09000000008</v>
      </c>
    </row>
    <row r="62" spans="1:10" x14ac:dyDescent="0.25">
      <c r="A62">
        <f t="shared" si="8"/>
        <v>5</v>
      </c>
      <c r="B62" s="33">
        <v>45352</v>
      </c>
      <c r="C62" s="36">
        <f t="shared" si="2"/>
        <v>463864.09000000008</v>
      </c>
      <c r="D62" s="36">
        <f t="shared" si="3"/>
        <v>2533.4299999999998</v>
      </c>
      <c r="E62" s="36">
        <f t="shared" si="4"/>
        <v>793.93999999999983</v>
      </c>
      <c r="F62" s="36">
        <f t="shared" si="5"/>
        <v>1739.49</v>
      </c>
      <c r="G62" s="36">
        <f t="shared" si="0"/>
        <v>0</v>
      </c>
      <c r="H62" s="36">
        <f t="shared" si="6"/>
        <v>36929.85</v>
      </c>
      <c r="I62" s="36">
        <f t="shared" si="7"/>
        <v>92275.080000000031</v>
      </c>
      <c r="J62" s="36">
        <f t="shared" si="1"/>
        <v>463070.15000000008</v>
      </c>
    </row>
    <row r="63" spans="1:10" x14ac:dyDescent="0.25">
      <c r="A63">
        <f t="shared" si="8"/>
        <v>5</v>
      </c>
      <c r="B63" s="33">
        <v>45383</v>
      </c>
      <c r="C63" s="36">
        <f t="shared" si="2"/>
        <v>463070.15000000008</v>
      </c>
      <c r="D63" s="36">
        <f t="shared" si="3"/>
        <v>2533.4299999999998</v>
      </c>
      <c r="E63" s="36">
        <f t="shared" si="4"/>
        <v>796.91999999999985</v>
      </c>
      <c r="F63" s="36">
        <f t="shared" si="5"/>
        <v>1736.51</v>
      </c>
      <c r="G63" s="36">
        <f t="shared" si="0"/>
        <v>0</v>
      </c>
      <c r="H63" s="36">
        <f t="shared" si="6"/>
        <v>37726.769999999997</v>
      </c>
      <c r="I63" s="36">
        <f t="shared" si="7"/>
        <v>94011.590000000026</v>
      </c>
      <c r="J63" s="36">
        <f t="shared" si="1"/>
        <v>462273.2300000001</v>
      </c>
    </row>
    <row r="64" spans="1:10" x14ac:dyDescent="0.25">
      <c r="A64">
        <f t="shared" si="8"/>
        <v>5</v>
      </c>
      <c r="B64" s="33">
        <v>45413</v>
      </c>
      <c r="C64" s="36">
        <f t="shared" si="2"/>
        <v>462273.2300000001</v>
      </c>
      <c r="D64" s="36">
        <f t="shared" si="3"/>
        <v>2533.4299999999998</v>
      </c>
      <c r="E64" s="36">
        <f t="shared" si="4"/>
        <v>799.90999999999985</v>
      </c>
      <c r="F64" s="36">
        <f t="shared" si="5"/>
        <v>1733.52</v>
      </c>
      <c r="G64" s="36">
        <f t="shared" si="0"/>
        <v>0</v>
      </c>
      <c r="H64" s="36">
        <f t="shared" si="6"/>
        <v>38526.679999999993</v>
      </c>
      <c r="I64" s="36">
        <f t="shared" si="7"/>
        <v>95745.11000000003</v>
      </c>
      <c r="J64" s="36">
        <f t="shared" si="1"/>
        <v>461473.32000000012</v>
      </c>
    </row>
    <row r="65" spans="1:10" x14ac:dyDescent="0.25">
      <c r="A65">
        <f t="shared" si="8"/>
        <v>5</v>
      </c>
      <c r="B65" s="33">
        <v>45444</v>
      </c>
      <c r="C65" s="36">
        <f t="shared" si="2"/>
        <v>461473.32000000012</v>
      </c>
      <c r="D65" s="36">
        <f t="shared" si="3"/>
        <v>2533.4299999999998</v>
      </c>
      <c r="E65" s="36">
        <f t="shared" si="4"/>
        <v>802.90999999999985</v>
      </c>
      <c r="F65" s="36">
        <f t="shared" si="5"/>
        <v>1730.52</v>
      </c>
      <c r="G65" s="36">
        <f t="shared" si="0"/>
        <v>0</v>
      </c>
      <c r="H65" s="36">
        <f t="shared" si="6"/>
        <v>39329.589999999997</v>
      </c>
      <c r="I65" s="36">
        <f t="shared" si="7"/>
        <v>97475.630000000034</v>
      </c>
      <c r="J65" s="36">
        <f t="shared" si="1"/>
        <v>460670.41000000015</v>
      </c>
    </row>
    <row r="66" spans="1:10" x14ac:dyDescent="0.25">
      <c r="A66">
        <f t="shared" si="8"/>
        <v>5</v>
      </c>
      <c r="B66" s="33">
        <v>45474</v>
      </c>
      <c r="C66" s="36">
        <f t="shared" si="2"/>
        <v>460670.41000000015</v>
      </c>
      <c r="D66" s="36">
        <f t="shared" si="3"/>
        <v>2533.4299999999998</v>
      </c>
      <c r="E66" s="36">
        <f t="shared" si="4"/>
        <v>805.91999999999985</v>
      </c>
      <c r="F66" s="36">
        <f t="shared" si="5"/>
        <v>1727.51</v>
      </c>
      <c r="G66" s="36">
        <f t="shared" si="0"/>
        <v>0</v>
      </c>
      <c r="H66" s="36">
        <f t="shared" si="6"/>
        <v>40135.509999999995</v>
      </c>
      <c r="I66" s="36">
        <f t="shared" si="7"/>
        <v>99203.140000000029</v>
      </c>
      <c r="J66" s="36">
        <f t="shared" si="1"/>
        <v>459864.49000000017</v>
      </c>
    </row>
    <row r="67" spans="1:10" x14ac:dyDescent="0.25">
      <c r="A67">
        <f t="shared" si="8"/>
        <v>5</v>
      </c>
      <c r="B67" s="33">
        <v>45505</v>
      </c>
      <c r="C67" s="36">
        <f t="shared" si="2"/>
        <v>459864.49000000017</v>
      </c>
      <c r="D67" s="36">
        <f t="shared" si="3"/>
        <v>2533.4299999999998</v>
      </c>
      <c r="E67" s="36">
        <f t="shared" si="4"/>
        <v>808.93999999999983</v>
      </c>
      <c r="F67" s="36">
        <f t="shared" si="5"/>
        <v>1724.49</v>
      </c>
      <c r="G67" s="36">
        <f t="shared" si="0"/>
        <v>0</v>
      </c>
      <c r="H67" s="36">
        <f t="shared" si="6"/>
        <v>40944.449999999997</v>
      </c>
      <c r="I67" s="36">
        <f t="shared" si="7"/>
        <v>100927.63000000003</v>
      </c>
      <c r="J67" s="36">
        <f t="shared" si="1"/>
        <v>459055.55000000016</v>
      </c>
    </row>
    <row r="68" spans="1:10" x14ac:dyDescent="0.25">
      <c r="A68">
        <f t="shared" si="8"/>
        <v>5</v>
      </c>
      <c r="B68" s="33">
        <v>45536</v>
      </c>
      <c r="C68" s="36">
        <f t="shared" si="2"/>
        <v>459055.55000000016</v>
      </c>
      <c r="D68" s="36">
        <f t="shared" si="3"/>
        <v>2533.4299999999998</v>
      </c>
      <c r="E68" s="36">
        <f t="shared" si="4"/>
        <v>811.9699999999998</v>
      </c>
      <c r="F68" s="36">
        <f t="shared" si="5"/>
        <v>1721.46</v>
      </c>
      <c r="G68" s="36">
        <f t="shared" si="0"/>
        <v>0</v>
      </c>
      <c r="H68" s="36">
        <f t="shared" si="6"/>
        <v>41756.42</v>
      </c>
      <c r="I68" s="36">
        <f t="shared" si="7"/>
        <v>102649.09000000004</v>
      </c>
      <c r="J68" s="36">
        <f t="shared" si="1"/>
        <v>458243.58000000019</v>
      </c>
    </row>
    <row r="69" spans="1:10" x14ac:dyDescent="0.25">
      <c r="A69">
        <f t="shared" si="8"/>
        <v>5</v>
      </c>
      <c r="B69" s="33">
        <v>45566</v>
      </c>
      <c r="C69" s="36">
        <f t="shared" si="2"/>
        <v>458243.58000000019</v>
      </c>
      <c r="D69" s="36">
        <f t="shared" si="3"/>
        <v>2533.4299999999998</v>
      </c>
      <c r="E69" s="36">
        <f t="shared" si="4"/>
        <v>815.01999999999975</v>
      </c>
      <c r="F69" s="36">
        <f t="shared" si="5"/>
        <v>1718.41</v>
      </c>
      <c r="G69" s="36">
        <f t="shared" si="0"/>
        <v>0</v>
      </c>
      <c r="H69" s="36">
        <f t="shared" si="6"/>
        <v>42571.439999999995</v>
      </c>
      <c r="I69" s="36">
        <f t="shared" si="7"/>
        <v>104367.50000000004</v>
      </c>
      <c r="J69" s="36">
        <f t="shared" si="1"/>
        <v>457428.56000000017</v>
      </c>
    </row>
    <row r="70" spans="1:10" x14ac:dyDescent="0.25">
      <c r="A70">
        <f t="shared" si="8"/>
        <v>5</v>
      </c>
      <c r="B70" s="33">
        <v>45597</v>
      </c>
      <c r="C70" s="36">
        <f t="shared" si="2"/>
        <v>457428.56000000017</v>
      </c>
      <c r="D70" s="36">
        <f t="shared" si="3"/>
        <v>2533.4299999999998</v>
      </c>
      <c r="E70" s="36">
        <f t="shared" si="4"/>
        <v>818.06999999999994</v>
      </c>
      <c r="F70" s="36">
        <f t="shared" si="5"/>
        <v>1715.36</v>
      </c>
      <c r="G70" s="36">
        <f t="shared" si="0"/>
        <v>0</v>
      </c>
      <c r="H70" s="36">
        <f t="shared" si="6"/>
        <v>43389.509999999995</v>
      </c>
      <c r="I70" s="36">
        <f t="shared" si="7"/>
        <v>106082.86000000004</v>
      </c>
      <c r="J70" s="36">
        <f t="shared" si="1"/>
        <v>456610.49000000017</v>
      </c>
    </row>
    <row r="71" spans="1:10" x14ac:dyDescent="0.25">
      <c r="A71">
        <f t="shared" si="8"/>
        <v>5</v>
      </c>
      <c r="B71" s="33">
        <v>45627</v>
      </c>
      <c r="C71" s="36">
        <f t="shared" si="2"/>
        <v>456610.49000000017</v>
      </c>
      <c r="D71" s="36">
        <f t="shared" si="3"/>
        <v>2533.4299999999998</v>
      </c>
      <c r="E71" s="36">
        <f t="shared" si="4"/>
        <v>821.13999999999987</v>
      </c>
      <c r="F71" s="36">
        <f t="shared" si="5"/>
        <v>1712.29</v>
      </c>
      <c r="G71" s="36">
        <f t="shared" si="0"/>
        <v>0</v>
      </c>
      <c r="H71" s="36">
        <f t="shared" si="6"/>
        <v>44210.649999999994</v>
      </c>
      <c r="I71" s="36">
        <f t="shared" si="7"/>
        <v>107795.15000000004</v>
      </c>
      <c r="J71" s="36">
        <f t="shared" si="1"/>
        <v>455789.35000000015</v>
      </c>
    </row>
    <row r="72" spans="1:10" x14ac:dyDescent="0.25">
      <c r="A72">
        <f t="shared" si="8"/>
        <v>6</v>
      </c>
      <c r="B72" s="33">
        <v>45658</v>
      </c>
      <c r="C72" s="36">
        <f t="shared" si="2"/>
        <v>455789.35000000015</v>
      </c>
      <c r="D72" s="36">
        <f t="shared" si="3"/>
        <v>2533.4299999999998</v>
      </c>
      <c r="E72" s="36">
        <f t="shared" si="4"/>
        <v>824.2199999999998</v>
      </c>
      <c r="F72" s="36">
        <f t="shared" si="5"/>
        <v>1709.21</v>
      </c>
      <c r="G72" s="36">
        <f t="shared" si="0"/>
        <v>0</v>
      </c>
      <c r="H72" s="36">
        <f t="shared" si="6"/>
        <v>45034.869999999995</v>
      </c>
      <c r="I72" s="36">
        <f t="shared" si="7"/>
        <v>109504.36000000004</v>
      </c>
      <c r="J72" s="36">
        <f t="shared" si="1"/>
        <v>454965.13000000018</v>
      </c>
    </row>
    <row r="73" spans="1:10" x14ac:dyDescent="0.25">
      <c r="A73">
        <f t="shared" si="8"/>
        <v>6</v>
      </c>
      <c r="B73" s="33">
        <v>45689</v>
      </c>
      <c r="C73" s="36">
        <f t="shared" si="2"/>
        <v>454965.13000000018</v>
      </c>
      <c r="D73" s="36">
        <f t="shared" si="3"/>
        <v>2533.4299999999998</v>
      </c>
      <c r="E73" s="36">
        <f t="shared" si="4"/>
        <v>827.31</v>
      </c>
      <c r="F73" s="36">
        <f t="shared" si="5"/>
        <v>1706.12</v>
      </c>
      <c r="G73" s="36">
        <f t="shared" si="0"/>
        <v>0</v>
      </c>
      <c r="H73" s="36">
        <f t="shared" si="6"/>
        <v>45862.179999999993</v>
      </c>
      <c r="I73" s="36">
        <f t="shared" si="7"/>
        <v>111210.48000000004</v>
      </c>
      <c r="J73" s="36">
        <f t="shared" si="1"/>
        <v>454137.82000000018</v>
      </c>
    </row>
    <row r="74" spans="1:10" x14ac:dyDescent="0.25">
      <c r="A74">
        <f t="shared" si="8"/>
        <v>6</v>
      </c>
      <c r="B74" s="33">
        <v>45717</v>
      </c>
      <c r="C74" s="36">
        <f t="shared" si="2"/>
        <v>454137.82000000018</v>
      </c>
      <c r="D74" s="36">
        <f t="shared" si="3"/>
        <v>2533.4299999999998</v>
      </c>
      <c r="E74" s="36">
        <f t="shared" si="4"/>
        <v>830.40999999999985</v>
      </c>
      <c r="F74" s="36">
        <f t="shared" si="5"/>
        <v>1703.02</v>
      </c>
      <c r="G74" s="36">
        <f t="shared" si="0"/>
        <v>0</v>
      </c>
      <c r="H74" s="36">
        <f t="shared" si="6"/>
        <v>46692.59</v>
      </c>
      <c r="I74" s="36">
        <f t="shared" si="7"/>
        <v>112913.50000000004</v>
      </c>
      <c r="J74" s="36">
        <f t="shared" si="1"/>
        <v>453307.41000000021</v>
      </c>
    </row>
    <row r="75" spans="1:10" x14ac:dyDescent="0.25">
      <c r="A75">
        <f t="shared" si="8"/>
        <v>6</v>
      </c>
      <c r="B75" s="33">
        <v>45748</v>
      </c>
      <c r="C75" s="36">
        <f t="shared" si="2"/>
        <v>453307.41000000021</v>
      </c>
      <c r="D75" s="36">
        <f t="shared" si="3"/>
        <v>2533.4299999999998</v>
      </c>
      <c r="E75" s="36">
        <f t="shared" si="4"/>
        <v>833.52999999999975</v>
      </c>
      <c r="F75" s="36">
        <f t="shared" si="5"/>
        <v>1699.9</v>
      </c>
      <c r="G75" s="36">
        <f t="shared" si="0"/>
        <v>0</v>
      </c>
      <c r="H75" s="36">
        <f t="shared" si="6"/>
        <v>47526.119999999995</v>
      </c>
      <c r="I75" s="36">
        <f t="shared" si="7"/>
        <v>114613.40000000004</v>
      </c>
      <c r="J75" s="36">
        <f t="shared" si="1"/>
        <v>452473.88000000018</v>
      </c>
    </row>
    <row r="76" spans="1:10" x14ac:dyDescent="0.25">
      <c r="A76">
        <f t="shared" si="8"/>
        <v>6</v>
      </c>
      <c r="B76" s="33">
        <v>45778</v>
      </c>
      <c r="C76" s="36">
        <f t="shared" si="2"/>
        <v>452473.88000000018</v>
      </c>
      <c r="D76" s="36">
        <f t="shared" si="3"/>
        <v>2533.4299999999998</v>
      </c>
      <c r="E76" s="36">
        <f t="shared" si="4"/>
        <v>836.64999999999986</v>
      </c>
      <c r="F76" s="36">
        <f t="shared" si="5"/>
        <v>1696.78</v>
      </c>
      <c r="G76" s="36">
        <f t="shared" si="0"/>
        <v>0</v>
      </c>
      <c r="H76" s="36">
        <f t="shared" si="6"/>
        <v>48362.77</v>
      </c>
      <c r="I76" s="36">
        <f t="shared" si="7"/>
        <v>116310.18000000004</v>
      </c>
      <c r="J76" s="36">
        <f t="shared" si="1"/>
        <v>451637.23000000016</v>
      </c>
    </row>
    <row r="77" spans="1:10" x14ac:dyDescent="0.25">
      <c r="A77">
        <f t="shared" si="8"/>
        <v>6</v>
      </c>
      <c r="B77" s="33">
        <v>45809</v>
      </c>
      <c r="C77" s="36">
        <f t="shared" si="2"/>
        <v>451637.23000000016</v>
      </c>
      <c r="D77" s="36">
        <f t="shared" si="3"/>
        <v>2533.4299999999998</v>
      </c>
      <c r="E77" s="36">
        <f t="shared" si="4"/>
        <v>839.78999999999974</v>
      </c>
      <c r="F77" s="36">
        <f t="shared" si="5"/>
        <v>1693.64</v>
      </c>
      <c r="G77" s="36">
        <f t="shared" ref="G77:G140" si="9">$B$8</f>
        <v>0</v>
      </c>
      <c r="H77" s="36">
        <f t="shared" si="6"/>
        <v>49202.559999999998</v>
      </c>
      <c r="I77" s="36">
        <f t="shared" si="7"/>
        <v>118003.82000000004</v>
      </c>
      <c r="J77" s="36">
        <f t="shared" ref="J77:J140" si="10">C77-E77-G77</f>
        <v>450797.44000000018</v>
      </c>
    </row>
    <row r="78" spans="1:10" x14ac:dyDescent="0.25">
      <c r="A78">
        <f t="shared" si="8"/>
        <v>6</v>
      </c>
      <c r="B78" s="33">
        <v>45839</v>
      </c>
      <c r="C78" s="36">
        <f t="shared" ref="C78:C141" si="11">$J77</f>
        <v>450797.44000000018</v>
      </c>
      <c r="D78" s="36">
        <f t="shared" ref="D78:D141" si="12">$B$7</f>
        <v>2533.4299999999998</v>
      </c>
      <c r="E78" s="36">
        <f t="shared" ref="E78:E141" si="13">D78-F78</f>
        <v>842.93999999999983</v>
      </c>
      <c r="F78" s="36">
        <f t="shared" ref="F78:F141" si="14">ROUND($C78*$B$4/12,2)</f>
        <v>1690.49</v>
      </c>
      <c r="G78" s="36">
        <f t="shared" si="9"/>
        <v>0</v>
      </c>
      <c r="H78" s="36">
        <f t="shared" ref="H78:H141" si="15">E78+G78+H77</f>
        <v>50045.5</v>
      </c>
      <c r="I78" s="36">
        <f t="shared" ref="I78:I141" si="16">F78+I77</f>
        <v>119694.31000000004</v>
      </c>
      <c r="J78" s="36">
        <f t="shared" si="10"/>
        <v>449954.50000000017</v>
      </c>
    </row>
    <row r="79" spans="1:10" x14ac:dyDescent="0.25">
      <c r="A79">
        <f t="shared" si="8"/>
        <v>6</v>
      </c>
      <c r="B79" s="33">
        <v>45870</v>
      </c>
      <c r="C79" s="36">
        <f t="shared" si="11"/>
        <v>449954.50000000017</v>
      </c>
      <c r="D79" s="36">
        <f t="shared" si="12"/>
        <v>2533.4299999999998</v>
      </c>
      <c r="E79" s="36">
        <f t="shared" si="13"/>
        <v>846.09999999999991</v>
      </c>
      <c r="F79" s="36">
        <f t="shared" si="14"/>
        <v>1687.33</v>
      </c>
      <c r="G79" s="36">
        <f t="shared" si="9"/>
        <v>0</v>
      </c>
      <c r="H79" s="36">
        <f t="shared" si="15"/>
        <v>50891.6</v>
      </c>
      <c r="I79" s="36">
        <f t="shared" si="16"/>
        <v>121381.64000000004</v>
      </c>
      <c r="J79" s="36">
        <f t="shared" si="10"/>
        <v>449108.4000000002</v>
      </c>
    </row>
    <row r="80" spans="1:10" x14ac:dyDescent="0.25">
      <c r="A80">
        <f t="shared" si="8"/>
        <v>6</v>
      </c>
      <c r="B80" s="33">
        <v>45901</v>
      </c>
      <c r="C80" s="36">
        <f t="shared" si="11"/>
        <v>449108.4000000002</v>
      </c>
      <c r="D80" s="36">
        <f t="shared" si="12"/>
        <v>2533.4299999999998</v>
      </c>
      <c r="E80" s="36">
        <f t="shared" si="13"/>
        <v>849.26999999999975</v>
      </c>
      <c r="F80" s="36">
        <f t="shared" si="14"/>
        <v>1684.16</v>
      </c>
      <c r="G80" s="36">
        <f t="shared" si="9"/>
        <v>0</v>
      </c>
      <c r="H80" s="36">
        <f t="shared" si="15"/>
        <v>51740.869999999995</v>
      </c>
      <c r="I80" s="36">
        <f t="shared" si="16"/>
        <v>123065.80000000005</v>
      </c>
      <c r="J80" s="36">
        <f t="shared" si="10"/>
        <v>448259.13000000018</v>
      </c>
    </row>
    <row r="81" spans="1:10" x14ac:dyDescent="0.25">
      <c r="A81">
        <f t="shared" si="8"/>
        <v>6</v>
      </c>
      <c r="B81" s="33">
        <v>45931</v>
      </c>
      <c r="C81" s="36">
        <f t="shared" si="11"/>
        <v>448259.13000000018</v>
      </c>
      <c r="D81" s="36">
        <f t="shared" si="12"/>
        <v>2533.4299999999998</v>
      </c>
      <c r="E81" s="36">
        <f t="shared" si="13"/>
        <v>852.45999999999981</v>
      </c>
      <c r="F81" s="36">
        <f t="shared" si="14"/>
        <v>1680.97</v>
      </c>
      <c r="G81" s="36">
        <f t="shared" si="9"/>
        <v>0</v>
      </c>
      <c r="H81" s="36">
        <f t="shared" si="15"/>
        <v>52593.329999999994</v>
      </c>
      <c r="I81" s="36">
        <f t="shared" si="16"/>
        <v>124746.77000000005</v>
      </c>
      <c r="J81" s="36">
        <f t="shared" si="10"/>
        <v>447406.67000000016</v>
      </c>
    </row>
    <row r="82" spans="1:10" x14ac:dyDescent="0.25">
      <c r="A82">
        <f t="shared" si="8"/>
        <v>6</v>
      </c>
      <c r="B82" s="33">
        <v>45962</v>
      </c>
      <c r="C82" s="36">
        <f t="shared" si="11"/>
        <v>447406.67000000016</v>
      </c>
      <c r="D82" s="36">
        <f t="shared" si="12"/>
        <v>2533.4299999999998</v>
      </c>
      <c r="E82" s="36">
        <f t="shared" si="13"/>
        <v>855.64999999999986</v>
      </c>
      <c r="F82" s="36">
        <f t="shared" si="14"/>
        <v>1677.78</v>
      </c>
      <c r="G82" s="36">
        <f t="shared" si="9"/>
        <v>0</v>
      </c>
      <c r="H82" s="36">
        <f t="shared" si="15"/>
        <v>53448.979999999996</v>
      </c>
      <c r="I82" s="36">
        <f t="shared" si="16"/>
        <v>126424.55000000005</v>
      </c>
      <c r="J82" s="36">
        <f t="shared" si="10"/>
        <v>446551.02000000014</v>
      </c>
    </row>
    <row r="83" spans="1:10" x14ac:dyDescent="0.25">
      <c r="A83">
        <f t="shared" si="8"/>
        <v>6</v>
      </c>
      <c r="B83" s="33">
        <v>45992</v>
      </c>
      <c r="C83" s="36">
        <f t="shared" si="11"/>
        <v>446551.02000000014</v>
      </c>
      <c r="D83" s="36">
        <f t="shared" si="12"/>
        <v>2533.4299999999998</v>
      </c>
      <c r="E83" s="36">
        <f t="shared" si="13"/>
        <v>858.8599999999999</v>
      </c>
      <c r="F83" s="36">
        <f t="shared" si="14"/>
        <v>1674.57</v>
      </c>
      <c r="G83" s="36">
        <f t="shared" si="9"/>
        <v>0</v>
      </c>
      <c r="H83" s="36">
        <f t="shared" si="15"/>
        <v>54307.839999999997</v>
      </c>
      <c r="I83" s="36">
        <f t="shared" si="16"/>
        <v>128099.12000000005</v>
      </c>
      <c r="J83" s="36">
        <f t="shared" si="10"/>
        <v>445692.16000000015</v>
      </c>
    </row>
    <row r="84" spans="1:10" x14ac:dyDescent="0.25">
      <c r="A84">
        <f t="shared" si="8"/>
        <v>7</v>
      </c>
      <c r="B84" s="33">
        <v>46023</v>
      </c>
      <c r="C84" s="36">
        <f t="shared" si="11"/>
        <v>445692.16000000015</v>
      </c>
      <c r="D84" s="36">
        <f t="shared" si="12"/>
        <v>2533.4299999999998</v>
      </c>
      <c r="E84" s="36">
        <f t="shared" si="13"/>
        <v>862.07999999999993</v>
      </c>
      <c r="F84" s="36">
        <f t="shared" si="14"/>
        <v>1671.35</v>
      </c>
      <c r="G84" s="36">
        <f t="shared" si="9"/>
        <v>0</v>
      </c>
      <c r="H84" s="36">
        <f t="shared" si="15"/>
        <v>55169.919999999998</v>
      </c>
      <c r="I84" s="36">
        <f t="shared" si="16"/>
        <v>129770.47000000006</v>
      </c>
      <c r="J84" s="36">
        <f t="shared" si="10"/>
        <v>444830.08000000013</v>
      </c>
    </row>
    <row r="85" spans="1:10" x14ac:dyDescent="0.25">
      <c r="A85">
        <f t="shared" si="8"/>
        <v>7</v>
      </c>
      <c r="B85" s="33">
        <v>46054</v>
      </c>
      <c r="C85" s="36">
        <f t="shared" si="11"/>
        <v>444830.08000000013</v>
      </c>
      <c r="D85" s="36">
        <f t="shared" si="12"/>
        <v>2533.4299999999998</v>
      </c>
      <c r="E85" s="36">
        <f t="shared" si="13"/>
        <v>865.31999999999994</v>
      </c>
      <c r="F85" s="36">
        <f t="shared" si="14"/>
        <v>1668.11</v>
      </c>
      <c r="G85" s="36">
        <f t="shared" si="9"/>
        <v>0</v>
      </c>
      <c r="H85" s="36">
        <f t="shared" si="15"/>
        <v>56035.24</v>
      </c>
      <c r="I85" s="36">
        <f t="shared" si="16"/>
        <v>131438.58000000005</v>
      </c>
      <c r="J85" s="36">
        <f t="shared" si="10"/>
        <v>443964.76000000013</v>
      </c>
    </row>
    <row r="86" spans="1:10" x14ac:dyDescent="0.25">
      <c r="A86">
        <f t="shared" si="8"/>
        <v>7</v>
      </c>
      <c r="B86" s="33">
        <v>46082</v>
      </c>
      <c r="C86" s="36">
        <f t="shared" si="11"/>
        <v>443964.76000000013</v>
      </c>
      <c r="D86" s="36">
        <f t="shared" si="12"/>
        <v>2533.4299999999998</v>
      </c>
      <c r="E86" s="36">
        <f t="shared" si="13"/>
        <v>868.56</v>
      </c>
      <c r="F86" s="36">
        <f t="shared" si="14"/>
        <v>1664.87</v>
      </c>
      <c r="G86" s="36">
        <f t="shared" si="9"/>
        <v>0</v>
      </c>
      <c r="H86" s="36">
        <f t="shared" si="15"/>
        <v>56903.799999999996</v>
      </c>
      <c r="I86" s="36">
        <f t="shared" si="16"/>
        <v>133103.45000000004</v>
      </c>
      <c r="J86" s="36">
        <f t="shared" si="10"/>
        <v>443096.20000000013</v>
      </c>
    </row>
    <row r="87" spans="1:10" x14ac:dyDescent="0.25">
      <c r="A87">
        <f t="shared" si="8"/>
        <v>7</v>
      </c>
      <c r="B87" s="33">
        <v>46113</v>
      </c>
      <c r="C87" s="36">
        <f t="shared" si="11"/>
        <v>443096.20000000013</v>
      </c>
      <c r="D87" s="36">
        <f t="shared" si="12"/>
        <v>2533.4299999999998</v>
      </c>
      <c r="E87" s="36">
        <f t="shared" si="13"/>
        <v>871.81999999999994</v>
      </c>
      <c r="F87" s="36">
        <f t="shared" si="14"/>
        <v>1661.61</v>
      </c>
      <c r="G87" s="36">
        <f t="shared" si="9"/>
        <v>0</v>
      </c>
      <c r="H87" s="36">
        <f t="shared" si="15"/>
        <v>57775.619999999995</v>
      </c>
      <c r="I87" s="36">
        <f t="shared" si="16"/>
        <v>134765.06000000003</v>
      </c>
      <c r="J87" s="36">
        <f t="shared" si="10"/>
        <v>442224.38000000012</v>
      </c>
    </row>
    <row r="88" spans="1:10" x14ac:dyDescent="0.25">
      <c r="A88">
        <f t="shared" si="8"/>
        <v>7</v>
      </c>
      <c r="B88" s="33">
        <v>46143</v>
      </c>
      <c r="C88" s="36">
        <f t="shared" si="11"/>
        <v>442224.38000000012</v>
      </c>
      <c r="D88" s="36">
        <f t="shared" si="12"/>
        <v>2533.4299999999998</v>
      </c>
      <c r="E88" s="36">
        <f t="shared" si="13"/>
        <v>875.08999999999992</v>
      </c>
      <c r="F88" s="36">
        <f t="shared" si="14"/>
        <v>1658.34</v>
      </c>
      <c r="G88" s="36">
        <f t="shared" si="9"/>
        <v>0</v>
      </c>
      <c r="H88" s="36">
        <f t="shared" si="15"/>
        <v>58650.709999999992</v>
      </c>
      <c r="I88" s="36">
        <f t="shared" si="16"/>
        <v>136423.40000000002</v>
      </c>
      <c r="J88" s="36">
        <f t="shared" si="10"/>
        <v>441349.2900000001</v>
      </c>
    </row>
    <row r="89" spans="1:10" x14ac:dyDescent="0.25">
      <c r="A89">
        <f t="shared" ref="A89:A152" si="17">A77+1</f>
        <v>7</v>
      </c>
      <c r="B89" s="33">
        <v>46174</v>
      </c>
      <c r="C89" s="36">
        <f t="shared" si="11"/>
        <v>441349.2900000001</v>
      </c>
      <c r="D89" s="36">
        <f t="shared" si="12"/>
        <v>2533.4299999999998</v>
      </c>
      <c r="E89" s="36">
        <f t="shared" si="13"/>
        <v>878.36999999999989</v>
      </c>
      <c r="F89" s="36">
        <f t="shared" si="14"/>
        <v>1655.06</v>
      </c>
      <c r="G89" s="36">
        <f t="shared" si="9"/>
        <v>0</v>
      </c>
      <c r="H89" s="36">
        <f t="shared" si="15"/>
        <v>59529.079999999994</v>
      </c>
      <c r="I89" s="36">
        <f t="shared" si="16"/>
        <v>138078.46000000002</v>
      </c>
      <c r="J89" s="36">
        <f t="shared" si="10"/>
        <v>440470.9200000001</v>
      </c>
    </row>
    <row r="90" spans="1:10" x14ac:dyDescent="0.25">
      <c r="A90">
        <f t="shared" si="17"/>
        <v>7</v>
      </c>
      <c r="B90" s="33">
        <v>46204</v>
      </c>
      <c r="C90" s="36">
        <f t="shared" si="11"/>
        <v>440470.9200000001</v>
      </c>
      <c r="D90" s="36">
        <f t="shared" si="12"/>
        <v>2533.4299999999998</v>
      </c>
      <c r="E90" s="36">
        <f t="shared" si="13"/>
        <v>881.65999999999985</v>
      </c>
      <c r="F90" s="36">
        <f t="shared" si="14"/>
        <v>1651.77</v>
      </c>
      <c r="G90" s="36">
        <f t="shared" si="9"/>
        <v>0</v>
      </c>
      <c r="H90" s="36">
        <f t="shared" si="15"/>
        <v>60410.739999999991</v>
      </c>
      <c r="I90" s="36">
        <f t="shared" si="16"/>
        <v>139730.23000000001</v>
      </c>
      <c r="J90" s="36">
        <f t="shared" si="10"/>
        <v>439589.26000000013</v>
      </c>
    </row>
    <row r="91" spans="1:10" x14ac:dyDescent="0.25">
      <c r="A91">
        <f t="shared" si="17"/>
        <v>7</v>
      </c>
      <c r="B91" s="33">
        <v>46235</v>
      </c>
      <c r="C91" s="36">
        <f t="shared" si="11"/>
        <v>439589.26000000013</v>
      </c>
      <c r="D91" s="36">
        <f t="shared" si="12"/>
        <v>2533.4299999999998</v>
      </c>
      <c r="E91" s="36">
        <f t="shared" si="13"/>
        <v>884.9699999999998</v>
      </c>
      <c r="F91" s="36">
        <f t="shared" si="14"/>
        <v>1648.46</v>
      </c>
      <c r="G91" s="36">
        <f t="shared" si="9"/>
        <v>0</v>
      </c>
      <c r="H91" s="36">
        <f t="shared" si="15"/>
        <v>61295.709999999992</v>
      </c>
      <c r="I91" s="36">
        <f t="shared" si="16"/>
        <v>141378.69</v>
      </c>
      <c r="J91" s="36">
        <f t="shared" si="10"/>
        <v>438704.29000000015</v>
      </c>
    </row>
    <row r="92" spans="1:10" x14ac:dyDescent="0.25">
      <c r="A92">
        <f t="shared" si="17"/>
        <v>7</v>
      </c>
      <c r="B92" s="33">
        <v>46266</v>
      </c>
      <c r="C92" s="36">
        <f t="shared" si="11"/>
        <v>438704.29000000015</v>
      </c>
      <c r="D92" s="36">
        <f t="shared" si="12"/>
        <v>2533.4299999999998</v>
      </c>
      <c r="E92" s="36">
        <f t="shared" si="13"/>
        <v>888.28999999999974</v>
      </c>
      <c r="F92" s="36">
        <f t="shared" si="14"/>
        <v>1645.14</v>
      </c>
      <c r="G92" s="36">
        <f t="shared" si="9"/>
        <v>0</v>
      </c>
      <c r="H92" s="36">
        <f t="shared" si="15"/>
        <v>62183.999999999993</v>
      </c>
      <c r="I92" s="36">
        <f t="shared" si="16"/>
        <v>143023.83000000002</v>
      </c>
      <c r="J92" s="36">
        <f t="shared" si="10"/>
        <v>437816.00000000017</v>
      </c>
    </row>
    <row r="93" spans="1:10" x14ac:dyDescent="0.25">
      <c r="A93">
        <f t="shared" si="17"/>
        <v>7</v>
      </c>
      <c r="B93" s="33">
        <v>46296</v>
      </c>
      <c r="C93" s="36">
        <f t="shared" si="11"/>
        <v>437816.00000000017</v>
      </c>
      <c r="D93" s="36">
        <f t="shared" si="12"/>
        <v>2533.4299999999998</v>
      </c>
      <c r="E93" s="36">
        <f t="shared" si="13"/>
        <v>891.61999999999989</v>
      </c>
      <c r="F93" s="36">
        <f t="shared" si="14"/>
        <v>1641.81</v>
      </c>
      <c r="G93" s="36">
        <f t="shared" si="9"/>
        <v>0</v>
      </c>
      <c r="H93" s="36">
        <f t="shared" si="15"/>
        <v>63075.619999999995</v>
      </c>
      <c r="I93" s="36">
        <f t="shared" si="16"/>
        <v>144665.64000000001</v>
      </c>
      <c r="J93" s="36">
        <f t="shared" si="10"/>
        <v>436924.38000000018</v>
      </c>
    </row>
    <row r="94" spans="1:10" x14ac:dyDescent="0.25">
      <c r="A94">
        <f t="shared" si="17"/>
        <v>7</v>
      </c>
      <c r="B94" s="33">
        <v>46327</v>
      </c>
      <c r="C94" s="36">
        <f t="shared" si="11"/>
        <v>436924.38000000018</v>
      </c>
      <c r="D94" s="36">
        <f t="shared" si="12"/>
        <v>2533.4299999999998</v>
      </c>
      <c r="E94" s="36">
        <f t="shared" si="13"/>
        <v>894.95999999999981</v>
      </c>
      <c r="F94" s="36">
        <f t="shared" si="14"/>
        <v>1638.47</v>
      </c>
      <c r="G94" s="36">
        <f t="shared" si="9"/>
        <v>0</v>
      </c>
      <c r="H94" s="36">
        <f t="shared" si="15"/>
        <v>63970.579999999994</v>
      </c>
      <c r="I94" s="36">
        <f t="shared" si="16"/>
        <v>146304.11000000002</v>
      </c>
      <c r="J94" s="36">
        <f t="shared" si="10"/>
        <v>436029.42000000016</v>
      </c>
    </row>
    <row r="95" spans="1:10" x14ac:dyDescent="0.25">
      <c r="A95">
        <f t="shared" si="17"/>
        <v>7</v>
      </c>
      <c r="B95" s="33">
        <v>46357</v>
      </c>
      <c r="C95" s="36">
        <f t="shared" si="11"/>
        <v>436029.42000000016</v>
      </c>
      <c r="D95" s="36">
        <f t="shared" si="12"/>
        <v>2533.4299999999998</v>
      </c>
      <c r="E95" s="36">
        <f t="shared" si="13"/>
        <v>898.31999999999994</v>
      </c>
      <c r="F95" s="36">
        <f t="shared" si="14"/>
        <v>1635.11</v>
      </c>
      <c r="G95" s="36">
        <f t="shared" si="9"/>
        <v>0</v>
      </c>
      <c r="H95" s="36">
        <f t="shared" si="15"/>
        <v>64868.899999999994</v>
      </c>
      <c r="I95" s="36">
        <f t="shared" si="16"/>
        <v>147939.22</v>
      </c>
      <c r="J95" s="36">
        <f t="shared" si="10"/>
        <v>435131.10000000015</v>
      </c>
    </row>
    <row r="96" spans="1:10" x14ac:dyDescent="0.25">
      <c r="A96">
        <f t="shared" si="17"/>
        <v>8</v>
      </c>
      <c r="B96" s="33">
        <v>46388</v>
      </c>
      <c r="C96" s="36">
        <f t="shared" si="11"/>
        <v>435131.10000000015</v>
      </c>
      <c r="D96" s="36">
        <f t="shared" si="12"/>
        <v>2533.4299999999998</v>
      </c>
      <c r="E96" s="36">
        <f t="shared" si="13"/>
        <v>901.68999999999983</v>
      </c>
      <c r="F96" s="36">
        <f t="shared" si="14"/>
        <v>1631.74</v>
      </c>
      <c r="G96" s="36">
        <f t="shared" si="9"/>
        <v>0</v>
      </c>
      <c r="H96" s="36">
        <f t="shared" si="15"/>
        <v>65770.59</v>
      </c>
      <c r="I96" s="36">
        <f t="shared" si="16"/>
        <v>149570.96</v>
      </c>
      <c r="J96" s="36">
        <f t="shared" si="10"/>
        <v>434229.41000000015</v>
      </c>
    </row>
    <row r="97" spans="1:10" x14ac:dyDescent="0.25">
      <c r="A97">
        <f t="shared" si="17"/>
        <v>8</v>
      </c>
      <c r="B97" s="33">
        <v>46419</v>
      </c>
      <c r="C97" s="36">
        <f t="shared" si="11"/>
        <v>434229.41000000015</v>
      </c>
      <c r="D97" s="36">
        <f t="shared" si="12"/>
        <v>2533.4299999999998</v>
      </c>
      <c r="E97" s="36">
        <f t="shared" si="13"/>
        <v>905.06999999999994</v>
      </c>
      <c r="F97" s="36">
        <f t="shared" si="14"/>
        <v>1628.36</v>
      </c>
      <c r="G97" s="36">
        <f t="shared" si="9"/>
        <v>0</v>
      </c>
      <c r="H97" s="36">
        <f t="shared" si="15"/>
        <v>66675.66</v>
      </c>
      <c r="I97" s="36">
        <f t="shared" si="16"/>
        <v>151199.31999999998</v>
      </c>
      <c r="J97" s="36">
        <f t="shared" si="10"/>
        <v>433324.34000000014</v>
      </c>
    </row>
    <row r="98" spans="1:10" x14ac:dyDescent="0.25">
      <c r="A98">
        <f t="shared" si="17"/>
        <v>8</v>
      </c>
      <c r="B98" s="33">
        <v>46447</v>
      </c>
      <c r="C98" s="36">
        <f t="shared" si="11"/>
        <v>433324.34000000014</v>
      </c>
      <c r="D98" s="36">
        <f t="shared" si="12"/>
        <v>2533.4299999999998</v>
      </c>
      <c r="E98" s="36">
        <f t="shared" si="13"/>
        <v>908.45999999999981</v>
      </c>
      <c r="F98" s="36">
        <f t="shared" si="14"/>
        <v>1624.97</v>
      </c>
      <c r="G98" s="36">
        <f t="shared" si="9"/>
        <v>0</v>
      </c>
      <c r="H98" s="36">
        <f t="shared" si="15"/>
        <v>67584.12000000001</v>
      </c>
      <c r="I98" s="36">
        <f t="shared" si="16"/>
        <v>152824.28999999998</v>
      </c>
      <c r="J98" s="36">
        <f t="shared" si="10"/>
        <v>432415.88000000012</v>
      </c>
    </row>
    <row r="99" spans="1:10" x14ac:dyDescent="0.25">
      <c r="A99">
        <f t="shared" si="17"/>
        <v>8</v>
      </c>
      <c r="B99" s="33">
        <v>46478</v>
      </c>
      <c r="C99" s="36">
        <f t="shared" si="11"/>
        <v>432415.88000000012</v>
      </c>
      <c r="D99" s="36">
        <f t="shared" si="12"/>
        <v>2533.4299999999998</v>
      </c>
      <c r="E99" s="36">
        <f t="shared" si="13"/>
        <v>911.86999999999989</v>
      </c>
      <c r="F99" s="36">
        <f t="shared" si="14"/>
        <v>1621.56</v>
      </c>
      <c r="G99" s="36">
        <f t="shared" si="9"/>
        <v>0</v>
      </c>
      <c r="H99" s="36">
        <f t="shared" si="15"/>
        <v>68495.990000000005</v>
      </c>
      <c r="I99" s="36">
        <f t="shared" si="16"/>
        <v>154445.84999999998</v>
      </c>
      <c r="J99" s="36">
        <f t="shared" si="10"/>
        <v>431504.01000000013</v>
      </c>
    </row>
    <row r="100" spans="1:10" x14ac:dyDescent="0.25">
      <c r="A100">
        <f t="shared" si="17"/>
        <v>8</v>
      </c>
      <c r="B100" s="33">
        <v>46508</v>
      </c>
      <c r="C100" s="36">
        <f t="shared" si="11"/>
        <v>431504.01000000013</v>
      </c>
      <c r="D100" s="36">
        <f t="shared" si="12"/>
        <v>2533.4299999999998</v>
      </c>
      <c r="E100" s="36">
        <f t="shared" si="13"/>
        <v>915.28999999999974</v>
      </c>
      <c r="F100" s="36">
        <f t="shared" si="14"/>
        <v>1618.14</v>
      </c>
      <c r="G100" s="36">
        <f t="shared" si="9"/>
        <v>0</v>
      </c>
      <c r="H100" s="36">
        <f t="shared" si="15"/>
        <v>69411.28</v>
      </c>
      <c r="I100" s="36">
        <f t="shared" si="16"/>
        <v>156063.99</v>
      </c>
      <c r="J100" s="36">
        <f t="shared" si="10"/>
        <v>430588.72000000015</v>
      </c>
    </row>
    <row r="101" spans="1:10" x14ac:dyDescent="0.25">
      <c r="A101">
        <f t="shared" si="17"/>
        <v>8</v>
      </c>
      <c r="B101" s="33">
        <v>46539</v>
      </c>
      <c r="C101" s="36">
        <f t="shared" si="11"/>
        <v>430588.72000000015</v>
      </c>
      <c r="D101" s="36">
        <f t="shared" si="12"/>
        <v>2533.4299999999998</v>
      </c>
      <c r="E101" s="36">
        <f t="shared" si="13"/>
        <v>918.7199999999998</v>
      </c>
      <c r="F101" s="36">
        <f t="shared" si="14"/>
        <v>1614.71</v>
      </c>
      <c r="G101" s="36">
        <f t="shared" si="9"/>
        <v>0</v>
      </c>
      <c r="H101" s="36">
        <f t="shared" si="15"/>
        <v>70330</v>
      </c>
      <c r="I101" s="36">
        <f t="shared" si="16"/>
        <v>157678.69999999998</v>
      </c>
      <c r="J101" s="36">
        <f t="shared" si="10"/>
        <v>429670.00000000017</v>
      </c>
    </row>
    <row r="102" spans="1:10" x14ac:dyDescent="0.25">
      <c r="A102">
        <f t="shared" si="17"/>
        <v>8</v>
      </c>
      <c r="B102" s="33">
        <v>46569</v>
      </c>
      <c r="C102" s="36">
        <f t="shared" si="11"/>
        <v>429670.00000000017</v>
      </c>
      <c r="D102" s="36">
        <f t="shared" si="12"/>
        <v>2533.4299999999998</v>
      </c>
      <c r="E102" s="36">
        <f t="shared" si="13"/>
        <v>922.16999999999985</v>
      </c>
      <c r="F102" s="36">
        <f t="shared" si="14"/>
        <v>1611.26</v>
      </c>
      <c r="G102" s="36">
        <f t="shared" si="9"/>
        <v>0</v>
      </c>
      <c r="H102" s="36">
        <f t="shared" si="15"/>
        <v>71252.17</v>
      </c>
      <c r="I102" s="36">
        <f t="shared" si="16"/>
        <v>159289.96</v>
      </c>
      <c r="J102" s="36">
        <f t="shared" si="10"/>
        <v>428747.83000000019</v>
      </c>
    </row>
    <row r="103" spans="1:10" x14ac:dyDescent="0.25">
      <c r="A103">
        <f t="shared" si="17"/>
        <v>8</v>
      </c>
      <c r="B103" s="33">
        <v>46600</v>
      </c>
      <c r="C103" s="36">
        <f t="shared" si="11"/>
        <v>428747.83000000019</v>
      </c>
      <c r="D103" s="36">
        <f t="shared" si="12"/>
        <v>2533.4299999999998</v>
      </c>
      <c r="E103" s="36">
        <f t="shared" si="13"/>
        <v>925.62999999999988</v>
      </c>
      <c r="F103" s="36">
        <f t="shared" si="14"/>
        <v>1607.8</v>
      </c>
      <c r="G103" s="36">
        <f t="shared" si="9"/>
        <v>0</v>
      </c>
      <c r="H103" s="36">
        <f t="shared" si="15"/>
        <v>72177.8</v>
      </c>
      <c r="I103" s="36">
        <f t="shared" si="16"/>
        <v>160897.75999999998</v>
      </c>
      <c r="J103" s="36">
        <f t="shared" si="10"/>
        <v>427822.20000000019</v>
      </c>
    </row>
    <row r="104" spans="1:10" x14ac:dyDescent="0.25">
      <c r="A104">
        <f t="shared" si="17"/>
        <v>8</v>
      </c>
      <c r="B104" s="33">
        <v>46631</v>
      </c>
      <c r="C104" s="36">
        <f t="shared" si="11"/>
        <v>427822.20000000019</v>
      </c>
      <c r="D104" s="36">
        <f t="shared" si="12"/>
        <v>2533.4299999999998</v>
      </c>
      <c r="E104" s="36">
        <f t="shared" si="13"/>
        <v>929.09999999999991</v>
      </c>
      <c r="F104" s="36">
        <f t="shared" si="14"/>
        <v>1604.33</v>
      </c>
      <c r="G104" s="36">
        <f t="shared" si="9"/>
        <v>0</v>
      </c>
      <c r="H104" s="36">
        <f t="shared" si="15"/>
        <v>73106.900000000009</v>
      </c>
      <c r="I104" s="36">
        <f t="shared" si="16"/>
        <v>162502.08999999997</v>
      </c>
      <c r="J104" s="36">
        <f t="shared" si="10"/>
        <v>426893.10000000021</v>
      </c>
    </row>
    <row r="105" spans="1:10" x14ac:dyDescent="0.25">
      <c r="A105">
        <f t="shared" si="17"/>
        <v>8</v>
      </c>
      <c r="B105" s="33">
        <v>46661</v>
      </c>
      <c r="C105" s="36">
        <f t="shared" si="11"/>
        <v>426893.10000000021</v>
      </c>
      <c r="D105" s="36">
        <f t="shared" si="12"/>
        <v>2533.4299999999998</v>
      </c>
      <c r="E105" s="36">
        <f t="shared" si="13"/>
        <v>932.57999999999993</v>
      </c>
      <c r="F105" s="36">
        <f t="shared" si="14"/>
        <v>1600.85</v>
      </c>
      <c r="G105" s="36">
        <f t="shared" si="9"/>
        <v>0</v>
      </c>
      <c r="H105" s="36">
        <f t="shared" si="15"/>
        <v>74039.48000000001</v>
      </c>
      <c r="I105" s="36">
        <f t="shared" si="16"/>
        <v>164102.93999999997</v>
      </c>
      <c r="J105" s="36">
        <f t="shared" si="10"/>
        <v>425960.52000000019</v>
      </c>
    </row>
    <row r="106" spans="1:10" x14ac:dyDescent="0.25">
      <c r="A106">
        <f t="shared" si="17"/>
        <v>8</v>
      </c>
      <c r="B106" s="33">
        <v>46692</v>
      </c>
      <c r="C106" s="36">
        <f t="shared" si="11"/>
        <v>425960.52000000019</v>
      </c>
      <c r="D106" s="36">
        <f t="shared" si="12"/>
        <v>2533.4299999999998</v>
      </c>
      <c r="E106" s="36">
        <f t="shared" si="13"/>
        <v>936.07999999999993</v>
      </c>
      <c r="F106" s="36">
        <f t="shared" si="14"/>
        <v>1597.35</v>
      </c>
      <c r="G106" s="36">
        <f t="shared" si="9"/>
        <v>0</v>
      </c>
      <c r="H106" s="36">
        <f t="shared" si="15"/>
        <v>74975.560000000012</v>
      </c>
      <c r="I106" s="36">
        <f t="shared" si="16"/>
        <v>165700.28999999998</v>
      </c>
      <c r="J106" s="36">
        <f t="shared" si="10"/>
        <v>425024.44000000018</v>
      </c>
    </row>
    <row r="107" spans="1:10" x14ac:dyDescent="0.25">
      <c r="A107">
        <f t="shared" si="17"/>
        <v>8</v>
      </c>
      <c r="B107" s="33">
        <v>46722</v>
      </c>
      <c r="C107" s="36">
        <f t="shared" si="11"/>
        <v>425024.44000000018</v>
      </c>
      <c r="D107" s="36">
        <f t="shared" si="12"/>
        <v>2533.4299999999998</v>
      </c>
      <c r="E107" s="36">
        <f t="shared" si="13"/>
        <v>939.58999999999992</v>
      </c>
      <c r="F107" s="36">
        <f t="shared" si="14"/>
        <v>1593.84</v>
      </c>
      <c r="G107" s="36">
        <f t="shared" si="9"/>
        <v>0</v>
      </c>
      <c r="H107" s="36">
        <f t="shared" si="15"/>
        <v>75915.150000000009</v>
      </c>
      <c r="I107" s="36">
        <f t="shared" si="16"/>
        <v>167294.12999999998</v>
      </c>
      <c r="J107" s="36">
        <f t="shared" si="10"/>
        <v>424084.85000000015</v>
      </c>
    </row>
    <row r="108" spans="1:10" x14ac:dyDescent="0.25">
      <c r="A108">
        <f t="shared" si="17"/>
        <v>9</v>
      </c>
      <c r="B108" s="33">
        <v>46753</v>
      </c>
      <c r="C108" s="36">
        <f t="shared" si="11"/>
        <v>424084.85000000015</v>
      </c>
      <c r="D108" s="36">
        <f t="shared" si="12"/>
        <v>2533.4299999999998</v>
      </c>
      <c r="E108" s="36">
        <f t="shared" si="13"/>
        <v>943.1099999999999</v>
      </c>
      <c r="F108" s="36">
        <f t="shared" si="14"/>
        <v>1590.32</v>
      </c>
      <c r="G108" s="36">
        <f t="shared" si="9"/>
        <v>0</v>
      </c>
      <c r="H108" s="36">
        <f t="shared" si="15"/>
        <v>76858.260000000009</v>
      </c>
      <c r="I108" s="36">
        <f t="shared" si="16"/>
        <v>168884.44999999998</v>
      </c>
      <c r="J108" s="36">
        <f t="shared" si="10"/>
        <v>423141.74000000017</v>
      </c>
    </row>
    <row r="109" spans="1:10" x14ac:dyDescent="0.25">
      <c r="A109">
        <f t="shared" si="17"/>
        <v>9</v>
      </c>
      <c r="B109" s="33">
        <v>46784</v>
      </c>
      <c r="C109" s="36">
        <f t="shared" si="11"/>
        <v>423141.74000000017</v>
      </c>
      <c r="D109" s="36">
        <f t="shared" si="12"/>
        <v>2533.4299999999998</v>
      </c>
      <c r="E109" s="36">
        <f t="shared" si="13"/>
        <v>946.64999999999986</v>
      </c>
      <c r="F109" s="36">
        <f t="shared" si="14"/>
        <v>1586.78</v>
      </c>
      <c r="G109" s="36">
        <f t="shared" si="9"/>
        <v>0</v>
      </c>
      <c r="H109" s="36">
        <f t="shared" si="15"/>
        <v>77804.91</v>
      </c>
      <c r="I109" s="36">
        <f t="shared" si="16"/>
        <v>170471.22999999998</v>
      </c>
      <c r="J109" s="36">
        <f t="shared" si="10"/>
        <v>422195.09000000014</v>
      </c>
    </row>
    <row r="110" spans="1:10" x14ac:dyDescent="0.25">
      <c r="A110">
        <f t="shared" si="17"/>
        <v>9</v>
      </c>
      <c r="B110" s="33">
        <v>46813</v>
      </c>
      <c r="C110" s="36">
        <f t="shared" si="11"/>
        <v>422195.09000000014</v>
      </c>
      <c r="D110" s="36">
        <f t="shared" si="12"/>
        <v>2533.4299999999998</v>
      </c>
      <c r="E110" s="36">
        <f t="shared" si="13"/>
        <v>950.19999999999982</v>
      </c>
      <c r="F110" s="36">
        <f t="shared" si="14"/>
        <v>1583.23</v>
      </c>
      <c r="G110" s="36">
        <f t="shared" si="9"/>
        <v>0</v>
      </c>
      <c r="H110" s="36">
        <f t="shared" si="15"/>
        <v>78755.11</v>
      </c>
      <c r="I110" s="36">
        <f t="shared" si="16"/>
        <v>172054.46</v>
      </c>
      <c r="J110" s="36">
        <f t="shared" si="10"/>
        <v>421244.89000000013</v>
      </c>
    </row>
    <row r="111" spans="1:10" x14ac:dyDescent="0.25">
      <c r="A111">
        <f t="shared" si="17"/>
        <v>9</v>
      </c>
      <c r="B111" s="33">
        <v>46844</v>
      </c>
      <c r="C111" s="36">
        <f t="shared" si="11"/>
        <v>421244.89000000013</v>
      </c>
      <c r="D111" s="36">
        <f t="shared" si="12"/>
        <v>2533.4299999999998</v>
      </c>
      <c r="E111" s="36">
        <f t="shared" si="13"/>
        <v>953.75999999999976</v>
      </c>
      <c r="F111" s="36">
        <f t="shared" si="14"/>
        <v>1579.67</v>
      </c>
      <c r="G111" s="36">
        <f t="shared" si="9"/>
        <v>0</v>
      </c>
      <c r="H111" s="36">
        <f t="shared" si="15"/>
        <v>79708.87</v>
      </c>
      <c r="I111" s="36">
        <f t="shared" si="16"/>
        <v>173634.13</v>
      </c>
      <c r="J111" s="36">
        <f t="shared" si="10"/>
        <v>420291.13000000012</v>
      </c>
    </row>
    <row r="112" spans="1:10" x14ac:dyDescent="0.25">
      <c r="A112">
        <f t="shared" si="17"/>
        <v>9</v>
      </c>
      <c r="B112" s="33">
        <v>46874</v>
      </c>
      <c r="C112" s="36">
        <f t="shared" si="11"/>
        <v>420291.13000000012</v>
      </c>
      <c r="D112" s="36">
        <f t="shared" si="12"/>
        <v>2533.4299999999998</v>
      </c>
      <c r="E112" s="36">
        <f t="shared" si="13"/>
        <v>957.33999999999992</v>
      </c>
      <c r="F112" s="36">
        <f t="shared" si="14"/>
        <v>1576.09</v>
      </c>
      <c r="G112" s="36">
        <f t="shared" si="9"/>
        <v>0</v>
      </c>
      <c r="H112" s="36">
        <f t="shared" si="15"/>
        <v>80666.209999999992</v>
      </c>
      <c r="I112" s="36">
        <f t="shared" si="16"/>
        <v>175210.22</v>
      </c>
      <c r="J112" s="36">
        <f t="shared" si="10"/>
        <v>419333.7900000001</v>
      </c>
    </row>
    <row r="113" spans="1:10" x14ac:dyDescent="0.25">
      <c r="A113">
        <f t="shared" si="17"/>
        <v>9</v>
      </c>
      <c r="B113" s="33">
        <v>46905</v>
      </c>
      <c r="C113" s="36">
        <f t="shared" si="11"/>
        <v>419333.7900000001</v>
      </c>
      <c r="D113" s="36">
        <f t="shared" si="12"/>
        <v>2533.4299999999998</v>
      </c>
      <c r="E113" s="36">
        <f t="shared" si="13"/>
        <v>960.92999999999984</v>
      </c>
      <c r="F113" s="36">
        <f t="shared" si="14"/>
        <v>1572.5</v>
      </c>
      <c r="G113" s="36">
        <f t="shared" si="9"/>
        <v>0</v>
      </c>
      <c r="H113" s="36">
        <f t="shared" si="15"/>
        <v>81627.139999999985</v>
      </c>
      <c r="I113" s="36">
        <f t="shared" si="16"/>
        <v>176782.72</v>
      </c>
      <c r="J113" s="36">
        <f t="shared" si="10"/>
        <v>418372.8600000001</v>
      </c>
    </row>
    <row r="114" spans="1:10" x14ac:dyDescent="0.25">
      <c r="A114">
        <f t="shared" si="17"/>
        <v>9</v>
      </c>
      <c r="B114" s="33">
        <v>46935</v>
      </c>
      <c r="C114" s="36">
        <f t="shared" si="11"/>
        <v>418372.8600000001</v>
      </c>
      <c r="D114" s="36">
        <f t="shared" si="12"/>
        <v>2533.4299999999998</v>
      </c>
      <c r="E114" s="36">
        <f t="shared" si="13"/>
        <v>964.52999999999975</v>
      </c>
      <c r="F114" s="36">
        <f t="shared" si="14"/>
        <v>1568.9</v>
      </c>
      <c r="G114" s="36">
        <f t="shared" si="9"/>
        <v>0</v>
      </c>
      <c r="H114" s="36">
        <f t="shared" si="15"/>
        <v>82591.669999999984</v>
      </c>
      <c r="I114" s="36">
        <f t="shared" si="16"/>
        <v>178351.62</v>
      </c>
      <c r="J114" s="36">
        <f t="shared" si="10"/>
        <v>417408.33000000007</v>
      </c>
    </row>
    <row r="115" spans="1:10" x14ac:dyDescent="0.25">
      <c r="A115">
        <f t="shared" si="17"/>
        <v>9</v>
      </c>
      <c r="B115" s="33">
        <v>46966</v>
      </c>
      <c r="C115" s="36">
        <f t="shared" si="11"/>
        <v>417408.33000000007</v>
      </c>
      <c r="D115" s="36">
        <f t="shared" si="12"/>
        <v>2533.4299999999998</v>
      </c>
      <c r="E115" s="36">
        <f t="shared" si="13"/>
        <v>968.14999999999986</v>
      </c>
      <c r="F115" s="36">
        <f t="shared" si="14"/>
        <v>1565.28</v>
      </c>
      <c r="G115" s="36">
        <f t="shared" si="9"/>
        <v>0</v>
      </c>
      <c r="H115" s="36">
        <f t="shared" si="15"/>
        <v>83559.819999999978</v>
      </c>
      <c r="I115" s="36">
        <f t="shared" si="16"/>
        <v>179916.9</v>
      </c>
      <c r="J115" s="36">
        <f t="shared" si="10"/>
        <v>416440.18000000005</v>
      </c>
    </row>
    <row r="116" spans="1:10" x14ac:dyDescent="0.25">
      <c r="A116">
        <f t="shared" si="17"/>
        <v>9</v>
      </c>
      <c r="B116" s="33">
        <v>46997</v>
      </c>
      <c r="C116" s="36">
        <f t="shared" si="11"/>
        <v>416440.18000000005</v>
      </c>
      <c r="D116" s="36">
        <f t="shared" si="12"/>
        <v>2533.4299999999998</v>
      </c>
      <c r="E116" s="36">
        <f t="shared" si="13"/>
        <v>971.77999999999975</v>
      </c>
      <c r="F116" s="36">
        <f t="shared" si="14"/>
        <v>1561.65</v>
      </c>
      <c r="G116" s="36">
        <f t="shared" si="9"/>
        <v>0</v>
      </c>
      <c r="H116" s="36">
        <f t="shared" si="15"/>
        <v>84531.599999999977</v>
      </c>
      <c r="I116" s="36">
        <f t="shared" si="16"/>
        <v>181478.55</v>
      </c>
      <c r="J116" s="36">
        <f t="shared" si="10"/>
        <v>415468.4</v>
      </c>
    </row>
    <row r="117" spans="1:10" x14ac:dyDescent="0.25">
      <c r="A117">
        <f t="shared" si="17"/>
        <v>9</v>
      </c>
      <c r="B117" s="33">
        <v>47027</v>
      </c>
      <c r="C117" s="36">
        <f t="shared" si="11"/>
        <v>415468.4</v>
      </c>
      <c r="D117" s="36">
        <f t="shared" si="12"/>
        <v>2533.4299999999998</v>
      </c>
      <c r="E117" s="36">
        <f t="shared" si="13"/>
        <v>975.41999999999985</v>
      </c>
      <c r="F117" s="36">
        <f t="shared" si="14"/>
        <v>1558.01</v>
      </c>
      <c r="G117" s="36">
        <f t="shared" si="9"/>
        <v>0</v>
      </c>
      <c r="H117" s="36">
        <f t="shared" si="15"/>
        <v>85507.019999999975</v>
      </c>
      <c r="I117" s="36">
        <f t="shared" si="16"/>
        <v>183036.56</v>
      </c>
      <c r="J117" s="36">
        <f t="shared" si="10"/>
        <v>414492.98000000004</v>
      </c>
    </row>
    <row r="118" spans="1:10" x14ac:dyDescent="0.25">
      <c r="A118">
        <f t="shared" si="17"/>
        <v>9</v>
      </c>
      <c r="B118" s="33">
        <v>47058</v>
      </c>
      <c r="C118" s="36">
        <f t="shared" si="11"/>
        <v>414492.98000000004</v>
      </c>
      <c r="D118" s="36">
        <f t="shared" si="12"/>
        <v>2533.4299999999998</v>
      </c>
      <c r="E118" s="36">
        <f t="shared" si="13"/>
        <v>979.07999999999993</v>
      </c>
      <c r="F118" s="36">
        <f t="shared" si="14"/>
        <v>1554.35</v>
      </c>
      <c r="G118" s="36">
        <f t="shared" si="9"/>
        <v>0</v>
      </c>
      <c r="H118" s="36">
        <f t="shared" si="15"/>
        <v>86486.099999999977</v>
      </c>
      <c r="I118" s="36">
        <f t="shared" si="16"/>
        <v>184590.91</v>
      </c>
      <c r="J118" s="36">
        <f t="shared" si="10"/>
        <v>413513.9</v>
      </c>
    </row>
    <row r="119" spans="1:10" x14ac:dyDescent="0.25">
      <c r="A119">
        <f t="shared" si="17"/>
        <v>9</v>
      </c>
      <c r="B119" s="33">
        <v>47088</v>
      </c>
      <c r="C119" s="36">
        <f t="shared" si="11"/>
        <v>413513.9</v>
      </c>
      <c r="D119" s="36">
        <f t="shared" si="12"/>
        <v>2533.4299999999998</v>
      </c>
      <c r="E119" s="36">
        <f t="shared" si="13"/>
        <v>982.74999999999977</v>
      </c>
      <c r="F119" s="36">
        <f t="shared" si="14"/>
        <v>1550.68</v>
      </c>
      <c r="G119" s="36">
        <f t="shared" si="9"/>
        <v>0</v>
      </c>
      <c r="H119" s="36">
        <f t="shared" si="15"/>
        <v>87468.849999999977</v>
      </c>
      <c r="I119" s="36">
        <f t="shared" si="16"/>
        <v>186141.59</v>
      </c>
      <c r="J119" s="36">
        <f t="shared" si="10"/>
        <v>412531.15</v>
      </c>
    </row>
    <row r="120" spans="1:10" x14ac:dyDescent="0.25">
      <c r="A120">
        <f t="shared" si="17"/>
        <v>10</v>
      </c>
      <c r="B120" s="33">
        <v>47119</v>
      </c>
      <c r="C120" s="36">
        <f t="shared" si="11"/>
        <v>412531.15</v>
      </c>
      <c r="D120" s="36">
        <f t="shared" si="12"/>
        <v>2533.4299999999998</v>
      </c>
      <c r="E120" s="36">
        <f t="shared" si="13"/>
        <v>986.43999999999983</v>
      </c>
      <c r="F120" s="36">
        <f t="shared" si="14"/>
        <v>1546.99</v>
      </c>
      <c r="G120" s="36">
        <f t="shared" si="9"/>
        <v>0</v>
      </c>
      <c r="H120" s="36">
        <f t="shared" si="15"/>
        <v>88455.289999999979</v>
      </c>
      <c r="I120" s="36">
        <f t="shared" si="16"/>
        <v>187688.58</v>
      </c>
      <c r="J120" s="36">
        <f t="shared" si="10"/>
        <v>411544.71</v>
      </c>
    </row>
    <row r="121" spans="1:10" x14ac:dyDescent="0.25">
      <c r="A121">
        <f t="shared" si="17"/>
        <v>10</v>
      </c>
      <c r="B121" s="33">
        <v>47150</v>
      </c>
      <c r="C121" s="36">
        <f t="shared" si="11"/>
        <v>411544.71</v>
      </c>
      <c r="D121" s="36">
        <f t="shared" si="12"/>
        <v>2533.4299999999998</v>
      </c>
      <c r="E121" s="36">
        <f t="shared" si="13"/>
        <v>990.13999999999987</v>
      </c>
      <c r="F121" s="36">
        <f t="shared" si="14"/>
        <v>1543.29</v>
      </c>
      <c r="G121" s="36">
        <f t="shared" si="9"/>
        <v>0</v>
      </c>
      <c r="H121" s="36">
        <f t="shared" si="15"/>
        <v>89445.429999999978</v>
      </c>
      <c r="I121" s="36">
        <f t="shared" si="16"/>
        <v>189231.87</v>
      </c>
      <c r="J121" s="36">
        <f t="shared" si="10"/>
        <v>410554.57</v>
      </c>
    </row>
    <row r="122" spans="1:10" x14ac:dyDescent="0.25">
      <c r="A122">
        <f t="shared" si="17"/>
        <v>10</v>
      </c>
      <c r="B122" s="33">
        <v>47178</v>
      </c>
      <c r="C122" s="36">
        <f t="shared" si="11"/>
        <v>410554.57</v>
      </c>
      <c r="D122" s="36">
        <f t="shared" si="12"/>
        <v>2533.4299999999998</v>
      </c>
      <c r="E122" s="36">
        <f t="shared" si="13"/>
        <v>993.84999999999991</v>
      </c>
      <c r="F122" s="36">
        <f t="shared" si="14"/>
        <v>1539.58</v>
      </c>
      <c r="G122" s="36">
        <f t="shared" si="9"/>
        <v>0</v>
      </c>
      <c r="H122" s="36">
        <f t="shared" si="15"/>
        <v>90439.279999999984</v>
      </c>
      <c r="I122" s="36">
        <f t="shared" si="16"/>
        <v>190771.44999999998</v>
      </c>
      <c r="J122" s="36">
        <f t="shared" si="10"/>
        <v>409560.72000000003</v>
      </c>
    </row>
    <row r="123" spans="1:10" x14ac:dyDescent="0.25">
      <c r="A123">
        <f t="shared" si="17"/>
        <v>10</v>
      </c>
      <c r="B123" s="33">
        <v>47209</v>
      </c>
      <c r="C123" s="36">
        <f t="shared" si="11"/>
        <v>409560.72000000003</v>
      </c>
      <c r="D123" s="36">
        <f t="shared" si="12"/>
        <v>2533.4299999999998</v>
      </c>
      <c r="E123" s="36">
        <f t="shared" si="13"/>
        <v>997.57999999999993</v>
      </c>
      <c r="F123" s="36">
        <f t="shared" si="14"/>
        <v>1535.85</v>
      </c>
      <c r="G123" s="36">
        <f t="shared" si="9"/>
        <v>0</v>
      </c>
      <c r="H123" s="36">
        <f t="shared" si="15"/>
        <v>91436.859999999986</v>
      </c>
      <c r="I123" s="36">
        <f t="shared" si="16"/>
        <v>192307.3</v>
      </c>
      <c r="J123" s="36">
        <f t="shared" si="10"/>
        <v>408563.14</v>
      </c>
    </row>
    <row r="124" spans="1:10" x14ac:dyDescent="0.25">
      <c r="A124">
        <f t="shared" si="17"/>
        <v>10</v>
      </c>
      <c r="B124" s="33">
        <v>47239</v>
      </c>
      <c r="C124" s="36">
        <f t="shared" si="11"/>
        <v>408563.14</v>
      </c>
      <c r="D124" s="36">
        <f t="shared" si="12"/>
        <v>2533.4299999999998</v>
      </c>
      <c r="E124" s="36">
        <f t="shared" si="13"/>
        <v>1001.3199999999999</v>
      </c>
      <c r="F124" s="36">
        <f t="shared" si="14"/>
        <v>1532.11</v>
      </c>
      <c r="G124" s="36">
        <f t="shared" si="9"/>
        <v>0</v>
      </c>
      <c r="H124" s="36">
        <f t="shared" si="15"/>
        <v>92438.18</v>
      </c>
      <c r="I124" s="36">
        <f t="shared" si="16"/>
        <v>193839.40999999997</v>
      </c>
      <c r="J124" s="36">
        <f t="shared" si="10"/>
        <v>407561.82</v>
      </c>
    </row>
    <row r="125" spans="1:10" x14ac:dyDescent="0.25">
      <c r="A125">
        <f t="shared" si="17"/>
        <v>10</v>
      </c>
      <c r="B125" s="33">
        <v>47270</v>
      </c>
      <c r="C125" s="36">
        <f t="shared" si="11"/>
        <v>407561.82</v>
      </c>
      <c r="D125" s="36">
        <f t="shared" si="12"/>
        <v>2533.4299999999998</v>
      </c>
      <c r="E125" s="36">
        <f t="shared" si="13"/>
        <v>1005.0699999999999</v>
      </c>
      <c r="F125" s="36">
        <f t="shared" si="14"/>
        <v>1528.36</v>
      </c>
      <c r="G125" s="36">
        <f t="shared" si="9"/>
        <v>0</v>
      </c>
      <c r="H125" s="36">
        <f t="shared" si="15"/>
        <v>93443.25</v>
      </c>
      <c r="I125" s="36">
        <f t="shared" si="16"/>
        <v>195367.76999999996</v>
      </c>
      <c r="J125" s="36">
        <f t="shared" si="10"/>
        <v>406556.75</v>
      </c>
    </row>
    <row r="126" spans="1:10" x14ac:dyDescent="0.25">
      <c r="A126">
        <f t="shared" si="17"/>
        <v>10</v>
      </c>
      <c r="B126" s="33">
        <v>47300</v>
      </c>
      <c r="C126" s="36">
        <f t="shared" si="11"/>
        <v>406556.75</v>
      </c>
      <c r="D126" s="36">
        <f t="shared" si="12"/>
        <v>2533.4299999999998</v>
      </c>
      <c r="E126" s="36">
        <f t="shared" si="13"/>
        <v>1008.8399999999999</v>
      </c>
      <c r="F126" s="36">
        <f t="shared" si="14"/>
        <v>1524.59</v>
      </c>
      <c r="G126" s="36">
        <f t="shared" si="9"/>
        <v>0</v>
      </c>
      <c r="H126" s="36">
        <f t="shared" si="15"/>
        <v>94452.09</v>
      </c>
      <c r="I126" s="36">
        <f t="shared" si="16"/>
        <v>196892.35999999996</v>
      </c>
      <c r="J126" s="36">
        <f t="shared" si="10"/>
        <v>405547.91</v>
      </c>
    </row>
    <row r="127" spans="1:10" x14ac:dyDescent="0.25">
      <c r="A127">
        <f t="shared" si="17"/>
        <v>10</v>
      </c>
      <c r="B127" s="33">
        <v>47331</v>
      </c>
      <c r="C127" s="36">
        <f t="shared" si="11"/>
        <v>405547.91</v>
      </c>
      <c r="D127" s="36">
        <f t="shared" si="12"/>
        <v>2533.4299999999998</v>
      </c>
      <c r="E127" s="36">
        <f t="shared" si="13"/>
        <v>1012.6299999999999</v>
      </c>
      <c r="F127" s="36">
        <f t="shared" si="14"/>
        <v>1520.8</v>
      </c>
      <c r="G127" s="36">
        <f t="shared" si="9"/>
        <v>0</v>
      </c>
      <c r="H127" s="36">
        <f t="shared" si="15"/>
        <v>95464.72</v>
      </c>
      <c r="I127" s="36">
        <f t="shared" si="16"/>
        <v>198413.15999999995</v>
      </c>
      <c r="J127" s="36">
        <f t="shared" si="10"/>
        <v>404535.27999999997</v>
      </c>
    </row>
    <row r="128" spans="1:10" x14ac:dyDescent="0.25">
      <c r="A128">
        <f t="shared" si="17"/>
        <v>10</v>
      </c>
      <c r="B128" s="33">
        <v>47362</v>
      </c>
      <c r="C128" s="36">
        <f t="shared" si="11"/>
        <v>404535.27999999997</v>
      </c>
      <c r="D128" s="36">
        <f t="shared" si="12"/>
        <v>2533.4299999999998</v>
      </c>
      <c r="E128" s="36">
        <f t="shared" si="13"/>
        <v>1016.4199999999998</v>
      </c>
      <c r="F128" s="36">
        <f t="shared" si="14"/>
        <v>1517.01</v>
      </c>
      <c r="G128" s="36">
        <f t="shared" si="9"/>
        <v>0</v>
      </c>
      <c r="H128" s="36">
        <f t="shared" si="15"/>
        <v>96481.14</v>
      </c>
      <c r="I128" s="36">
        <f t="shared" si="16"/>
        <v>199930.16999999995</v>
      </c>
      <c r="J128" s="36">
        <f t="shared" si="10"/>
        <v>403518.86</v>
      </c>
    </row>
    <row r="129" spans="1:10" x14ac:dyDescent="0.25">
      <c r="A129">
        <f t="shared" si="17"/>
        <v>10</v>
      </c>
      <c r="B129" s="33">
        <v>47392</v>
      </c>
      <c r="C129" s="36">
        <f t="shared" si="11"/>
        <v>403518.86</v>
      </c>
      <c r="D129" s="36">
        <f t="shared" si="12"/>
        <v>2533.4299999999998</v>
      </c>
      <c r="E129" s="36">
        <f t="shared" si="13"/>
        <v>1020.2299999999998</v>
      </c>
      <c r="F129" s="36">
        <f t="shared" si="14"/>
        <v>1513.2</v>
      </c>
      <c r="G129" s="36">
        <f t="shared" si="9"/>
        <v>0</v>
      </c>
      <c r="H129" s="36">
        <f t="shared" si="15"/>
        <v>97501.37</v>
      </c>
      <c r="I129" s="36">
        <f t="shared" si="16"/>
        <v>201443.36999999997</v>
      </c>
      <c r="J129" s="36">
        <f t="shared" si="10"/>
        <v>402498.63</v>
      </c>
    </row>
    <row r="130" spans="1:10" x14ac:dyDescent="0.25">
      <c r="A130">
        <f t="shared" si="17"/>
        <v>10</v>
      </c>
      <c r="B130" s="33">
        <v>47423</v>
      </c>
      <c r="C130" s="36">
        <f t="shared" si="11"/>
        <v>402498.63</v>
      </c>
      <c r="D130" s="36">
        <f t="shared" si="12"/>
        <v>2533.4299999999998</v>
      </c>
      <c r="E130" s="36">
        <f t="shared" si="13"/>
        <v>1024.06</v>
      </c>
      <c r="F130" s="36">
        <f t="shared" si="14"/>
        <v>1509.37</v>
      </c>
      <c r="G130" s="36">
        <f t="shared" si="9"/>
        <v>0</v>
      </c>
      <c r="H130" s="36">
        <f t="shared" si="15"/>
        <v>98525.43</v>
      </c>
      <c r="I130" s="36">
        <f t="shared" si="16"/>
        <v>202952.73999999996</v>
      </c>
      <c r="J130" s="36">
        <f t="shared" si="10"/>
        <v>401474.57</v>
      </c>
    </row>
    <row r="131" spans="1:10" x14ac:dyDescent="0.25">
      <c r="A131">
        <f t="shared" si="17"/>
        <v>10</v>
      </c>
      <c r="B131" s="33">
        <v>47453</v>
      </c>
      <c r="C131" s="36">
        <f t="shared" si="11"/>
        <v>401474.57</v>
      </c>
      <c r="D131" s="36">
        <f t="shared" si="12"/>
        <v>2533.4299999999998</v>
      </c>
      <c r="E131" s="36">
        <f t="shared" si="13"/>
        <v>1027.8999999999999</v>
      </c>
      <c r="F131" s="36">
        <f t="shared" si="14"/>
        <v>1505.53</v>
      </c>
      <c r="G131" s="36">
        <f t="shared" si="9"/>
        <v>0</v>
      </c>
      <c r="H131" s="36">
        <f t="shared" si="15"/>
        <v>99553.329999999987</v>
      </c>
      <c r="I131" s="36">
        <f t="shared" si="16"/>
        <v>204458.26999999996</v>
      </c>
      <c r="J131" s="36">
        <f t="shared" si="10"/>
        <v>400446.67</v>
      </c>
    </row>
    <row r="132" spans="1:10" x14ac:dyDescent="0.25">
      <c r="A132">
        <f t="shared" si="17"/>
        <v>11</v>
      </c>
      <c r="B132" s="33">
        <v>47484</v>
      </c>
      <c r="C132" s="36">
        <f t="shared" si="11"/>
        <v>400446.67</v>
      </c>
      <c r="D132" s="36">
        <f t="shared" si="12"/>
        <v>2533.4299999999998</v>
      </c>
      <c r="E132" s="36">
        <f t="shared" si="13"/>
        <v>1031.7499999999998</v>
      </c>
      <c r="F132" s="36">
        <f t="shared" si="14"/>
        <v>1501.68</v>
      </c>
      <c r="G132" s="36">
        <f t="shared" si="9"/>
        <v>0</v>
      </c>
      <c r="H132" s="36">
        <f t="shared" si="15"/>
        <v>100585.07999999999</v>
      </c>
      <c r="I132" s="36">
        <f t="shared" si="16"/>
        <v>205959.94999999995</v>
      </c>
      <c r="J132" s="36">
        <f t="shared" si="10"/>
        <v>399414.92</v>
      </c>
    </row>
    <row r="133" spans="1:10" x14ac:dyDescent="0.25">
      <c r="A133">
        <f t="shared" si="17"/>
        <v>11</v>
      </c>
      <c r="B133" s="33">
        <v>47515</v>
      </c>
      <c r="C133" s="36">
        <f t="shared" si="11"/>
        <v>399414.92</v>
      </c>
      <c r="D133" s="36">
        <f t="shared" si="12"/>
        <v>2533.4299999999998</v>
      </c>
      <c r="E133" s="36">
        <f t="shared" si="13"/>
        <v>1035.6199999999999</v>
      </c>
      <c r="F133" s="36">
        <f t="shared" si="14"/>
        <v>1497.81</v>
      </c>
      <c r="G133" s="36">
        <f t="shared" si="9"/>
        <v>0</v>
      </c>
      <c r="H133" s="36">
        <f t="shared" si="15"/>
        <v>101620.69999999998</v>
      </c>
      <c r="I133" s="36">
        <f t="shared" si="16"/>
        <v>207457.75999999995</v>
      </c>
      <c r="J133" s="36">
        <f t="shared" si="10"/>
        <v>398379.3</v>
      </c>
    </row>
    <row r="134" spans="1:10" x14ac:dyDescent="0.25">
      <c r="A134">
        <f t="shared" si="17"/>
        <v>11</v>
      </c>
      <c r="B134" s="33">
        <v>47543</v>
      </c>
      <c r="C134" s="36">
        <f t="shared" si="11"/>
        <v>398379.3</v>
      </c>
      <c r="D134" s="36">
        <f t="shared" si="12"/>
        <v>2533.4299999999998</v>
      </c>
      <c r="E134" s="36">
        <f t="shared" si="13"/>
        <v>1039.5099999999998</v>
      </c>
      <c r="F134" s="36">
        <f t="shared" si="14"/>
        <v>1493.92</v>
      </c>
      <c r="G134" s="36">
        <f t="shared" si="9"/>
        <v>0</v>
      </c>
      <c r="H134" s="36">
        <f t="shared" si="15"/>
        <v>102660.20999999998</v>
      </c>
      <c r="I134" s="36">
        <f t="shared" si="16"/>
        <v>208951.67999999996</v>
      </c>
      <c r="J134" s="36">
        <f t="shared" si="10"/>
        <v>397339.79</v>
      </c>
    </row>
    <row r="135" spans="1:10" x14ac:dyDescent="0.25">
      <c r="A135">
        <f t="shared" si="17"/>
        <v>11</v>
      </c>
      <c r="B135" s="33">
        <v>47574</v>
      </c>
      <c r="C135" s="36">
        <f t="shared" si="11"/>
        <v>397339.79</v>
      </c>
      <c r="D135" s="36">
        <f t="shared" si="12"/>
        <v>2533.4299999999998</v>
      </c>
      <c r="E135" s="36">
        <f t="shared" si="13"/>
        <v>1043.4099999999999</v>
      </c>
      <c r="F135" s="36">
        <f t="shared" si="14"/>
        <v>1490.02</v>
      </c>
      <c r="G135" s="36">
        <f t="shared" si="9"/>
        <v>0</v>
      </c>
      <c r="H135" s="36">
        <f t="shared" si="15"/>
        <v>103703.61999999998</v>
      </c>
      <c r="I135" s="36">
        <f t="shared" si="16"/>
        <v>210441.69999999995</v>
      </c>
      <c r="J135" s="36">
        <f t="shared" si="10"/>
        <v>396296.38</v>
      </c>
    </row>
    <row r="136" spans="1:10" x14ac:dyDescent="0.25">
      <c r="A136">
        <f t="shared" si="17"/>
        <v>11</v>
      </c>
      <c r="B136" s="33">
        <v>47604</v>
      </c>
      <c r="C136" s="36">
        <f t="shared" si="11"/>
        <v>396296.38</v>
      </c>
      <c r="D136" s="36">
        <f t="shared" si="12"/>
        <v>2533.4299999999998</v>
      </c>
      <c r="E136" s="36">
        <f t="shared" si="13"/>
        <v>1047.32</v>
      </c>
      <c r="F136" s="36">
        <f t="shared" si="14"/>
        <v>1486.11</v>
      </c>
      <c r="G136" s="36">
        <f t="shared" si="9"/>
        <v>0</v>
      </c>
      <c r="H136" s="36">
        <f t="shared" si="15"/>
        <v>104750.93999999999</v>
      </c>
      <c r="I136" s="36">
        <f t="shared" si="16"/>
        <v>211927.80999999994</v>
      </c>
      <c r="J136" s="36">
        <f t="shared" si="10"/>
        <v>395249.06</v>
      </c>
    </row>
    <row r="137" spans="1:10" x14ac:dyDescent="0.25">
      <c r="A137">
        <f t="shared" si="17"/>
        <v>11</v>
      </c>
      <c r="B137" s="33">
        <v>47635</v>
      </c>
      <c r="C137" s="36">
        <f t="shared" si="11"/>
        <v>395249.06</v>
      </c>
      <c r="D137" s="36">
        <f t="shared" si="12"/>
        <v>2533.4299999999998</v>
      </c>
      <c r="E137" s="36">
        <f t="shared" si="13"/>
        <v>1051.2499999999998</v>
      </c>
      <c r="F137" s="36">
        <f t="shared" si="14"/>
        <v>1482.18</v>
      </c>
      <c r="G137" s="36">
        <f t="shared" si="9"/>
        <v>0</v>
      </c>
      <c r="H137" s="36">
        <f t="shared" si="15"/>
        <v>105802.18999999999</v>
      </c>
      <c r="I137" s="36">
        <f t="shared" si="16"/>
        <v>213409.98999999993</v>
      </c>
      <c r="J137" s="36">
        <f t="shared" si="10"/>
        <v>394197.81</v>
      </c>
    </row>
    <row r="138" spans="1:10" x14ac:dyDescent="0.25">
      <c r="A138">
        <f t="shared" si="17"/>
        <v>11</v>
      </c>
      <c r="B138" s="33">
        <v>47665</v>
      </c>
      <c r="C138" s="36">
        <f t="shared" si="11"/>
        <v>394197.81</v>
      </c>
      <c r="D138" s="36">
        <f t="shared" si="12"/>
        <v>2533.4299999999998</v>
      </c>
      <c r="E138" s="36">
        <f t="shared" si="13"/>
        <v>1055.1899999999998</v>
      </c>
      <c r="F138" s="36">
        <f t="shared" si="14"/>
        <v>1478.24</v>
      </c>
      <c r="G138" s="36">
        <f t="shared" si="9"/>
        <v>0</v>
      </c>
      <c r="H138" s="36">
        <f t="shared" si="15"/>
        <v>106857.37999999999</v>
      </c>
      <c r="I138" s="36">
        <f t="shared" si="16"/>
        <v>214888.22999999992</v>
      </c>
      <c r="J138" s="36">
        <f t="shared" si="10"/>
        <v>393142.62</v>
      </c>
    </row>
    <row r="139" spans="1:10" x14ac:dyDescent="0.25">
      <c r="A139">
        <f t="shared" si="17"/>
        <v>11</v>
      </c>
      <c r="B139" s="33">
        <v>47696</v>
      </c>
      <c r="C139" s="36">
        <f t="shared" si="11"/>
        <v>393142.62</v>
      </c>
      <c r="D139" s="36">
        <f t="shared" si="12"/>
        <v>2533.4299999999998</v>
      </c>
      <c r="E139" s="36">
        <f t="shared" si="13"/>
        <v>1059.1499999999999</v>
      </c>
      <c r="F139" s="36">
        <f t="shared" si="14"/>
        <v>1474.28</v>
      </c>
      <c r="G139" s="36">
        <f t="shared" si="9"/>
        <v>0</v>
      </c>
      <c r="H139" s="36">
        <f t="shared" si="15"/>
        <v>107916.52999999998</v>
      </c>
      <c r="I139" s="36">
        <f t="shared" si="16"/>
        <v>216362.50999999992</v>
      </c>
      <c r="J139" s="36">
        <f t="shared" si="10"/>
        <v>392083.47</v>
      </c>
    </row>
    <row r="140" spans="1:10" x14ac:dyDescent="0.25">
      <c r="A140">
        <f t="shared" si="17"/>
        <v>11</v>
      </c>
      <c r="B140" s="33">
        <v>47727</v>
      </c>
      <c r="C140" s="36">
        <f t="shared" si="11"/>
        <v>392083.47</v>
      </c>
      <c r="D140" s="36">
        <f t="shared" si="12"/>
        <v>2533.4299999999998</v>
      </c>
      <c r="E140" s="36">
        <f t="shared" si="13"/>
        <v>1063.1199999999999</v>
      </c>
      <c r="F140" s="36">
        <f t="shared" si="14"/>
        <v>1470.31</v>
      </c>
      <c r="G140" s="36">
        <f t="shared" si="9"/>
        <v>0</v>
      </c>
      <c r="H140" s="36">
        <f t="shared" si="15"/>
        <v>108979.64999999998</v>
      </c>
      <c r="I140" s="36">
        <f t="shared" si="16"/>
        <v>217832.81999999992</v>
      </c>
      <c r="J140" s="36">
        <f t="shared" si="10"/>
        <v>391020.35</v>
      </c>
    </row>
    <row r="141" spans="1:10" x14ac:dyDescent="0.25">
      <c r="A141">
        <f t="shared" si="17"/>
        <v>11</v>
      </c>
      <c r="B141" s="33">
        <v>47757</v>
      </c>
      <c r="C141" s="36">
        <f t="shared" si="11"/>
        <v>391020.35</v>
      </c>
      <c r="D141" s="36">
        <f t="shared" si="12"/>
        <v>2533.4299999999998</v>
      </c>
      <c r="E141" s="36">
        <f t="shared" si="13"/>
        <v>1067.0999999999999</v>
      </c>
      <c r="F141" s="36">
        <f t="shared" si="14"/>
        <v>1466.33</v>
      </c>
      <c r="G141" s="36">
        <f t="shared" ref="G141:G204" si="18">$B$8</f>
        <v>0</v>
      </c>
      <c r="H141" s="36">
        <f t="shared" si="15"/>
        <v>110046.74999999999</v>
      </c>
      <c r="I141" s="36">
        <f t="shared" si="16"/>
        <v>219299.14999999991</v>
      </c>
      <c r="J141" s="36">
        <f t="shared" ref="J141:J204" si="19">C141-E141-G141</f>
        <v>389953.25</v>
      </c>
    </row>
    <row r="142" spans="1:10" x14ac:dyDescent="0.25">
      <c r="A142">
        <f t="shared" si="17"/>
        <v>11</v>
      </c>
      <c r="B142" s="33">
        <v>47788</v>
      </c>
      <c r="C142" s="36">
        <f t="shared" ref="C142:C205" si="20">$J141</f>
        <v>389953.25</v>
      </c>
      <c r="D142" s="36">
        <f t="shared" ref="D142:D205" si="21">$B$7</f>
        <v>2533.4299999999998</v>
      </c>
      <c r="E142" s="36">
        <f t="shared" ref="E142:E205" si="22">D142-F142</f>
        <v>1071.1099999999999</v>
      </c>
      <c r="F142" s="36">
        <f t="shared" ref="F142:F205" si="23">ROUND($C142*$B$4/12,2)</f>
        <v>1462.32</v>
      </c>
      <c r="G142" s="36">
        <f t="shared" si="18"/>
        <v>0</v>
      </c>
      <c r="H142" s="36">
        <f t="shared" ref="H142:H205" si="24">E142+G142+H141</f>
        <v>111117.85999999999</v>
      </c>
      <c r="I142" s="36">
        <f t="shared" ref="I142:I205" si="25">F142+I141</f>
        <v>220761.46999999991</v>
      </c>
      <c r="J142" s="36">
        <f t="shared" si="19"/>
        <v>388882.14</v>
      </c>
    </row>
    <row r="143" spans="1:10" x14ac:dyDescent="0.25">
      <c r="A143">
        <f t="shared" si="17"/>
        <v>11</v>
      </c>
      <c r="B143" s="33">
        <v>47818</v>
      </c>
      <c r="C143" s="36">
        <f t="shared" si="20"/>
        <v>388882.14</v>
      </c>
      <c r="D143" s="36">
        <f t="shared" si="21"/>
        <v>2533.4299999999998</v>
      </c>
      <c r="E143" s="36">
        <f t="shared" si="22"/>
        <v>1075.1199999999999</v>
      </c>
      <c r="F143" s="36">
        <f t="shared" si="23"/>
        <v>1458.31</v>
      </c>
      <c r="G143" s="36">
        <f t="shared" si="18"/>
        <v>0</v>
      </c>
      <c r="H143" s="36">
        <f t="shared" si="24"/>
        <v>112192.97999999998</v>
      </c>
      <c r="I143" s="36">
        <f t="shared" si="25"/>
        <v>222219.77999999991</v>
      </c>
      <c r="J143" s="36">
        <f t="shared" si="19"/>
        <v>387807.02</v>
      </c>
    </row>
    <row r="144" spans="1:10" x14ac:dyDescent="0.25">
      <c r="A144">
        <f t="shared" si="17"/>
        <v>12</v>
      </c>
      <c r="B144" s="33">
        <v>47849</v>
      </c>
      <c r="C144" s="36">
        <f t="shared" si="20"/>
        <v>387807.02</v>
      </c>
      <c r="D144" s="36">
        <f t="shared" si="21"/>
        <v>2533.4299999999998</v>
      </c>
      <c r="E144" s="36">
        <f t="shared" si="22"/>
        <v>1079.1499999999999</v>
      </c>
      <c r="F144" s="36">
        <f t="shared" si="23"/>
        <v>1454.28</v>
      </c>
      <c r="G144" s="36">
        <f t="shared" si="18"/>
        <v>0</v>
      </c>
      <c r="H144" s="36">
        <f t="shared" si="24"/>
        <v>113272.12999999998</v>
      </c>
      <c r="I144" s="36">
        <f t="shared" si="25"/>
        <v>223674.05999999991</v>
      </c>
      <c r="J144" s="36">
        <f t="shared" si="19"/>
        <v>386727.87</v>
      </c>
    </row>
    <row r="145" spans="1:10" x14ac:dyDescent="0.25">
      <c r="A145">
        <f t="shared" si="17"/>
        <v>12</v>
      </c>
      <c r="B145" s="33">
        <v>47880</v>
      </c>
      <c r="C145" s="36">
        <f t="shared" si="20"/>
        <v>386727.87</v>
      </c>
      <c r="D145" s="36">
        <f t="shared" si="21"/>
        <v>2533.4299999999998</v>
      </c>
      <c r="E145" s="36">
        <f t="shared" si="22"/>
        <v>1083.1999999999998</v>
      </c>
      <c r="F145" s="36">
        <f t="shared" si="23"/>
        <v>1450.23</v>
      </c>
      <c r="G145" s="36">
        <f t="shared" si="18"/>
        <v>0</v>
      </c>
      <c r="H145" s="36">
        <f t="shared" si="24"/>
        <v>114355.32999999997</v>
      </c>
      <c r="I145" s="36">
        <f t="shared" si="25"/>
        <v>225124.28999999992</v>
      </c>
      <c r="J145" s="36">
        <f t="shared" si="19"/>
        <v>385644.67</v>
      </c>
    </row>
    <row r="146" spans="1:10" x14ac:dyDescent="0.25">
      <c r="A146">
        <f t="shared" si="17"/>
        <v>12</v>
      </c>
      <c r="B146" s="33">
        <v>47908</v>
      </c>
      <c r="C146" s="36">
        <f t="shared" si="20"/>
        <v>385644.67</v>
      </c>
      <c r="D146" s="36">
        <f t="shared" si="21"/>
        <v>2533.4299999999998</v>
      </c>
      <c r="E146" s="36">
        <f t="shared" si="22"/>
        <v>1087.2599999999998</v>
      </c>
      <c r="F146" s="36">
        <f t="shared" si="23"/>
        <v>1446.17</v>
      </c>
      <c r="G146" s="36">
        <f t="shared" si="18"/>
        <v>0</v>
      </c>
      <c r="H146" s="36">
        <f t="shared" si="24"/>
        <v>115442.58999999997</v>
      </c>
      <c r="I146" s="36">
        <f t="shared" si="25"/>
        <v>226570.45999999993</v>
      </c>
      <c r="J146" s="36">
        <f t="shared" si="19"/>
        <v>384557.41</v>
      </c>
    </row>
    <row r="147" spans="1:10" x14ac:dyDescent="0.25">
      <c r="A147">
        <f t="shared" si="17"/>
        <v>12</v>
      </c>
      <c r="B147" s="33">
        <v>47939</v>
      </c>
      <c r="C147" s="36">
        <f t="shared" si="20"/>
        <v>384557.41</v>
      </c>
      <c r="D147" s="36">
        <f t="shared" si="21"/>
        <v>2533.4299999999998</v>
      </c>
      <c r="E147" s="36">
        <f t="shared" si="22"/>
        <v>1091.3399999999999</v>
      </c>
      <c r="F147" s="36">
        <f t="shared" si="23"/>
        <v>1442.09</v>
      </c>
      <c r="G147" s="36">
        <f t="shared" si="18"/>
        <v>0</v>
      </c>
      <c r="H147" s="36">
        <f t="shared" si="24"/>
        <v>116533.92999999996</v>
      </c>
      <c r="I147" s="36">
        <f t="shared" si="25"/>
        <v>228012.54999999993</v>
      </c>
      <c r="J147" s="36">
        <f t="shared" si="19"/>
        <v>383466.06999999995</v>
      </c>
    </row>
    <row r="148" spans="1:10" x14ac:dyDescent="0.25">
      <c r="A148">
        <f t="shared" si="17"/>
        <v>12</v>
      </c>
      <c r="B148" s="33">
        <v>47969</v>
      </c>
      <c r="C148" s="36">
        <f t="shared" si="20"/>
        <v>383466.06999999995</v>
      </c>
      <c r="D148" s="36">
        <f t="shared" si="21"/>
        <v>2533.4299999999998</v>
      </c>
      <c r="E148" s="36">
        <f t="shared" si="22"/>
        <v>1095.4299999999998</v>
      </c>
      <c r="F148" s="36">
        <f t="shared" si="23"/>
        <v>1438</v>
      </c>
      <c r="G148" s="36">
        <f t="shared" si="18"/>
        <v>0</v>
      </c>
      <c r="H148" s="36">
        <f t="shared" si="24"/>
        <v>117629.35999999996</v>
      </c>
      <c r="I148" s="36">
        <f t="shared" si="25"/>
        <v>229450.54999999993</v>
      </c>
      <c r="J148" s="36">
        <f t="shared" si="19"/>
        <v>382370.63999999996</v>
      </c>
    </row>
    <row r="149" spans="1:10" x14ac:dyDescent="0.25">
      <c r="A149">
        <f t="shared" si="17"/>
        <v>12</v>
      </c>
      <c r="B149" s="33">
        <v>48000</v>
      </c>
      <c r="C149" s="36">
        <f t="shared" si="20"/>
        <v>382370.63999999996</v>
      </c>
      <c r="D149" s="36">
        <f t="shared" si="21"/>
        <v>2533.4299999999998</v>
      </c>
      <c r="E149" s="36">
        <f t="shared" si="22"/>
        <v>1099.5399999999997</v>
      </c>
      <c r="F149" s="36">
        <f t="shared" si="23"/>
        <v>1433.89</v>
      </c>
      <c r="G149" s="36">
        <f t="shared" si="18"/>
        <v>0</v>
      </c>
      <c r="H149" s="36">
        <f t="shared" si="24"/>
        <v>118728.89999999995</v>
      </c>
      <c r="I149" s="36">
        <f t="shared" si="25"/>
        <v>230884.43999999994</v>
      </c>
      <c r="J149" s="36">
        <f t="shared" si="19"/>
        <v>381271.1</v>
      </c>
    </row>
    <row r="150" spans="1:10" x14ac:dyDescent="0.25">
      <c r="A150">
        <f t="shared" si="17"/>
        <v>12</v>
      </c>
      <c r="B150" s="33">
        <v>48030</v>
      </c>
      <c r="C150" s="36">
        <f t="shared" si="20"/>
        <v>381271.1</v>
      </c>
      <c r="D150" s="36">
        <f t="shared" si="21"/>
        <v>2533.4299999999998</v>
      </c>
      <c r="E150" s="36">
        <f t="shared" si="22"/>
        <v>1103.6599999999999</v>
      </c>
      <c r="F150" s="36">
        <f t="shared" si="23"/>
        <v>1429.77</v>
      </c>
      <c r="G150" s="36">
        <f t="shared" si="18"/>
        <v>0</v>
      </c>
      <c r="H150" s="36">
        <f t="shared" si="24"/>
        <v>119832.55999999995</v>
      </c>
      <c r="I150" s="36">
        <f t="shared" si="25"/>
        <v>232314.20999999993</v>
      </c>
      <c r="J150" s="36">
        <f t="shared" si="19"/>
        <v>380167.44</v>
      </c>
    </row>
    <row r="151" spans="1:10" x14ac:dyDescent="0.25">
      <c r="A151">
        <f t="shared" si="17"/>
        <v>12</v>
      </c>
      <c r="B151" s="33">
        <v>48061</v>
      </c>
      <c r="C151" s="36">
        <f t="shared" si="20"/>
        <v>380167.44</v>
      </c>
      <c r="D151" s="36">
        <f t="shared" si="21"/>
        <v>2533.4299999999998</v>
      </c>
      <c r="E151" s="36">
        <f t="shared" si="22"/>
        <v>1107.7999999999997</v>
      </c>
      <c r="F151" s="36">
        <f t="shared" si="23"/>
        <v>1425.63</v>
      </c>
      <c r="G151" s="36">
        <f t="shared" si="18"/>
        <v>0</v>
      </c>
      <c r="H151" s="36">
        <f t="shared" si="24"/>
        <v>120940.35999999996</v>
      </c>
      <c r="I151" s="36">
        <f t="shared" si="25"/>
        <v>233739.83999999994</v>
      </c>
      <c r="J151" s="36">
        <f t="shared" si="19"/>
        <v>379059.64</v>
      </c>
    </row>
    <row r="152" spans="1:10" x14ac:dyDescent="0.25">
      <c r="A152">
        <f t="shared" si="17"/>
        <v>12</v>
      </c>
      <c r="B152" s="33">
        <v>48092</v>
      </c>
      <c r="C152" s="36">
        <f t="shared" si="20"/>
        <v>379059.64</v>
      </c>
      <c r="D152" s="36">
        <f t="shared" si="21"/>
        <v>2533.4299999999998</v>
      </c>
      <c r="E152" s="36">
        <f t="shared" si="22"/>
        <v>1111.9599999999998</v>
      </c>
      <c r="F152" s="36">
        <f t="shared" si="23"/>
        <v>1421.47</v>
      </c>
      <c r="G152" s="36">
        <f t="shared" si="18"/>
        <v>0</v>
      </c>
      <c r="H152" s="36">
        <f t="shared" si="24"/>
        <v>122052.31999999996</v>
      </c>
      <c r="I152" s="36">
        <f t="shared" si="25"/>
        <v>235161.30999999994</v>
      </c>
      <c r="J152" s="36">
        <f t="shared" si="19"/>
        <v>377947.68</v>
      </c>
    </row>
    <row r="153" spans="1:10" x14ac:dyDescent="0.25">
      <c r="A153">
        <f t="shared" ref="A153:A216" si="26">A141+1</f>
        <v>12</v>
      </c>
      <c r="B153" s="33">
        <v>48122</v>
      </c>
      <c r="C153" s="36">
        <f t="shared" si="20"/>
        <v>377947.68</v>
      </c>
      <c r="D153" s="36">
        <f t="shared" si="21"/>
        <v>2533.4299999999998</v>
      </c>
      <c r="E153" s="36">
        <f t="shared" si="22"/>
        <v>1116.1299999999999</v>
      </c>
      <c r="F153" s="36">
        <f t="shared" si="23"/>
        <v>1417.3</v>
      </c>
      <c r="G153" s="36">
        <f t="shared" si="18"/>
        <v>0</v>
      </c>
      <c r="H153" s="36">
        <f t="shared" si="24"/>
        <v>123168.44999999997</v>
      </c>
      <c r="I153" s="36">
        <f t="shared" si="25"/>
        <v>236578.60999999993</v>
      </c>
      <c r="J153" s="36">
        <f t="shared" si="19"/>
        <v>376831.55</v>
      </c>
    </row>
    <row r="154" spans="1:10" x14ac:dyDescent="0.25">
      <c r="A154">
        <f t="shared" si="26"/>
        <v>12</v>
      </c>
      <c r="B154" s="33">
        <v>48153</v>
      </c>
      <c r="C154" s="36">
        <f t="shared" si="20"/>
        <v>376831.55</v>
      </c>
      <c r="D154" s="36">
        <f t="shared" si="21"/>
        <v>2533.4299999999998</v>
      </c>
      <c r="E154" s="36">
        <f t="shared" si="22"/>
        <v>1120.31</v>
      </c>
      <c r="F154" s="36">
        <f t="shared" si="23"/>
        <v>1413.12</v>
      </c>
      <c r="G154" s="36">
        <f t="shared" si="18"/>
        <v>0</v>
      </c>
      <c r="H154" s="36">
        <f t="shared" si="24"/>
        <v>124288.75999999997</v>
      </c>
      <c r="I154" s="36">
        <f t="shared" si="25"/>
        <v>237991.72999999992</v>
      </c>
      <c r="J154" s="36">
        <f t="shared" si="19"/>
        <v>375711.24</v>
      </c>
    </row>
    <row r="155" spans="1:10" x14ac:dyDescent="0.25">
      <c r="A155">
        <f t="shared" si="26"/>
        <v>12</v>
      </c>
      <c r="B155" s="33">
        <v>48183</v>
      </c>
      <c r="C155" s="36">
        <f t="shared" si="20"/>
        <v>375711.24</v>
      </c>
      <c r="D155" s="36">
        <f t="shared" si="21"/>
        <v>2533.4299999999998</v>
      </c>
      <c r="E155" s="36">
        <f t="shared" si="22"/>
        <v>1124.5099999999998</v>
      </c>
      <c r="F155" s="36">
        <f t="shared" si="23"/>
        <v>1408.92</v>
      </c>
      <c r="G155" s="36">
        <f t="shared" si="18"/>
        <v>0</v>
      </c>
      <c r="H155" s="36">
        <f t="shared" si="24"/>
        <v>125413.26999999996</v>
      </c>
      <c r="I155" s="36">
        <f t="shared" si="25"/>
        <v>239400.64999999994</v>
      </c>
      <c r="J155" s="36">
        <f t="shared" si="19"/>
        <v>374586.73</v>
      </c>
    </row>
    <row r="156" spans="1:10" x14ac:dyDescent="0.25">
      <c r="A156">
        <f t="shared" si="26"/>
        <v>13</v>
      </c>
      <c r="B156" s="33">
        <v>48214</v>
      </c>
      <c r="C156" s="36">
        <f t="shared" si="20"/>
        <v>374586.73</v>
      </c>
      <c r="D156" s="36">
        <f t="shared" si="21"/>
        <v>2533.4299999999998</v>
      </c>
      <c r="E156" s="36">
        <f t="shared" si="22"/>
        <v>1128.7299999999998</v>
      </c>
      <c r="F156" s="36">
        <f t="shared" si="23"/>
        <v>1404.7</v>
      </c>
      <c r="G156" s="36">
        <f t="shared" si="18"/>
        <v>0</v>
      </c>
      <c r="H156" s="36">
        <f t="shared" si="24"/>
        <v>126541.99999999996</v>
      </c>
      <c r="I156" s="36">
        <f t="shared" si="25"/>
        <v>240805.34999999995</v>
      </c>
      <c r="J156" s="36">
        <f t="shared" si="19"/>
        <v>373458</v>
      </c>
    </row>
    <row r="157" spans="1:10" x14ac:dyDescent="0.25">
      <c r="A157">
        <f t="shared" si="26"/>
        <v>13</v>
      </c>
      <c r="B157" s="33">
        <v>48245</v>
      </c>
      <c r="C157" s="36">
        <f t="shared" si="20"/>
        <v>373458</v>
      </c>
      <c r="D157" s="36">
        <f t="shared" si="21"/>
        <v>2533.4299999999998</v>
      </c>
      <c r="E157" s="36">
        <f t="shared" si="22"/>
        <v>1132.9599999999998</v>
      </c>
      <c r="F157" s="36">
        <f t="shared" si="23"/>
        <v>1400.47</v>
      </c>
      <c r="G157" s="36">
        <f t="shared" si="18"/>
        <v>0</v>
      </c>
      <c r="H157" s="36">
        <f t="shared" si="24"/>
        <v>127674.95999999996</v>
      </c>
      <c r="I157" s="36">
        <f t="shared" si="25"/>
        <v>242205.81999999995</v>
      </c>
      <c r="J157" s="36">
        <f t="shared" si="19"/>
        <v>372325.04</v>
      </c>
    </row>
    <row r="158" spans="1:10" x14ac:dyDescent="0.25">
      <c r="A158">
        <f t="shared" si="26"/>
        <v>13</v>
      </c>
      <c r="B158" s="33">
        <v>48274</v>
      </c>
      <c r="C158" s="36">
        <f t="shared" si="20"/>
        <v>372325.04</v>
      </c>
      <c r="D158" s="36">
        <f t="shared" si="21"/>
        <v>2533.4299999999998</v>
      </c>
      <c r="E158" s="36">
        <f t="shared" si="22"/>
        <v>1137.2099999999998</v>
      </c>
      <c r="F158" s="36">
        <f t="shared" si="23"/>
        <v>1396.22</v>
      </c>
      <c r="G158" s="36">
        <f t="shared" si="18"/>
        <v>0</v>
      </c>
      <c r="H158" s="36">
        <f t="shared" si="24"/>
        <v>128812.16999999997</v>
      </c>
      <c r="I158" s="36">
        <f t="shared" si="25"/>
        <v>243602.03999999995</v>
      </c>
      <c r="J158" s="36">
        <f t="shared" si="19"/>
        <v>371187.82999999996</v>
      </c>
    </row>
    <row r="159" spans="1:10" x14ac:dyDescent="0.25">
      <c r="A159">
        <f t="shared" si="26"/>
        <v>13</v>
      </c>
      <c r="B159" s="33">
        <v>48305</v>
      </c>
      <c r="C159" s="36">
        <f t="shared" si="20"/>
        <v>371187.82999999996</v>
      </c>
      <c r="D159" s="36">
        <f t="shared" si="21"/>
        <v>2533.4299999999998</v>
      </c>
      <c r="E159" s="36">
        <f t="shared" si="22"/>
        <v>1141.4799999999998</v>
      </c>
      <c r="F159" s="36">
        <f t="shared" si="23"/>
        <v>1391.95</v>
      </c>
      <c r="G159" s="36">
        <f t="shared" si="18"/>
        <v>0</v>
      </c>
      <c r="H159" s="36">
        <f t="shared" si="24"/>
        <v>129953.64999999997</v>
      </c>
      <c r="I159" s="36">
        <f t="shared" si="25"/>
        <v>244993.98999999996</v>
      </c>
      <c r="J159" s="36">
        <f t="shared" si="19"/>
        <v>370046.35</v>
      </c>
    </row>
    <row r="160" spans="1:10" x14ac:dyDescent="0.25">
      <c r="A160">
        <f t="shared" si="26"/>
        <v>13</v>
      </c>
      <c r="B160" s="33">
        <v>48335</v>
      </c>
      <c r="C160" s="36">
        <f t="shared" si="20"/>
        <v>370046.35</v>
      </c>
      <c r="D160" s="36">
        <f t="shared" si="21"/>
        <v>2533.4299999999998</v>
      </c>
      <c r="E160" s="36">
        <f t="shared" si="22"/>
        <v>1145.7599999999998</v>
      </c>
      <c r="F160" s="36">
        <f t="shared" si="23"/>
        <v>1387.67</v>
      </c>
      <c r="G160" s="36">
        <f t="shared" si="18"/>
        <v>0</v>
      </c>
      <c r="H160" s="36">
        <f t="shared" si="24"/>
        <v>131099.40999999997</v>
      </c>
      <c r="I160" s="36">
        <f t="shared" si="25"/>
        <v>246381.65999999997</v>
      </c>
      <c r="J160" s="36">
        <f t="shared" si="19"/>
        <v>368900.58999999997</v>
      </c>
    </row>
    <row r="161" spans="1:10" x14ac:dyDescent="0.25">
      <c r="A161">
        <f t="shared" si="26"/>
        <v>13</v>
      </c>
      <c r="B161" s="33">
        <v>48366</v>
      </c>
      <c r="C161" s="36">
        <f t="shared" si="20"/>
        <v>368900.58999999997</v>
      </c>
      <c r="D161" s="36">
        <f t="shared" si="21"/>
        <v>2533.4299999999998</v>
      </c>
      <c r="E161" s="36">
        <f t="shared" si="22"/>
        <v>1150.0499999999997</v>
      </c>
      <c r="F161" s="36">
        <f t="shared" si="23"/>
        <v>1383.38</v>
      </c>
      <c r="G161" s="36">
        <f t="shared" si="18"/>
        <v>0</v>
      </c>
      <c r="H161" s="36">
        <f t="shared" si="24"/>
        <v>132249.45999999996</v>
      </c>
      <c r="I161" s="36">
        <f t="shared" si="25"/>
        <v>247765.03999999998</v>
      </c>
      <c r="J161" s="36">
        <f t="shared" si="19"/>
        <v>367750.54</v>
      </c>
    </row>
    <row r="162" spans="1:10" x14ac:dyDescent="0.25">
      <c r="A162">
        <f t="shared" si="26"/>
        <v>13</v>
      </c>
      <c r="B162" s="33">
        <v>48396</v>
      </c>
      <c r="C162" s="36">
        <f t="shared" si="20"/>
        <v>367750.54</v>
      </c>
      <c r="D162" s="36">
        <f t="shared" si="21"/>
        <v>2533.4299999999998</v>
      </c>
      <c r="E162" s="36">
        <f t="shared" si="22"/>
        <v>1154.3699999999999</v>
      </c>
      <c r="F162" s="36">
        <f t="shared" si="23"/>
        <v>1379.06</v>
      </c>
      <c r="G162" s="36">
        <f t="shared" si="18"/>
        <v>0</v>
      </c>
      <c r="H162" s="36">
        <f t="shared" si="24"/>
        <v>133403.82999999996</v>
      </c>
      <c r="I162" s="36">
        <f t="shared" si="25"/>
        <v>249144.09999999998</v>
      </c>
      <c r="J162" s="36">
        <f t="shared" si="19"/>
        <v>366596.17</v>
      </c>
    </row>
    <row r="163" spans="1:10" x14ac:dyDescent="0.25">
      <c r="A163">
        <f t="shared" si="26"/>
        <v>13</v>
      </c>
      <c r="B163" s="33">
        <v>48427</v>
      </c>
      <c r="C163" s="36">
        <f t="shared" si="20"/>
        <v>366596.17</v>
      </c>
      <c r="D163" s="36">
        <f t="shared" si="21"/>
        <v>2533.4299999999998</v>
      </c>
      <c r="E163" s="36">
        <f t="shared" si="22"/>
        <v>1158.6899999999998</v>
      </c>
      <c r="F163" s="36">
        <f t="shared" si="23"/>
        <v>1374.74</v>
      </c>
      <c r="G163" s="36">
        <f t="shared" si="18"/>
        <v>0</v>
      </c>
      <c r="H163" s="36">
        <f t="shared" si="24"/>
        <v>134562.51999999996</v>
      </c>
      <c r="I163" s="36">
        <f t="shared" si="25"/>
        <v>250518.83999999997</v>
      </c>
      <c r="J163" s="36">
        <f t="shared" si="19"/>
        <v>365437.48</v>
      </c>
    </row>
    <row r="164" spans="1:10" x14ac:dyDescent="0.25">
      <c r="A164">
        <f t="shared" si="26"/>
        <v>13</v>
      </c>
      <c r="B164" s="33">
        <v>48458</v>
      </c>
      <c r="C164" s="36">
        <f t="shared" si="20"/>
        <v>365437.48</v>
      </c>
      <c r="D164" s="36">
        <f t="shared" si="21"/>
        <v>2533.4299999999998</v>
      </c>
      <c r="E164" s="36">
        <f t="shared" si="22"/>
        <v>1163.0399999999997</v>
      </c>
      <c r="F164" s="36">
        <f t="shared" si="23"/>
        <v>1370.39</v>
      </c>
      <c r="G164" s="36">
        <f t="shared" si="18"/>
        <v>0</v>
      </c>
      <c r="H164" s="36">
        <f t="shared" si="24"/>
        <v>135725.55999999997</v>
      </c>
      <c r="I164" s="36">
        <f t="shared" si="25"/>
        <v>251889.22999999998</v>
      </c>
      <c r="J164" s="36">
        <f t="shared" si="19"/>
        <v>364274.44</v>
      </c>
    </row>
    <row r="165" spans="1:10" x14ac:dyDescent="0.25">
      <c r="A165">
        <f t="shared" si="26"/>
        <v>13</v>
      </c>
      <c r="B165" s="33">
        <v>48488</v>
      </c>
      <c r="C165" s="36">
        <f t="shared" si="20"/>
        <v>364274.44</v>
      </c>
      <c r="D165" s="36">
        <f t="shared" si="21"/>
        <v>2533.4299999999998</v>
      </c>
      <c r="E165" s="36">
        <f t="shared" si="22"/>
        <v>1167.3999999999999</v>
      </c>
      <c r="F165" s="36">
        <f t="shared" si="23"/>
        <v>1366.03</v>
      </c>
      <c r="G165" s="36">
        <f t="shared" si="18"/>
        <v>0</v>
      </c>
      <c r="H165" s="36">
        <f t="shared" si="24"/>
        <v>136892.95999999996</v>
      </c>
      <c r="I165" s="36">
        <f t="shared" si="25"/>
        <v>253255.25999999998</v>
      </c>
      <c r="J165" s="36">
        <f t="shared" si="19"/>
        <v>363107.04</v>
      </c>
    </row>
    <row r="166" spans="1:10" x14ac:dyDescent="0.25">
      <c r="A166">
        <f t="shared" si="26"/>
        <v>13</v>
      </c>
      <c r="B166" s="33">
        <v>48519</v>
      </c>
      <c r="C166" s="36">
        <f t="shared" si="20"/>
        <v>363107.04</v>
      </c>
      <c r="D166" s="36">
        <f t="shared" si="21"/>
        <v>2533.4299999999998</v>
      </c>
      <c r="E166" s="36">
        <f t="shared" si="22"/>
        <v>1171.7799999999997</v>
      </c>
      <c r="F166" s="36">
        <f t="shared" si="23"/>
        <v>1361.65</v>
      </c>
      <c r="G166" s="36">
        <f t="shared" si="18"/>
        <v>0</v>
      </c>
      <c r="H166" s="36">
        <f t="shared" si="24"/>
        <v>138064.73999999996</v>
      </c>
      <c r="I166" s="36">
        <f t="shared" si="25"/>
        <v>254616.90999999997</v>
      </c>
      <c r="J166" s="36">
        <f t="shared" si="19"/>
        <v>361935.25999999995</v>
      </c>
    </row>
    <row r="167" spans="1:10" x14ac:dyDescent="0.25">
      <c r="A167">
        <f t="shared" si="26"/>
        <v>13</v>
      </c>
      <c r="B167" s="33">
        <v>48549</v>
      </c>
      <c r="C167" s="36">
        <f t="shared" si="20"/>
        <v>361935.25999999995</v>
      </c>
      <c r="D167" s="36">
        <f t="shared" si="21"/>
        <v>2533.4299999999998</v>
      </c>
      <c r="E167" s="36">
        <f t="shared" si="22"/>
        <v>1176.1699999999998</v>
      </c>
      <c r="F167" s="36">
        <f t="shared" si="23"/>
        <v>1357.26</v>
      </c>
      <c r="G167" s="36">
        <f t="shared" si="18"/>
        <v>0</v>
      </c>
      <c r="H167" s="36">
        <f t="shared" si="24"/>
        <v>139240.90999999997</v>
      </c>
      <c r="I167" s="36">
        <f t="shared" si="25"/>
        <v>255974.16999999998</v>
      </c>
      <c r="J167" s="36">
        <f t="shared" si="19"/>
        <v>360759.08999999997</v>
      </c>
    </row>
    <row r="168" spans="1:10" x14ac:dyDescent="0.25">
      <c r="A168">
        <f t="shared" si="26"/>
        <v>14</v>
      </c>
      <c r="B168" s="33">
        <v>48580</v>
      </c>
      <c r="C168" s="36">
        <f t="shared" si="20"/>
        <v>360759.08999999997</v>
      </c>
      <c r="D168" s="36">
        <f t="shared" si="21"/>
        <v>2533.4299999999998</v>
      </c>
      <c r="E168" s="36">
        <f t="shared" si="22"/>
        <v>1180.58</v>
      </c>
      <c r="F168" s="36">
        <f t="shared" si="23"/>
        <v>1352.85</v>
      </c>
      <c r="G168" s="36">
        <f t="shared" si="18"/>
        <v>0</v>
      </c>
      <c r="H168" s="36">
        <f t="shared" si="24"/>
        <v>140421.48999999996</v>
      </c>
      <c r="I168" s="36">
        <f t="shared" si="25"/>
        <v>257327.02</v>
      </c>
      <c r="J168" s="36">
        <f t="shared" si="19"/>
        <v>359578.50999999995</v>
      </c>
    </row>
    <row r="169" spans="1:10" x14ac:dyDescent="0.25">
      <c r="A169">
        <f t="shared" si="26"/>
        <v>14</v>
      </c>
      <c r="B169" s="33">
        <v>48611</v>
      </c>
      <c r="C169" s="36">
        <f t="shared" si="20"/>
        <v>359578.50999999995</v>
      </c>
      <c r="D169" s="36">
        <f t="shared" si="21"/>
        <v>2533.4299999999998</v>
      </c>
      <c r="E169" s="36">
        <f t="shared" si="22"/>
        <v>1185.0099999999998</v>
      </c>
      <c r="F169" s="36">
        <f t="shared" si="23"/>
        <v>1348.42</v>
      </c>
      <c r="G169" s="36">
        <f t="shared" si="18"/>
        <v>0</v>
      </c>
      <c r="H169" s="36">
        <f t="shared" si="24"/>
        <v>141606.49999999997</v>
      </c>
      <c r="I169" s="36">
        <f t="shared" si="25"/>
        <v>258675.44</v>
      </c>
      <c r="J169" s="36">
        <f t="shared" si="19"/>
        <v>358393.49999999994</v>
      </c>
    </row>
    <row r="170" spans="1:10" x14ac:dyDescent="0.25">
      <c r="A170">
        <f t="shared" si="26"/>
        <v>14</v>
      </c>
      <c r="B170" s="33">
        <v>48639</v>
      </c>
      <c r="C170" s="36">
        <f t="shared" si="20"/>
        <v>358393.49999999994</v>
      </c>
      <c r="D170" s="36">
        <f t="shared" si="21"/>
        <v>2533.4299999999998</v>
      </c>
      <c r="E170" s="36">
        <f t="shared" si="22"/>
        <v>1189.4499999999998</v>
      </c>
      <c r="F170" s="36">
        <f t="shared" si="23"/>
        <v>1343.98</v>
      </c>
      <c r="G170" s="36">
        <f t="shared" si="18"/>
        <v>0</v>
      </c>
      <c r="H170" s="36">
        <f t="shared" si="24"/>
        <v>142795.94999999998</v>
      </c>
      <c r="I170" s="36">
        <f t="shared" si="25"/>
        <v>260019.42</v>
      </c>
      <c r="J170" s="36">
        <f t="shared" si="19"/>
        <v>357204.04999999993</v>
      </c>
    </row>
    <row r="171" spans="1:10" x14ac:dyDescent="0.25">
      <c r="A171">
        <f t="shared" si="26"/>
        <v>14</v>
      </c>
      <c r="B171" s="33">
        <v>48670</v>
      </c>
      <c r="C171" s="36">
        <f t="shared" si="20"/>
        <v>357204.04999999993</v>
      </c>
      <c r="D171" s="36">
        <f t="shared" si="21"/>
        <v>2533.4299999999998</v>
      </c>
      <c r="E171" s="36">
        <f t="shared" si="22"/>
        <v>1193.9099999999999</v>
      </c>
      <c r="F171" s="36">
        <f t="shared" si="23"/>
        <v>1339.52</v>
      </c>
      <c r="G171" s="36">
        <f t="shared" si="18"/>
        <v>0</v>
      </c>
      <c r="H171" s="36">
        <f t="shared" si="24"/>
        <v>143989.85999999999</v>
      </c>
      <c r="I171" s="36">
        <f t="shared" si="25"/>
        <v>261358.94</v>
      </c>
      <c r="J171" s="36">
        <f t="shared" si="19"/>
        <v>356010.13999999996</v>
      </c>
    </row>
    <row r="172" spans="1:10" x14ac:dyDescent="0.25">
      <c r="A172">
        <f t="shared" si="26"/>
        <v>14</v>
      </c>
      <c r="B172" s="33">
        <v>48700</v>
      </c>
      <c r="C172" s="36">
        <f t="shared" si="20"/>
        <v>356010.13999999996</v>
      </c>
      <c r="D172" s="36">
        <f t="shared" si="21"/>
        <v>2533.4299999999998</v>
      </c>
      <c r="E172" s="36">
        <f t="shared" si="22"/>
        <v>1198.3899999999999</v>
      </c>
      <c r="F172" s="36">
        <f t="shared" si="23"/>
        <v>1335.04</v>
      </c>
      <c r="G172" s="36">
        <f t="shared" si="18"/>
        <v>0</v>
      </c>
      <c r="H172" s="36">
        <f t="shared" si="24"/>
        <v>145188.25</v>
      </c>
      <c r="I172" s="36">
        <f t="shared" si="25"/>
        <v>262693.98</v>
      </c>
      <c r="J172" s="36">
        <f t="shared" si="19"/>
        <v>354811.74999999994</v>
      </c>
    </row>
    <row r="173" spans="1:10" x14ac:dyDescent="0.25">
      <c r="A173">
        <f t="shared" si="26"/>
        <v>14</v>
      </c>
      <c r="B173" s="33">
        <v>48731</v>
      </c>
      <c r="C173" s="36">
        <f t="shared" si="20"/>
        <v>354811.74999999994</v>
      </c>
      <c r="D173" s="36">
        <f t="shared" si="21"/>
        <v>2533.4299999999998</v>
      </c>
      <c r="E173" s="36">
        <f t="shared" si="22"/>
        <v>1202.8899999999999</v>
      </c>
      <c r="F173" s="36">
        <f t="shared" si="23"/>
        <v>1330.54</v>
      </c>
      <c r="G173" s="36">
        <f t="shared" si="18"/>
        <v>0</v>
      </c>
      <c r="H173" s="36">
        <f t="shared" si="24"/>
        <v>146391.14000000001</v>
      </c>
      <c r="I173" s="36">
        <f t="shared" si="25"/>
        <v>264024.51999999996</v>
      </c>
      <c r="J173" s="36">
        <f t="shared" si="19"/>
        <v>353608.85999999993</v>
      </c>
    </row>
    <row r="174" spans="1:10" x14ac:dyDescent="0.25">
      <c r="A174">
        <f t="shared" si="26"/>
        <v>14</v>
      </c>
      <c r="B174" s="33">
        <v>48761</v>
      </c>
      <c r="C174" s="36">
        <f t="shared" si="20"/>
        <v>353608.85999999993</v>
      </c>
      <c r="D174" s="36">
        <f t="shared" si="21"/>
        <v>2533.4299999999998</v>
      </c>
      <c r="E174" s="36">
        <f t="shared" si="22"/>
        <v>1207.3999999999999</v>
      </c>
      <c r="F174" s="36">
        <f t="shared" si="23"/>
        <v>1326.03</v>
      </c>
      <c r="G174" s="36">
        <f t="shared" si="18"/>
        <v>0</v>
      </c>
      <c r="H174" s="36">
        <f t="shared" si="24"/>
        <v>147598.54</v>
      </c>
      <c r="I174" s="36">
        <f t="shared" si="25"/>
        <v>265350.55</v>
      </c>
      <c r="J174" s="36">
        <f t="shared" si="19"/>
        <v>352401.4599999999</v>
      </c>
    </row>
    <row r="175" spans="1:10" x14ac:dyDescent="0.25">
      <c r="A175">
        <f t="shared" si="26"/>
        <v>14</v>
      </c>
      <c r="B175" s="33">
        <v>48792</v>
      </c>
      <c r="C175" s="36">
        <f t="shared" si="20"/>
        <v>352401.4599999999</v>
      </c>
      <c r="D175" s="36">
        <f t="shared" si="21"/>
        <v>2533.4299999999998</v>
      </c>
      <c r="E175" s="36">
        <f t="shared" si="22"/>
        <v>1211.9199999999998</v>
      </c>
      <c r="F175" s="36">
        <f t="shared" si="23"/>
        <v>1321.51</v>
      </c>
      <c r="G175" s="36">
        <f t="shared" si="18"/>
        <v>0</v>
      </c>
      <c r="H175" s="36">
        <f t="shared" si="24"/>
        <v>148810.46000000002</v>
      </c>
      <c r="I175" s="36">
        <f t="shared" si="25"/>
        <v>266672.06</v>
      </c>
      <c r="J175" s="36">
        <f t="shared" si="19"/>
        <v>351189.53999999992</v>
      </c>
    </row>
    <row r="176" spans="1:10" x14ac:dyDescent="0.25">
      <c r="A176">
        <f t="shared" si="26"/>
        <v>14</v>
      </c>
      <c r="B176" s="33">
        <v>48823</v>
      </c>
      <c r="C176" s="36">
        <f t="shared" si="20"/>
        <v>351189.53999999992</v>
      </c>
      <c r="D176" s="36">
        <f t="shared" si="21"/>
        <v>2533.4299999999998</v>
      </c>
      <c r="E176" s="36">
        <f t="shared" si="22"/>
        <v>1216.4699999999998</v>
      </c>
      <c r="F176" s="36">
        <f t="shared" si="23"/>
        <v>1316.96</v>
      </c>
      <c r="G176" s="36">
        <f t="shared" si="18"/>
        <v>0</v>
      </c>
      <c r="H176" s="36">
        <f t="shared" si="24"/>
        <v>150026.93000000002</v>
      </c>
      <c r="I176" s="36">
        <f t="shared" si="25"/>
        <v>267989.02</v>
      </c>
      <c r="J176" s="36">
        <f t="shared" si="19"/>
        <v>349973.06999999995</v>
      </c>
    </row>
    <row r="177" spans="1:10" x14ac:dyDescent="0.25">
      <c r="A177">
        <f t="shared" si="26"/>
        <v>14</v>
      </c>
      <c r="B177" s="33">
        <v>48853</v>
      </c>
      <c r="C177" s="36">
        <f t="shared" si="20"/>
        <v>349973.06999999995</v>
      </c>
      <c r="D177" s="36">
        <f t="shared" si="21"/>
        <v>2533.4299999999998</v>
      </c>
      <c r="E177" s="36">
        <f t="shared" si="22"/>
        <v>1221.0299999999997</v>
      </c>
      <c r="F177" s="36">
        <f t="shared" si="23"/>
        <v>1312.4</v>
      </c>
      <c r="G177" s="36">
        <f t="shared" si="18"/>
        <v>0</v>
      </c>
      <c r="H177" s="36">
        <f t="shared" si="24"/>
        <v>151247.96000000002</v>
      </c>
      <c r="I177" s="36">
        <f t="shared" si="25"/>
        <v>269301.42000000004</v>
      </c>
      <c r="J177" s="36">
        <f t="shared" si="19"/>
        <v>348752.03999999992</v>
      </c>
    </row>
    <row r="178" spans="1:10" x14ac:dyDescent="0.25">
      <c r="A178">
        <f t="shared" si="26"/>
        <v>14</v>
      </c>
      <c r="B178" s="33">
        <v>48884</v>
      </c>
      <c r="C178" s="36">
        <f t="shared" si="20"/>
        <v>348752.03999999992</v>
      </c>
      <c r="D178" s="36">
        <f t="shared" si="21"/>
        <v>2533.4299999999998</v>
      </c>
      <c r="E178" s="36">
        <f t="shared" si="22"/>
        <v>1225.6099999999999</v>
      </c>
      <c r="F178" s="36">
        <f t="shared" si="23"/>
        <v>1307.82</v>
      </c>
      <c r="G178" s="36">
        <f t="shared" si="18"/>
        <v>0</v>
      </c>
      <c r="H178" s="36">
        <f t="shared" si="24"/>
        <v>152473.57</v>
      </c>
      <c r="I178" s="36">
        <f t="shared" si="25"/>
        <v>270609.24000000005</v>
      </c>
      <c r="J178" s="36">
        <f t="shared" si="19"/>
        <v>347526.42999999993</v>
      </c>
    </row>
    <row r="179" spans="1:10" x14ac:dyDescent="0.25">
      <c r="A179">
        <f t="shared" si="26"/>
        <v>14</v>
      </c>
      <c r="B179" s="33">
        <v>48914</v>
      </c>
      <c r="C179" s="36">
        <f t="shared" si="20"/>
        <v>347526.42999999993</v>
      </c>
      <c r="D179" s="36">
        <f t="shared" si="21"/>
        <v>2533.4299999999998</v>
      </c>
      <c r="E179" s="36">
        <f t="shared" si="22"/>
        <v>1230.2099999999998</v>
      </c>
      <c r="F179" s="36">
        <f t="shared" si="23"/>
        <v>1303.22</v>
      </c>
      <c r="G179" s="36">
        <f t="shared" si="18"/>
        <v>0</v>
      </c>
      <c r="H179" s="36">
        <f t="shared" si="24"/>
        <v>153703.78</v>
      </c>
      <c r="I179" s="36">
        <f t="shared" si="25"/>
        <v>271912.46000000002</v>
      </c>
      <c r="J179" s="36">
        <f t="shared" si="19"/>
        <v>346296.21999999991</v>
      </c>
    </row>
    <row r="180" spans="1:10" x14ac:dyDescent="0.25">
      <c r="A180">
        <f t="shared" si="26"/>
        <v>15</v>
      </c>
      <c r="B180" s="33">
        <v>48945</v>
      </c>
      <c r="C180" s="36">
        <f t="shared" si="20"/>
        <v>346296.21999999991</v>
      </c>
      <c r="D180" s="36">
        <f t="shared" si="21"/>
        <v>2533.4299999999998</v>
      </c>
      <c r="E180" s="36">
        <f t="shared" si="22"/>
        <v>1234.82</v>
      </c>
      <c r="F180" s="36">
        <f t="shared" si="23"/>
        <v>1298.6099999999999</v>
      </c>
      <c r="G180" s="36">
        <f t="shared" si="18"/>
        <v>0</v>
      </c>
      <c r="H180" s="36">
        <f t="shared" si="24"/>
        <v>154938.6</v>
      </c>
      <c r="I180" s="36">
        <f t="shared" si="25"/>
        <v>273211.07</v>
      </c>
      <c r="J180" s="36">
        <f t="shared" si="19"/>
        <v>345061.39999999991</v>
      </c>
    </row>
    <row r="181" spans="1:10" x14ac:dyDescent="0.25">
      <c r="A181">
        <f t="shared" si="26"/>
        <v>15</v>
      </c>
      <c r="B181" s="33">
        <v>48976</v>
      </c>
      <c r="C181" s="36">
        <f t="shared" si="20"/>
        <v>345061.39999999991</v>
      </c>
      <c r="D181" s="36">
        <f t="shared" si="21"/>
        <v>2533.4299999999998</v>
      </c>
      <c r="E181" s="36">
        <f t="shared" si="22"/>
        <v>1239.4499999999998</v>
      </c>
      <c r="F181" s="36">
        <f t="shared" si="23"/>
        <v>1293.98</v>
      </c>
      <c r="G181" s="36">
        <f t="shared" si="18"/>
        <v>0</v>
      </c>
      <c r="H181" s="36">
        <f t="shared" si="24"/>
        <v>156178.05000000002</v>
      </c>
      <c r="I181" s="36">
        <f t="shared" si="25"/>
        <v>274505.05</v>
      </c>
      <c r="J181" s="36">
        <f t="shared" si="19"/>
        <v>343821.9499999999</v>
      </c>
    </row>
    <row r="182" spans="1:10" x14ac:dyDescent="0.25">
      <c r="A182">
        <f t="shared" si="26"/>
        <v>15</v>
      </c>
      <c r="B182" s="33">
        <v>49004</v>
      </c>
      <c r="C182" s="36">
        <f t="shared" si="20"/>
        <v>343821.9499999999</v>
      </c>
      <c r="D182" s="36">
        <f t="shared" si="21"/>
        <v>2533.4299999999998</v>
      </c>
      <c r="E182" s="36">
        <f t="shared" si="22"/>
        <v>1244.0999999999999</v>
      </c>
      <c r="F182" s="36">
        <f t="shared" si="23"/>
        <v>1289.33</v>
      </c>
      <c r="G182" s="36">
        <f t="shared" si="18"/>
        <v>0</v>
      </c>
      <c r="H182" s="36">
        <f t="shared" si="24"/>
        <v>157422.15000000002</v>
      </c>
      <c r="I182" s="36">
        <f t="shared" si="25"/>
        <v>275794.38</v>
      </c>
      <c r="J182" s="36">
        <f t="shared" si="19"/>
        <v>342577.84999999992</v>
      </c>
    </row>
    <row r="183" spans="1:10" x14ac:dyDescent="0.25">
      <c r="A183">
        <f t="shared" si="26"/>
        <v>15</v>
      </c>
      <c r="B183" s="33">
        <v>49035</v>
      </c>
      <c r="C183" s="36">
        <f t="shared" si="20"/>
        <v>342577.84999999992</v>
      </c>
      <c r="D183" s="36">
        <f t="shared" si="21"/>
        <v>2533.4299999999998</v>
      </c>
      <c r="E183" s="36">
        <f t="shared" si="22"/>
        <v>1248.7599999999998</v>
      </c>
      <c r="F183" s="36">
        <f t="shared" si="23"/>
        <v>1284.67</v>
      </c>
      <c r="G183" s="36">
        <f t="shared" si="18"/>
        <v>0</v>
      </c>
      <c r="H183" s="36">
        <f t="shared" si="24"/>
        <v>158670.91000000003</v>
      </c>
      <c r="I183" s="36">
        <f t="shared" si="25"/>
        <v>277079.05</v>
      </c>
      <c r="J183" s="36">
        <f t="shared" si="19"/>
        <v>341329.08999999991</v>
      </c>
    </row>
    <row r="184" spans="1:10" x14ac:dyDescent="0.25">
      <c r="A184">
        <f t="shared" si="26"/>
        <v>15</v>
      </c>
      <c r="B184" s="33">
        <v>49065</v>
      </c>
      <c r="C184" s="36">
        <f t="shared" si="20"/>
        <v>341329.08999999991</v>
      </c>
      <c r="D184" s="36">
        <f t="shared" si="21"/>
        <v>2533.4299999999998</v>
      </c>
      <c r="E184" s="36">
        <f t="shared" si="22"/>
        <v>1253.4499999999998</v>
      </c>
      <c r="F184" s="36">
        <f t="shared" si="23"/>
        <v>1279.98</v>
      </c>
      <c r="G184" s="36">
        <f t="shared" si="18"/>
        <v>0</v>
      </c>
      <c r="H184" s="36">
        <f t="shared" si="24"/>
        <v>159924.36000000004</v>
      </c>
      <c r="I184" s="36">
        <f t="shared" si="25"/>
        <v>278359.02999999997</v>
      </c>
      <c r="J184" s="36">
        <f t="shared" si="19"/>
        <v>340075.6399999999</v>
      </c>
    </row>
    <row r="185" spans="1:10" x14ac:dyDescent="0.25">
      <c r="A185">
        <f t="shared" si="26"/>
        <v>15</v>
      </c>
      <c r="B185" s="33">
        <v>49096</v>
      </c>
      <c r="C185" s="36">
        <f t="shared" si="20"/>
        <v>340075.6399999999</v>
      </c>
      <c r="D185" s="36">
        <f t="shared" si="21"/>
        <v>2533.4299999999998</v>
      </c>
      <c r="E185" s="36">
        <f t="shared" si="22"/>
        <v>1258.1499999999999</v>
      </c>
      <c r="F185" s="36">
        <f t="shared" si="23"/>
        <v>1275.28</v>
      </c>
      <c r="G185" s="36">
        <f t="shared" si="18"/>
        <v>0</v>
      </c>
      <c r="H185" s="36">
        <f t="shared" si="24"/>
        <v>161182.51000000004</v>
      </c>
      <c r="I185" s="36">
        <f t="shared" si="25"/>
        <v>279634.31</v>
      </c>
      <c r="J185" s="36">
        <f t="shared" si="19"/>
        <v>338817.48999999987</v>
      </c>
    </row>
    <row r="186" spans="1:10" x14ac:dyDescent="0.25">
      <c r="A186">
        <f t="shared" si="26"/>
        <v>15</v>
      </c>
      <c r="B186" s="33">
        <v>49126</v>
      </c>
      <c r="C186" s="36">
        <f t="shared" si="20"/>
        <v>338817.48999999987</v>
      </c>
      <c r="D186" s="36">
        <f t="shared" si="21"/>
        <v>2533.4299999999998</v>
      </c>
      <c r="E186" s="36">
        <f t="shared" si="22"/>
        <v>1262.8599999999999</v>
      </c>
      <c r="F186" s="36">
        <f t="shared" si="23"/>
        <v>1270.57</v>
      </c>
      <c r="G186" s="36">
        <f t="shared" si="18"/>
        <v>0</v>
      </c>
      <c r="H186" s="36">
        <f t="shared" si="24"/>
        <v>162445.37000000002</v>
      </c>
      <c r="I186" s="36">
        <f t="shared" si="25"/>
        <v>280904.88</v>
      </c>
      <c r="J186" s="36">
        <f t="shared" si="19"/>
        <v>337554.62999999989</v>
      </c>
    </row>
    <row r="187" spans="1:10" x14ac:dyDescent="0.25">
      <c r="A187">
        <f t="shared" si="26"/>
        <v>15</v>
      </c>
      <c r="B187" s="33">
        <v>49157</v>
      </c>
      <c r="C187" s="36">
        <f t="shared" si="20"/>
        <v>337554.62999999989</v>
      </c>
      <c r="D187" s="36">
        <f t="shared" si="21"/>
        <v>2533.4299999999998</v>
      </c>
      <c r="E187" s="36">
        <f t="shared" si="22"/>
        <v>1267.5999999999999</v>
      </c>
      <c r="F187" s="36">
        <f t="shared" si="23"/>
        <v>1265.83</v>
      </c>
      <c r="G187" s="36">
        <f t="shared" si="18"/>
        <v>0</v>
      </c>
      <c r="H187" s="36">
        <f t="shared" si="24"/>
        <v>163712.97000000003</v>
      </c>
      <c r="I187" s="36">
        <f t="shared" si="25"/>
        <v>282170.71000000002</v>
      </c>
      <c r="J187" s="36">
        <f t="shared" si="19"/>
        <v>336287.02999999991</v>
      </c>
    </row>
    <row r="188" spans="1:10" x14ac:dyDescent="0.25">
      <c r="A188">
        <f t="shared" si="26"/>
        <v>15</v>
      </c>
      <c r="B188" s="33">
        <v>49188</v>
      </c>
      <c r="C188" s="36">
        <f t="shared" si="20"/>
        <v>336287.02999999991</v>
      </c>
      <c r="D188" s="36">
        <f t="shared" si="21"/>
        <v>2533.4299999999998</v>
      </c>
      <c r="E188" s="36">
        <f t="shared" si="22"/>
        <v>1272.3499999999999</v>
      </c>
      <c r="F188" s="36">
        <f t="shared" si="23"/>
        <v>1261.08</v>
      </c>
      <c r="G188" s="36">
        <f t="shared" si="18"/>
        <v>0</v>
      </c>
      <c r="H188" s="36">
        <f t="shared" si="24"/>
        <v>164985.32000000004</v>
      </c>
      <c r="I188" s="36">
        <f t="shared" si="25"/>
        <v>283431.79000000004</v>
      </c>
      <c r="J188" s="36">
        <f t="shared" si="19"/>
        <v>335014.67999999993</v>
      </c>
    </row>
    <row r="189" spans="1:10" x14ac:dyDescent="0.25">
      <c r="A189">
        <f t="shared" si="26"/>
        <v>15</v>
      </c>
      <c r="B189" s="33">
        <v>49218</v>
      </c>
      <c r="C189" s="36">
        <f t="shared" si="20"/>
        <v>335014.67999999993</v>
      </c>
      <c r="D189" s="36">
        <f t="shared" si="21"/>
        <v>2533.4299999999998</v>
      </c>
      <c r="E189" s="36">
        <f t="shared" si="22"/>
        <v>1277.1199999999999</v>
      </c>
      <c r="F189" s="36">
        <f t="shared" si="23"/>
        <v>1256.31</v>
      </c>
      <c r="G189" s="36">
        <f t="shared" si="18"/>
        <v>0</v>
      </c>
      <c r="H189" s="36">
        <f t="shared" si="24"/>
        <v>166262.44000000003</v>
      </c>
      <c r="I189" s="36">
        <f t="shared" si="25"/>
        <v>284688.10000000003</v>
      </c>
      <c r="J189" s="36">
        <f t="shared" si="19"/>
        <v>333737.55999999994</v>
      </c>
    </row>
    <row r="190" spans="1:10" x14ac:dyDescent="0.25">
      <c r="A190">
        <f t="shared" si="26"/>
        <v>15</v>
      </c>
      <c r="B190" s="33">
        <v>49249</v>
      </c>
      <c r="C190" s="36">
        <f t="shared" si="20"/>
        <v>333737.55999999994</v>
      </c>
      <c r="D190" s="36">
        <f t="shared" si="21"/>
        <v>2533.4299999999998</v>
      </c>
      <c r="E190" s="36">
        <f t="shared" si="22"/>
        <v>1281.9099999999999</v>
      </c>
      <c r="F190" s="36">
        <f t="shared" si="23"/>
        <v>1251.52</v>
      </c>
      <c r="G190" s="36">
        <f t="shared" si="18"/>
        <v>0</v>
      </c>
      <c r="H190" s="36">
        <f t="shared" si="24"/>
        <v>167544.35000000003</v>
      </c>
      <c r="I190" s="36">
        <f t="shared" si="25"/>
        <v>285939.62000000005</v>
      </c>
      <c r="J190" s="36">
        <f t="shared" si="19"/>
        <v>332455.64999999997</v>
      </c>
    </row>
    <row r="191" spans="1:10" x14ac:dyDescent="0.25">
      <c r="A191">
        <f t="shared" si="26"/>
        <v>15</v>
      </c>
      <c r="B191" s="33">
        <v>49279</v>
      </c>
      <c r="C191" s="36">
        <f t="shared" si="20"/>
        <v>332455.64999999997</v>
      </c>
      <c r="D191" s="36">
        <f t="shared" si="21"/>
        <v>2533.4299999999998</v>
      </c>
      <c r="E191" s="36">
        <f t="shared" si="22"/>
        <v>1286.7199999999998</v>
      </c>
      <c r="F191" s="36">
        <f t="shared" si="23"/>
        <v>1246.71</v>
      </c>
      <c r="G191" s="36">
        <f t="shared" si="18"/>
        <v>0</v>
      </c>
      <c r="H191" s="36">
        <f t="shared" si="24"/>
        <v>168831.07000000004</v>
      </c>
      <c r="I191" s="36">
        <f t="shared" si="25"/>
        <v>287186.33000000007</v>
      </c>
      <c r="J191" s="36">
        <f t="shared" si="19"/>
        <v>331168.93</v>
      </c>
    </row>
    <row r="192" spans="1:10" x14ac:dyDescent="0.25">
      <c r="A192">
        <f t="shared" si="26"/>
        <v>16</v>
      </c>
      <c r="B192" s="33">
        <v>49310</v>
      </c>
      <c r="C192" s="36">
        <f t="shared" si="20"/>
        <v>331168.93</v>
      </c>
      <c r="D192" s="36">
        <f t="shared" si="21"/>
        <v>2533.4299999999998</v>
      </c>
      <c r="E192" s="36">
        <f t="shared" si="22"/>
        <v>1291.5499999999997</v>
      </c>
      <c r="F192" s="36">
        <f t="shared" si="23"/>
        <v>1241.8800000000001</v>
      </c>
      <c r="G192" s="36">
        <f t="shared" si="18"/>
        <v>0</v>
      </c>
      <c r="H192" s="36">
        <f t="shared" si="24"/>
        <v>170122.62000000002</v>
      </c>
      <c r="I192" s="36">
        <f t="shared" si="25"/>
        <v>288428.21000000008</v>
      </c>
      <c r="J192" s="36">
        <f t="shared" si="19"/>
        <v>329877.38</v>
      </c>
    </row>
    <row r="193" spans="1:10" x14ac:dyDescent="0.25">
      <c r="A193">
        <f t="shared" si="26"/>
        <v>16</v>
      </c>
      <c r="B193" s="33">
        <v>49341</v>
      </c>
      <c r="C193" s="36">
        <f t="shared" si="20"/>
        <v>329877.38</v>
      </c>
      <c r="D193" s="36">
        <f t="shared" si="21"/>
        <v>2533.4299999999998</v>
      </c>
      <c r="E193" s="36">
        <f t="shared" si="22"/>
        <v>1296.3899999999999</v>
      </c>
      <c r="F193" s="36">
        <f t="shared" si="23"/>
        <v>1237.04</v>
      </c>
      <c r="G193" s="36">
        <f t="shared" si="18"/>
        <v>0</v>
      </c>
      <c r="H193" s="36">
        <f t="shared" si="24"/>
        <v>171419.01000000004</v>
      </c>
      <c r="I193" s="36">
        <f t="shared" si="25"/>
        <v>289665.25000000006</v>
      </c>
      <c r="J193" s="36">
        <f t="shared" si="19"/>
        <v>328580.99</v>
      </c>
    </row>
    <row r="194" spans="1:10" x14ac:dyDescent="0.25">
      <c r="A194">
        <f t="shared" si="26"/>
        <v>16</v>
      </c>
      <c r="B194" s="33">
        <v>49369</v>
      </c>
      <c r="C194" s="36">
        <f t="shared" si="20"/>
        <v>328580.99</v>
      </c>
      <c r="D194" s="36">
        <f t="shared" si="21"/>
        <v>2533.4299999999998</v>
      </c>
      <c r="E194" s="36">
        <f t="shared" si="22"/>
        <v>1301.2499999999998</v>
      </c>
      <c r="F194" s="36">
        <f t="shared" si="23"/>
        <v>1232.18</v>
      </c>
      <c r="G194" s="36">
        <f t="shared" si="18"/>
        <v>0</v>
      </c>
      <c r="H194" s="36">
        <f t="shared" si="24"/>
        <v>172720.26000000004</v>
      </c>
      <c r="I194" s="36">
        <f t="shared" si="25"/>
        <v>290897.43000000005</v>
      </c>
      <c r="J194" s="36">
        <f t="shared" si="19"/>
        <v>327279.74</v>
      </c>
    </row>
    <row r="195" spans="1:10" x14ac:dyDescent="0.25">
      <c r="A195">
        <f t="shared" si="26"/>
        <v>16</v>
      </c>
      <c r="B195" s="33">
        <v>49400</v>
      </c>
      <c r="C195" s="36">
        <f t="shared" si="20"/>
        <v>327279.74</v>
      </c>
      <c r="D195" s="36">
        <f t="shared" si="21"/>
        <v>2533.4299999999998</v>
      </c>
      <c r="E195" s="36">
        <f t="shared" si="22"/>
        <v>1306.1299999999999</v>
      </c>
      <c r="F195" s="36">
        <f t="shared" si="23"/>
        <v>1227.3</v>
      </c>
      <c r="G195" s="36">
        <f t="shared" si="18"/>
        <v>0</v>
      </c>
      <c r="H195" s="36">
        <f t="shared" si="24"/>
        <v>174026.39000000004</v>
      </c>
      <c r="I195" s="36">
        <f t="shared" si="25"/>
        <v>292124.73000000004</v>
      </c>
      <c r="J195" s="36">
        <f t="shared" si="19"/>
        <v>325973.61</v>
      </c>
    </row>
    <row r="196" spans="1:10" x14ac:dyDescent="0.25">
      <c r="A196">
        <f t="shared" si="26"/>
        <v>16</v>
      </c>
      <c r="B196" s="33">
        <v>49430</v>
      </c>
      <c r="C196" s="36">
        <f t="shared" si="20"/>
        <v>325973.61</v>
      </c>
      <c r="D196" s="36">
        <f t="shared" si="21"/>
        <v>2533.4299999999998</v>
      </c>
      <c r="E196" s="36">
        <f t="shared" si="22"/>
        <v>1311.0299999999997</v>
      </c>
      <c r="F196" s="36">
        <f t="shared" si="23"/>
        <v>1222.4000000000001</v>
      </c>
      <c r="G196" s="36">
        <f t="shared" si="18"/>
        <v>0</v>
      </c>
      <c r="H196" s="36">
        <f t="shared" si="24"/>
        <v>175337.42000000004</v>
      </c>
      <c r="I196" s="36">
        <f t="shared" si="25"/>
        <v>293347.13000000006</v>
      </c>
      <c r="J196" s="36">
        <f t="shared" si="19"/>
        <v>324662.57999999996</v>
      </c>
    </row>
    <row r="197" spans="1:10" x14ac:dyDescent="0.25">
      <c r="A197">
        <f t="shared" si="26"/>
        <v>16</v>
      </c>
      <c r="B197" s="33">
        <v>49461</v>
      </c>
      <c r="C197" s="36">
        <f t="shared" si="20"/>
        <v>324662.57999999996</v>
      </c>
      <c r="D197" s="36">
        <f t="shared" si="21"/>
        <v>2533.4299999999998</v>
      </c>
      <c r="E197" s="36">
        <f t="shared" si="22"/>
        <v>1315.9499999999998</v>
      </c>
      <c r="F197" s="36">
        <f t="shared" si="23"/>
        <v>1217.48</v>
      </c>
      <c r="G197" s="36">
        <f t="shared" si="18"/>
        <v>0</v>
      </c>
      <c r="H197" s="36">
        <f t="shared" si="24"/>
        <v>176653.37000000005</v>
      </c>
      <c r="I197" s="36">
        <f t="shared" si="25"/>
        <v>294564.61000000004</v>
      </c>
      <c r="J197" s="36">
        <f t="shared" si="19"/>
        <v>323346.62999999995</v>
      </c>
    </row>
    <row r="198" spans="1:10" x14ac:dyDescent="0.25">
      <c r="A198">
        <f t="shared" si="26"/>
        <v>16</v>
      </c>
      <c r="B198" s="33">
        <v>49491</v>
      </c>
      <c r="C198" s="36">
        <f t="shared" si="20"/>
        <v>323346.62999999995</v>
      </c>
      <c r="D198" s="36">
        <f t="shared" si="21"/>
        <v>2533.4299999999998</v>
      </c>
      <c r="E198" s="36">
        <f t="shared" si="22"/>
        <v>1320.8799999999999</v>
      </c>
      <c r="F198" s="36">
        <f t="shared" si="23"/>
        <v>1212.55</v>
      </c>
      <c r="G198" s="36">
        <f t="shared" si="18"/>
        <v>0</v>
      </c>
      <c r="H198" s="36">
        <f t="shared" si="24"/>
        <v>177974.25000000006</v>
      </c>
      <c r="I198" s="36">
        <f t="shared" si="25"/>
        <v>295777.16000000003</v>
      </c>
      <c r="J198" s="36">
        <f t="shared" si="19"/>
        <v>322025.74999999994</v>
      </c>
    </row>
    <row r="199" spans="1:10" x14ac:dyDescent="0.25">
      <c r="A199">
        <f t="shared" si="26"/>
        <v>16</v>
      </c>
      <c r="B199" s="33">
        <v>49522</v>
      </c>
      <c r="C199" s="36">
        <f t="shared" si="20"/>
        <v>322025.74999999994</v>
      </c>
      <c r="D199" s="36">
        <f t="shared" si="21"/>
        <v>2533.4299999999998</v>
      </c>
      <c r="E199" s="36">
        <f t="shared" si="22"/>
        <v>1325.83</v>
      </c>
      <c r="F199" s="36">
        <f t="shared" si="23"/>
        <v>1207.5999999999999</v>
      </c>
      <c r="G199" s="36">
        <f t="shared" si="18"/>
        <v>0</v>
      </c>
      <c r="H199" s="36">
        <f t="shared" si="24"/>
        <v>179300.08000000005</v>
      </c>
      <c r="I199" s="36">
        <f t="shared" si="25"/>
        <v>296984.76</v>
      </c>
      <c r="J199" s="36">
        <f t="shared" si="19"/>
        <v>320699.91999999993</v>
      </c>
    </row>
    <row r="200" spans="1:10" x14ac:dyDescent="0.25">
      <c r="A200">
        <f t="shared" si="26"/>
        <v>16</v>
      </c>
      <c r="B200" s="33">
        <v>49553</v>
      </c>
      <c r="C200" s="36">
        <f t="shared" si="20"/>
        <v>320699.91999999993</v>
      </c>
      <c r="D200" s="36">
        <f t="shared" si="21"/>
        <v>2533.4299999999998</v>
      </c>
      <c r="E200" s="36">
        <f t="shared" si="22"/>
        <v>1330.81</v>
      </c>
      <c r="F200" s="36">
        <f t="shared" si="23"/>
        <v>1202.6199999999999</v>
      </c>
      <c r="G200" s="36">
        <f t="shared" si="18"/>
        <v>0</v>
      </c>
      <c r="H200" s="36">
        <f t="shared" si="24"/>
        <v>180630.89000000004</v>
      </c>
      <c r="I200" s="36">
        <f t="shared" si="25"/>
        <v>298187.38</v>
      </c>
      <c r="J200" s="36">
        <f t="shared" si="19"/>
        <v>319369.10999999993</v>
      </c>
    </row>
    <row r="201" spans="1:10" x14ac:dyDescent="0.25">
      <c r="A201">
        <f t="shared" si="26"/>
        <v>16</v>
      </c>
      <c r="B201" s="33">
        <v>49583</v>
      </c>
      <c r="C201" s="36">
        <f t="shared" si="20"/>
        <v>319369.10999999993</v>
      </c>
      <c r="D201" s="36">
        <f t="shared" si="21"/>
        <v>2533.4299999999998</v>
      </c>
      <c r="E201" s="36">
        <f t="shared" si="22"/>
        <v>1335.7999999999997</v>
      </c>
      <c r="F201" s="36">
        <f t="shared" si="23"/>
        <v>1197.6300000000001</v>
      </c>
      <c r="G201" s="36">
        <f t="shared" si="18"/>
        <v>0</v>
      </c>
      <c r="H201" s="36">
        <f t="shared" si="24"/>
        <v>181966.69000000003</v>
      </c>
      <c r="I201" s="36">
        <f t="shared" si="25"/>
        <v>299385.01</v>
      </c>
      <c r="J201" s="36">
        <f t="shared" si="19"/>
        <v>318033.30999999994</v>
      </c>
    </row>
    <row r="202" spans="1:10" x14ac:dyDescent="0.25">
      <c r="A202">
        <f t="shared" si="26"/>
        <v>16</v>
      </c>
      <c r="B202" s="33">
        <v>49614</v>
      </c>
      <c r="C202" s="36">
        <f t="shared" si="20"/>
        <v>318033.30999999994</v>
      </c>
      <c r="D202" s="36">
        <f t="shared" si="21"/>
        <v>2533.4299999999998</v>
      </c>
      <c r="E202" s="36">
        <f t="shared" si="22"/>
        <v>1340.81</v>
      </c>
      <c r="F202" s="36">
        <f t="shared" si="23"/>
        <v>1192.6199999999999</v>
      </c>
      <c r="G202" s="36">
        <f t="shared" si="18"/>
        <v>0</v>
      </c>
      <c r="H202" s="36">
        <f t="shared" si="24"/>
        <v>183307.50000000003</v>
      </c>
      <c r="I202" s="36">
        <f t="shared" si="25"/>
        <v>300577.63</v>
      </c>
      <c r="J202" s="36">
        <f t="shared" si="19"/>
        <v>316692.49999999994</v>
      </c>
    </row>
    <row r="203" spans="1:10" x14ac:dyDescent="0.25">
      <c r="A203">
        <f t="shared" si="26"/>
        <v>16</v>
      </c>
      <c r="B203" s="33">
        <v>49644</v>
      </c>
      <c r="C203" s="36">
        <f t="shared" si="20"/>
        <v>316692.49999999994</v>
      </c>
      <c r="D203" s="36">
        <f t="shared" si="21"/>
        <v>2533.4299999999998</v>
      </c>
      <c r="E203" s="36">
        <f t="shared" si="22"/>
        <v>1345.83</v>
      </c>
      <c r="F203" s="36">
        <f t="shared" si="23"/>
        <v>1187.5999999999999</v>
      </c>
      <c r="G203" s="36">
        <f t="shared" si="18"/>
        <v>0</v>
      </c>
      <c r="H203" s="36">
        <f t="shared" si="24"/>
        <v>184653.33000000002</v>
      </c>
      <c r="I203" s="36">
        <f t="shared" si="25"/>
        <v>301765.23</v>
      </c>
      <c r="J203" s="36">
        <f t="shared" si="19"/>
        <v>315346.66999999993</v>
      </c>
    </row>
    <row r="204" spans="1:10" x14ac:dyDescent="0.25">
      <c r="A204">
        <f t="shared" si="26"/>
        <v>17</v>
      </c>
      <c r="B204" s="33">
        <v>49675</v>
      </c>
      <c r="C204" s="36">
        <f t="shared" si="20"/>
        <v>315346.66999999993</v>
      </c>
      <c r="D204" s="36">
        <f t="shared" si="21"/>
        <v>2533.4299999999998</v>
      </c>
      <c r="E204" s="36">
        <f t="shared" si="22"/>
        <v>1350.8799999999999</v>
      </c>
      <c r="F204" s="36">
        <f t="shared" si="23"/>
        <v>1182.55</v>
      </c>
      <c r="G204" s="36">
        <f t="shared" si="18"/>
        <v>0</v>
      </c>
      <c r="H204" s="36">
        <f t="shared" si="24"/>
        <v>186004.21000000002</v>
      </c>
      <c r="I204" s="36">
        <f t="shared" si="25"/>
        <v>302947.77999999997</v>
      </c>
      <c r="J204" s="36">
        <f t="shared" si="19"/>
        <v>313995.78999999992</v>
      </c>
    </row>
    <row r="205" spans="1:10" x14ac:dyDescent="0.25">
      <c r="A205">
        <f t="shared" si="26"/>
        <v>17</v>
      </c>
      <c r="B205" s="33">
        <v>49706</v>
      </c>
      <c r="C205" s="36">
        <f t="shared" si="20"/>
        <v>313995.78999999992</v>
      </c>
      <c r="D205" s="36">
        <f t="shared" si="21"/>
        <v>2533.4299999999998</v>
      </c>
      <c r="E205" s="36">
        <f t="shared" si="22"/>
        <v>1355.9499999999998</v>
      </c>
      <c r="F205" s="36">
        <f t="shared" si="23"/>
        <v>1177.48</v>
      </c>
      <c r="G205" s="36">
        <f t="shared" ref="G205:G268" si="27">$B$8</f>
        <v>0</v>
      </c>
      <c r="H205" s="36">
        <f t="shared" si="24"/>
        <v>187360.16000000003</v>
      </c>
      <c r="I205" s="36">
        <f t="shared" si="25"/>
        <v>304125.25999999995</v>
      </c>
      <c r="J205" s="36">
        <f t="shared" ref="J205:J268" si="28">C205-E205-G205</f>
        <v>312639.83999999991</v>
      </c>
    </row>
    <row r="206" spans="1:10" x14ac:dyDescent="0.25">
      <c r="A206">
        <f t="shared" si="26"/>
        <v>17</v>
      </c>
      <c r="B206" s="33">
        <v>49735</v>
      </c>
      <c r="C206" s="36">
        <f t="shared" ref="C206:C269" si="29">$J205</f>
        <v>312639.83999999991</v>
      </c>
      <c r="D206" s="36">
        <f t="shared" ref="D206:D269" si="30">$B$7</f>
        <v>2533.4299999999998</v>
      </c>
      <c r="E206" s="36">
        <f t="shared" ref="E206:E269" si="31">D206-F206</f>
        <v>1361.0299999999997</v>
      </c>
      <c r="F206" s="36">
        <f t="shared" ref="F206:F269" si="32">ROUND($C206*$B$4/12,2)</f>
        <v>1172.4000000000001</v>
      </c>
      <c r="G206" s="36">
        <f t="shared" si="27"/>
        <v>0</v>
      </c>
      <c r="H206" s="36">
        <f t="shared" ref="H206:H269" si="33">E206+G206+H205</f>
        <v>188721.19000000003</v>
      </c>
      <c r="I206" s="36">
        <f t="shared" ref="I206:I269" si="34">F206+I205</f>
        <v>305297.65999999997</v>
      </c>
      <c r="J206" s="36">
        <f t="shared" si="28"/>
        <v>311278.80999999988</v>
      </c>
    </row>
    <row r="207" spans="1:10" x14ac:dyDescent="0.25">
      <c r="A207">
        <f t="shared" si="26"/>
        <v>17</v>
      </c>
      <c r="B207" s="33">
        <v>49766</v>
      </c>
      <c r="C207" s="36">
        <f t="shared" si="29"/>
        <v>311278.80999999988</v>
      </c>
      <c r="D207" s="36">
        <f t="shared" si="30"/>
        <v>2533.4299999999998</v>
      </c>
      <c r="E207" s="36">
        <f t="shared" si="31"/>
        <v>1366.1299999999999</v>
      </c>
      <c r="F207" s="36">
        <f t="shared" si="32"/>
        <v>1167.3</v>
      </c>
      <c r="G207" s="36">
        <f t="shared" si="27"/>
        <v>0</v>
      </c>
      <c r="H207" s="36">
        <f t="shared" si="33"/>
        <v>190087.32000000004</v>
      </c>
      <c r="I207" s="36">
        <f t="shared" si="34"/>
        <v>306464.95999999996</v>
      </c>
      <c r="J207" s="36">
        <f t="shared" si="28"/>
        <v>309912.67999999988</v>
      </c>
    </row>
    <row r="208" spans="1:10" x14ac:dyDescent="0.25">
      <c r="A208">
        <f t="shared" si="26"/>
        <v>17</v>
      </c>
      <c r="B208" s="33">
        <v>49796</v>
      </c>
      <c r="C208" s="36">
        <f t="shared" si="29"/>
        <v>309912.67999999988</v>
      </c>
      <c r="D208" s="36">
        <f t="shared" si="30"/>
        <v>2533.4299999999998</v>
      </c>
      <c r="E208" s="36">
        <f t="shared" si="31"/>
        <v>1371.2599999999998</v>
      </c>
      <c r="F208" s="36">
        <f t="shared" si="32"/>
        <v>1162.17</v>
      </c>
      <c r="G208" s="36">
        <f t="shared" si="27"/>
        <v>0</v>
      </c>
      <c r="H208" s="36">
        <f t="shared" si="33"/>
        <v>191458.58000000005</v>
      </c>
      <c r="I208" s="36">
        <f t="shared" si="34"/>
        <v>307627.12999999995</v>
      </c>
      <c r="J208" s="36">
        <f t="shared" si="28"/>
        <v>308541.41999999987</v>
      </c>
    </row>
    <row r="209" spans="1:10" x14ac:dyDescent="0.25">
      <c r="A209">
        <f t="shared" si="26"/>
        <v>17</v>
      </c>
      <c r="B209" s="33">
        <v>49827</v>
      </c>
      <c r="C209" s="36">
        <f t="shared" si="29"/>
        <v>308541.41999999987</v>
      </c>
      <c r="D209" s="36">
        <f t="shared" si="30"/>
        <v>2533.4299999999998</v>
      </c>
      <c r="E209" s="36">
        <f t="shared" si="31"/>
        <v>1376.3999999999999</v>
      </c>
      <c r="F209" s="36">
        <f t="shared" si="32"/>
        <v>1157.03</v>
      </c>
      <c r="G209" s="36">
        <f t="shared" si="27"/>
        <v>0</v>
      </c>
      <c r="H209" s="36">
        <f t="shared" si="33"/>
        <v>192834.98000000004</v>
      </c>
      <c r="I209" s="36">
        <f t="shared" si="34"/>
        <v>308784.15999999997</v>
      </c>
      <c r="J209" s="36">
        <f t="shared" si="28"/>
        <v>307165.01999999984</v>
      </c>
    </row>
    <row r="210" spans="1:10" x14ac:dyDescent="0.25">
      <c r="A210">
        <f t="shared" si="26"/>
        <v>17</v>
      </c>
      <c r="B210" s="33">
        <v>49857</v>
      </c>
      <c r="C210" s="36">
        <f t="shared" si="29"/>
        <v>307165.01999999984</v>
      </c>
      <c r="D210" s="36">
        <f t="shared" si="30"/>
        <v>2533.4299999999998</v>
      </c>
      <c r="E210" s="36">
        <f t="shared" si="31"/>
        <v>1381.56</v>
      </c>
      <c r="F210" s="36">
        <f t="shared" si="32"/>
        <v>1151.8699999999999</v>
      </c>
      <c r="G210" s="36">
        <f t="shared" si="27"/>
        <v>0</v>
      </c>
      <c r="H210" s="36">
        <f t="shared" si="33"/>
        <v>194216.54000000004</v>
      </c>
      <c r="I210" s="36">
        <f t="shared" si="34"/>
        <v>309936.02999999997</v>
      </c>
      <c r="J210" s="36">
        <f t="shared" si="28"/>
        <v>305783.45999999985</v>
      </c>
    </row>
    <row r="211" spans="1:10" x14ac:dyDescent="0.25">
      <c r="A211">
        <f t="shared" si="26"/>
        <v>17</v>
      </c>
      <c r="B211" s="33">
        <v>49888</v>
      </c>
      <c r="C211" s="36">
        <f t="shared" si="29"/>
        <v>305783.45999999985</v>
      </c>
      <c r="D211" s="36">
        <f t="shared" si="30"/>
        <v>2533.4299999999998</v>
      </c>
      <c r="E211" s="36">
        <f t="shared" si="31"/>
        <v>1386.7399999999998</v>
      </c>
      <c r="F211" s="36">
        <f t="shared" si="32"/>
        <v>1146.69</v>
      </c>
      <c r="G211" s="36">
        <f t="shared" si="27"/>
        <v>0</v>
      </c>
      <c r="H211" s="36">
        <f t="shared" si="33"/>
        <v>195603.28000000003</v>
      </c>
      <c r="I211" s="36">
        <f t="shared" si="34"/>
        <v>311082.71999999997</v>
      </c>
      <c r="J211" s="36">
        <f t="shared" si="28"/>
        <v>304396.71999999986</v>
      </c>
    </row>
    <row r="212" spans="1:10" x14ac:dyDescent="0.25">
      <c r="A212">
        <f t="shared" si="26"/>
        <v>17</v>
      </c>
      <c r="B212" s="33">
        <v>49919</v>
      </c>
      <c r="C212" s="36">
        <f t="shared" si="29"/>
        <v>304396.71999999986</v>
      </c>
      <c r="D212" s="36">
        <f t="shared" si="30"/>
        <v>2533.4299999999998</v>
      </c>
      <c r="E212" s="36">
        <f t="shared" si="31"/>
        <v>1391.9399999999998</v>
      </c>
      <c r="F212" s="36">
        <f t="shared" si="32"/>
        <v>1141.49</v>
      </c>
      <c r="G212" s="36">
        <f t="shared" si="27"/>
        <v>0</v>
      </c>
      <c r="H212" s="36">
        <f t="shared" si="33"/>
        <v>196995.22000000003</v>
      </c>
      <c r="I212" s="36">
        <f t="shared" si="34"/>
        <v>312224.20999999996</v>
      </c>
      <c r="J212" s="36">
        <f t="shared" si="28"/>
        <v>303004.77999999985</v>
      </c>
    </row>
    <row r="213" spans="1:10" x14ac:dyDescent="0.25">
      <c r="A213">
        <f t="shared" si="26"/>
        <v>17</v>
      </c>
      <c r="B213" s="33">
        <v>49949</v>
      </c>
      <c r="C213" s="36">
        <f t="shared" si="29"/>
        <v>303004.77999999985</v>
      </c>
      <c r="D213" s="36">
        <f t="shared" si="30"/>
        <v>2533.4299999999998</v>
      </c>
      <c r="E213" s="36">
        <f t="shared" si="31"/>
        <v>1397.1599999999999</v>
      </c>
      <c r="F213" s="36">
        <f t="shared" si="32"/>
        <v>1136.27</v>
      </c>
      <c r="G213" s="36">
        <f t="shared" si="27"/>
        <v>0</v>
      </c>
      <c r="H213" s="36">
        <f t="shared" si="33"/>
        <v>198392.38000000003</v>
      </c>
      <c r="I213" s="36">
        <f t="shared" si="34"/>
        <v>313360.48</v>
      </c>
      <c r="J213" s="36">
        <f t="shared" si="28"/>
        <v>301607.61999999988</v>
      </c>
    </row>
    <row r="214" spans="1:10" x14ac:dyDescent="0.25">
      <c r="A214">
        <f t="shared" si="26"/>
        <v>17</v>
      </c>
      <c r="B214" s="33">
        <v>49980</v>
      </c>
      <c r="C214" s="36">
        <f t="shared" si="29"/>
        <v>301607.61999999988</v>
      </c>
      <c r="D214" s="36">
        <f t="shared" si="30"/>
        <v>2533.4299999999998</v>
      </c>
      <c r="E214" s="36">
        <f t="shared" si="31"/>
        <v>1402.3999999999999</v>
      </c>
      <c r="F214" s="36">
        <f t="shared" si="32"/>
        <v>1131.03</v>
      </c>
      <c r="G214" s="36">
        <f t="shared" si="27"/>
        <v>0</v>
      </c>
      <c r="H214" s="36">
        <f t="shared" si="33"/>
        <v>199794.78000000003</v>
      </c>
      <c r="I214" s="36">
        <f t="shared" si="34"/>
        <v>314491.51</v>
      </c>
      <c r="J214" s="36">
        <f t="shared" si="28"/>
        <v>300205.21999999986</v>
      </c>
    </row>
    <row r="215" spans="1:10" x14ac:dyDescent="0.25">
      <c r="A215">
        <f t="shared" si="26"/>
        <v>17</v>
      </c>
      <c r="B215" s="33">
        <v>50010</v>
      </c>
      <c r="C215" s="36">
        <f t="shared" si="29"/>
        <v>300205.21999999986</v>
      </c>
      <c r="D215" s="36">
        <f t="shared" si="30"/>
        <v>2533.4299999999998</v>
      </c>
      <c r="E215" s="36">
        <f t="shared" si="31"/>
        <v>1407.6599999999999</v>
      </c>
      <c r="F215" s="36">
        <f t="shared" si="32"/>
        <v>1125.77</v>
      </c>
      <c r="G215" s="36">
        <f t="shared" si="27"/>
        <v>0</v>
      </c>
      <c r="H215" s="36">
        <f t="shared" si="33"/>
        <v>201202.44000000003</v>
      </c>
      <c r="I215" s="36">
        <f t="shared" si="34"/>
        <v>315617.28000000003</v>
      </c>
      <c r="J215" s="36">
        <f t="shared" si="28"/>
        <v>298797.55999999988</v>
      </c>
    </row>
    <row r="216" spans="1:10" x14ac:dyDescent="0.25">
      <c r="A216">
        <f t="shared" si="26"/>
        <v>18</v>
      </c>
      <c r="B216" s="33">
        <v>50041</v>
      </c>
      <c r="C216" s="36">
        <f t="shared" si="29"/>
        <v>298797.55999999988</v>
      </c>
      <c r="D216" s="36">
        <f t="shared" si="30"/>
        <v>2533.4299999999998</v>
      </c>
      <c r="E216" s="36">
        <f t="shared" si="31"/>
        <v>1412.9399999999998</v>
      </c>
      <c r="F216" s="36">
        <f t="shared" si="32"/>
        <v>1120.49</v>
      </c>
      <c r="G216" s="36">
        <f t="shared" si="27"/>
        <v>0</v>
      </c>
      <c r="H216" s="36">
        <f t="shared" si="33"/>
        <v>202615.38000000003</v>
      </c>
      <c r="I216" s="36">
        <f t="shared" si="34"/>
        <v>316737.77</v>
      </c>
      <c r="J216" s="36">
        <f t="shared" si="28"/>
        <v>297384.61999999988</v>
      </c>
    </row>
    <row r="217" spans="1:10" x14ac:dyDescent="0.25">
      <c r="A217">
        <f t="shared" ref="A217:A280" si="35">A205+1</f>
        <v>18</v>
      </c>
      <c r="B217" s="33">
        <v>50072</v>
      </c>
      <c r="C217" s="36">
        <f t="shared" si="29"/>
        <v>297384.61999999988</v>
      </c>
      <c r="D217" s="36">
        <f t="shared" si="30"/>
        <v>2533.4299999999998</v>
      </c>
      <c r="E217" s="36">
        <f t="shared" si="31"/>
        <v>1418.2399999999998</v>
      </c>
      <c r="F217" s="36">
        <f t="shared" si="32"/>
        <v>1115.19</v>
      </c>
      <c r="G217" s="36">
        <f t="shared" si="27"/>
        <v>0</v>
      </c>
      <c r="H217" s="36">
        <f t="shared" si="33"/>
        <v>204033.62000000002</v>
      </c>
      <c r="I217" s="36">
        <f t="shared" si="34"/>
        <v>317852.96000000002</v>
      </c>
      <c r="J217" s="36">
        <f t="shared" si="28"/>
        <v>295966.37999999989</v>
      </c>
    </row>
    <row r="218" spans="1:10" x14ac:dyDescent="0.25">
      <c r="A218">
        <f t="shared" si="35"/>
        <v>18</v>
      </c>
      <c r="B218" s="33">
        <v>50100</v>
      </c>
      <c r="C218" s="36">
        <f t="shared" si="29"/>
        <v>295966.37999999989</v>
      </c>
      <c r="D218" s="36">
        <f t="shared" si="30"/>
        <v>2533.4299999999998</v>
      </c>
      <c r="E218" s="36">
        <f t="shared" si="31"/>
        <v>1423.56</v>
      </c>
      <c r="F218" s="36">
        <f t="shared" si="32"/>
        <v>1109.8699999999999</v>
      </c>
      <c r="G218" s="36">
        <f t="shared" si="27"/>
        <v>0</v>
      </c>
      <c r="H218" s="36">
        <f t="shared" si="33"/>
        <v>205457.18000000002</v>
      </c>
      <c r="I218" s="36">
        <f t="shared" si="34"/>
        <v>318962.83</v>
      </c>
      <c r="J218" s="36">
        <f t="shared" si="28"/>
        <v>294542.81999999989</v>
      </c>
    </row>
    <row r="219" spans="1:10" x14ac:dyDescent="0.25">
      <c r="A219">
        <f t="shared" si="35"/>
        <v>18</v>
      </c>
      <c r="B219" s="33">
        <v>50131</v>
      </c>
      <c r="C219" s="36">
        <f t="shared" si="29"/>
        <v>294542.81999999989</v>
      </c>
      <c r="D219" s="36">
        <f t="shared" si="30"/>
        <v>2533.4299999999998</v>
      </c>
      <c r="E219" s="36">
        <f t="shared" si="31"/>
        <v>1428.8899999999999</v>
      </c>
      <c r="F219" s="36">
        <f t="shared" si="32"/>
        <v>1104.54</v>
      </c>
      <c r="G219" s="36">
        <f t="shared" si="27"/>
        <v>0</v>
      </c>
      <c r="H219" s="36">
        <f t="shared" si="33"/>
        <v>206886.07000000004</v>
      </c>
      <c r="I219" s="36">
        <f t="shared" si="34"/>
        <v>320067.37</v>
      </c>
      <c r="J219" s="36">
        <f t="shared" si="28"/>
        <v>293113.92999999988</v>
      </c>
    </row>
    <row r="220" spans="1:10" x14ac:dyDescent="0.25">
      <c r="A220">
        <f t="shared" si="35"/>
        <v>18</v>
      </c>
      <c r="B220" s="33">
        <v>50161</v>
      </c>
      <c r="C220" s="36">
        <f t="shared" si="29"/>
        <v>293113.92999999988</v>
      </c>
      <c r="D220" s="36">
        <f t="shared" si="30"/>
        <v>2533.4299999999998</v>
      </c>
      <c r="E220" s="36">
        <f t="shared" si="31"/>
        <v>1434.2499999999998</v>
      </c>
      <c r="F220" s="36">
        <f t="shared" si="32"/>
        <v>1099.18</v>
      </c>
      <c r="G220" s="36">
        <f t="shared" si="27"/>
        <v>0</v>
      </c>
      <c r="H220" s="36">
        <f t="shared" si="33"/>
        <v>208320.32000000004</v>
      </c>
      <c r="I220" s="36">
        <f t="shared" si="34"/>
        <v>321166.55</v>
      </c>
      <c r="J220" s="36">
        <f t="shared" si="28"/>
        <v>291679.67999999988</v>
      </c>
    </row>
    <row r="221" spans="1:10" x14ac:dyDescent="0.25">
      <c r="A221">
        <f t="shared" si="35"/>
        <v>18</v>
      </c>
      <c r="B221" s="33">
        <v>50192</v>
      </c>
      <c r="C221" s="36">
        <f t="shared" si="29"/>
        <v>291679.67999999988</v>
      </c>
      <c r="D221" s="36">
        <f t="shared" si="30"/>
        <v>2533.4299999999998</v>
      </c>
      <c r="E221" s="36">
        <f t="shared" si="31"/>
        <v>1439.6299999999999</v>
      </c>
      <c r="F221" s="36">
        <f t="shared" si="32"/>
        <v>1093.8</v>
      </c>
      <c r="G221" s="36">
        <f t="shared" si="27"/>
        <v>0</v>
      </c>
      <c r="H221" s="36">
        <f t="shared" si="33"/>
        <v>209759.95000000004</v>
      </c>
      <c r="I221" s="36">
        <f t="shared" si="34"/>
        <v>322260.34999999998</v>
      </c>
      <c r="J221" s="36">
        <f t="shared" si="28"/>
        <v>290240.04999999987</v>
      </c>
    </row>
    <row r="222" spans="1:10" x14ac:dyDescent="0.25">
      <c r="A222">
        <f t="shared" si="35"/>
        <v>18</v>
      </c>
      <c r="B222" s="33">
        <v>50222</v>
      </c>
      <c r="C222" s="36">
        <f t="shared" si="29"/>
        <v>290240.04999999987</v>
      </c>
      <c r="D222" s="36">
        <f t="shared" si="30"/>
        <v>2533.4299999999998</v>
      </c>
      <c r="E222" s="36">
        <f t="shared" si="31"/>
        <v>1445.0299999999997</v>
      </c>
      <c r="F222" s="36">
        <f t="shared" si="32"/>
        <v>1088.4000000000001</v>
      </c>
      <c r="G222" s="36">
        <f t="shared" si="27"/>
        <v>0</v>
      </c>
      <c r="H222" s="36">
        <f t="shared" si="33"/>
        <v>211204.98000000004</v>
      </c>
      <c r="I222" s="36">
        <f t="shared" si="34"/>
        <v>323348.75</v>
      </c>
      <c r="J222" s="36">
        <f t="shared" si="28"/>
        <v>288795.01999999984</v>
      </c>
    </row>
    <row r="223" spans="1:10" x14ac:dyDescent="0.25">
      <c r="A223">
        <f t="shared" si="35"/>
        <v>18</v>
      </c>
      <c r="B223" s="33">
        <v>50253</v>
      </c>
      <c r="C223" s="36">
        <f t="shared" si="29"/>
        <v>288795.01999999984</v>
      </c>
      <c r="D223" s="36">
        <f t="shared" si="30"/>
        <v>2533.4299999999998</v>
      </c>
      <c r="E223" s="36">
        <f t="shared" si="31"/>
        <v>1450.4499999999998</v>
      </c>
      <c r="F223" s="36">
        <f t="shared" si="32"/>
        <v>1082.98</v>
      </c>
      <c r="G223" s="36">
        <f t="shared" si="27"/>
        <v>0</v>
      </c>
      <c r="H223" s="36">
        <f t="shared" si="33"/>
        <v>212655.43000000005</v>
      </c>
      <c r="I223" s="36">
        <f t="shared" si="34"/>
        <v>324431.73</v>
      </c>
      <c r="J223" s="36">
        <f t="shared" si="28"/>
        <v>287344.56999999983</v>
      </c>
    </row>
    <row r="224" spans="1:10" x14ac:dyDescent="0.25">
      <c r="A224">
        <f t="shared" si="35"/>
        <v>18</v>
      </c>
      <c r="B224" s="33">
        <v>50284</v>
      </c>
      <c r="C224" s="36">
        <f t="shared" si="29"/>
        <v>287344.56999999983</v>
      </c>
      <c r="D224" s="36">
        <f t="shared" si="30"/>
        <v>2533.4299999999998</v>
      </c>
      <c r="E224" s="36">
        <f t="shared" si="31"/>
        <v>1455.8899999999999</v>
      </c>
      <c r="F224" s="36">
        <f t="shared" si="32"/>
        <v>1077.54</v>
      </c>
      <c r="G224" s="36">
        <f t="shared" si="27"/>
        <v>0</v>
      </c>
      <c r="H224" s="36">
        <f t="shared" si="33"/>
        <v>214111.32000000007</v>
      </c>
      <c r="I224" s="36">
        <f t="shared" si="34"/>
        <v>325509.26999999996</v>
      </c>
      <c r="J224" s="36">
        <f t="shared" si="28"/>
        <v>285888.67999999982</v>
      </c>
    </row>
    <row r="225" spans="1:10" x14ac:dyDescent="0.25">
      <c r="A225">
        <f t="shared" si="35"/>
        <v>18</v>
      </c>
      <c r="B225" s="33">
        <v>50314</v>
      </c>
      <c r="C225" s="36">
        <f t="shared" si="29"/>
        <v>285888.67999999982</v>
      </c>
      <c r="D225" s="36">
        <f t="shared" si="30"/>
        <v>2533.4299999999998</v>
      </c>
      <c r="E225" s="36">
        <f t="shared" si="31"/>
        <v>1461.35</v>
      </c>
      <c r="F225" s="36">
        <f t="shared" si="32"/>
        <v>1072.08</v>
      </c>
      <c r="G225" s="36">
        <f t="shared" si="27"/>
        <v>0</v>
      </c>
      <c r="H225" s="36">
        <f t="shared" si="33"/>
        <v>215572.67000000007</v>
      </c>
      <c r="I225" s="36">
        <f t="shared" si="34"/>
        <v>326581.34999999998</v>
      </c>
      <c r="J225" s="36">
        <f t="shared" si="28"/>
        <v>284427.32999999984</v>
      </c>
    </row>
    <row r="226" spans="1:10" x14ac:dyDescent="0.25">
      <c r="A226">
        <f t="shared" si="35"/>
        <v>18</v>
      </c>
      <c r="B226" s="33">
        <v>50345</v>
      </c>
      <c r="C226" s="36">
        <f t="shared" si="29"/>
        <v>284427.32999999984</v>
      </c>
      <c r="D226" s="36">
        <f t="shared" si="30"/>
        <v>2533.4299999999998</v>
      </c>
      <c r="E226" s="36">
        <f t="shared" si="31"/>
        <v>1466.83</v>
      </c>
      <c r="F226" s="36">
        <f t="shared" si="32"/>
        <v>1066.5999999999999</v>
      </c>
      <c r="G226" s="36">
        <f t="shared" si="27"/>
        <v>0</v>
      </c>
      <c r="H226" s="36">
        <f t="shared" si="33"/>
        <v>217039.50000000006</v>
      </c>
      <c r="I226" s="36">
        <f t="shared" si="34"/>
        <v>327647.94999999995</v>
      </c>
      <c r="J226" s="36">
        <f t="shared" si="28"/>
        <v>282960.49999999983</v>
      </c>
    </row>
    <row r="227" spans="1:10" x14ac:dyDescent="0.25">
      <c r="A227">
        <f t="shared" si="35"/>
        <v>18</v>
      </c>
      <c r="B227" s="33">
        <v>50375</v>
      </c>
      <c r="C227" s="36">
        <f t="shared" si="29"/>
        <v>282960.49999999983</v>
      </c>
      <c r="D227" s="36">
        <f t="shared" si="30"/>
        <v>2533.4299999999998</v>
      </c>
      <c r="E227" s="36">
        <f t="shared" si="31"/>
        <v>1472.33</v>
      </c>
      <c r="F227" s="36">
        <f t="shared" si="32"/>
        <v>1061.0999999999999</v>
      </c>
      <c r="G227" s="36">
        <f t="shared" si="27"/>
        <v>0</v>
      </c>
      <c r="H227" s="36">
        <f t="shared" si="33"/>
        <v>218511.83000000005</v>
      </c>
      <c r="I227" s="36">
        <f t="shared" si="34"/>
        <v>328709.04999999993</v>
      </c>
      <c r="J227" s="36">
        <f t="shared" si="28"/>
        <v>281488.16999999981</v>
      </c>
    </row>
    <row r="228" spans="1:10" x14ac:dyDescent="0.25">
      <c r="A228">
        <f t="shared" si="35"/>
        <v>19</v>
      </c>
      <c r="B228" s="33">
        <v>50406</v>
      </c>
      <c r="C228" s="36">
        <f t="shared" si="29"/>
        <v>281488.16999999981</v>
      </c>
      <c r="D228" s="36">
        <f t="shared" si="30"/>
        <v>2533.4299999999998</v>
      </c>
      <c r="E228" s="36">
        <f t="shared" si="31"/>
        <v>1477.85</v>
      </c>
      <c r="F228" s="36">
        <f t="shared" si="32"/>
        <v>1055.58</v>
      </c>
      <c r="G228" s="36">
        <f t="shared" si="27"/>
        <v>0</v>
      </c>
      <c r="H228" s="36">
        <f t="shared" si="33"/>
        <v>219989.68000000005</v>
      </c>
      <c r="I228" s="36">
        <f t="shared" si="34"/>
        <v>329764.62999999995</v>
      </c>
      <c r="J228" s="36">
        <f t="shared" si="28"/>
        <v>280010.31999999983</v>
      </c>
    </row>
    <row r="229" spans="1:10" x14ac:dyDescent="0.25">
      <c r="A229">
        <f t="shared" si="35"/>
        <v>19</v>
      </c>
      <c r="B229" s="33">
        <v>50437</v>
      </c>
      <c r="C229" s="36">
        <f t="shared" si="29"/>
        <v>280010.31999999983</v>
      </c>
      <c r="D229" s="36">
        <f t="shared" si="30"/>
        <v>2533.4299999999998</v>
      </c>
      <c r="E229" s="36">
        <f t="shared" si="31"/>
        <v>1483.3899999999999</v>
      </c>
      <c r="F229" s="36">
        <f t="shared" si="32"/>
        <v>1050.04</v>
      </c>
      <c r="G229" s="36">
        <f t="shared" si="27"/>
        <v>0</v>
      </c>
      <c r="H229" s="36">
        <f t="shared" si="33"/>
        <v>221473.07000000007</v>
      </c>
      <c r="I229" s="36">
        <f t="shared" si="34"/>
        <v>330814.66999999993</v>
      </c>
      <c r="J229" s="36">
        <f t="shared" si="28"/>
        <v>278526.92999999982</v>
      </c>
    </row>
    <row r="230" spans="1:10" x14ac:dyDescent="0.25">
      <c r="A230">
        <f t="shared" si="35"/>
        <v>19</v>
      </c>
      <c r="B230" s="33">
        <v>50465</v>
      </c>
      <c r="C230" s="36">
        <f t="shared" si="29"/>
        <v>278526.92999999982</v>
      </c>
      <c r="D230" s="36">
        <f t="shared" si="30"/>
        <v>2533.4299999999998</v>
      </c>
      <c r="E230" s="36">
        <f t="shared" si="31"/>
        <v>1488.9499999999998</v>
      </c>
      <c r="F230" s="36">
        <f t="shared" si="32"/>
        <v>1044.48</v>
      </c>
      <c r="G230" s="36">
        <f t="shared" si="27"/>
        <v>0</v>
      </c>
      <c r="H230" s="36">
        <f t="shared" si="33"/>
        <v>222962.02000000008</v>
      </c>
      <c r="I230" s="36">
        <f t="shared" si="34"/>
        <v>331859.14999999991</v>
      </c>
      <c r="J230" s="36">
        <f t="shared" si="28"/>
        <v>277037.97999999981</v>
      </c>
    </row>
    <row r="231" spans="1:10" x14ac:dyDescent="0.25">
      <c r="A231">
        <f t="shared" si="35"/>
        <v>19</v>
      </c>
      <c r="B231" s="33">
        <v>50496</v>
      </c>
      <c r="C231" s="36">
        <f t="shared" si="29"/>
        <v>277037.97999999981</v>
      </c>
      <c r="D231" s="36">
        <f t="shared" si="30"/>
        <v>2533.4299999999998</v>
      </c>
      <c r="E231" s="36">
        <f t="shared" si="31"/>
        <v>1494.5399999999997</v>
      </c>
      <c r="F231" s="36">
        <f t="shared" si="32"/>
        <v>1038.8900000000001</v>
      </c>
      <c r="G231" s="36">
        <f t="shared" si="27"/>
        <v>0</v>
      </c>
      <c r="H231" s="36">
        <f t="shared" si="33"/>
        <v>224456.56000000008</v>
      </c>
      <c r="I231" s="36">
        <f t="shared" si="34"/>
        <v>332898.03999999992</v>
      </c>
      <c r="J231" s="36">
        <f t="shared" si="28"/>
        <v>275543.43999999983</v>
      </c>
    </row>
    <row r="232" spans="1:10" x14ac:dyDescent="0.25">
      <c r="A232">
        <f t="shared" si="35"/>
        <v>19</v>
      </c>
      <c r="B232" s="33">
        <v>50526</v>
      </c>
      <c r="C232" s="36">
        <f t="shared" si="29"/>
        <v>275543.43999999983</v>
      </c>
      <c r="D232" s="36">
        <f t="shared" si="30"/>
        <v>2533.4299999999998</v>
      </c>
      <c r="E232" s="36">
        <f t="shared" si="31"/>
        <v>1500.1399999999999</v>
      </c>
      <c r="F232" s="36">
        <f t="shared" si="32"/>
        <v>1033.29</v>
      </c>
      <c r="G232" s="36">
        <f t="shared" si="27"/>
        <v>0</v>
      </c>
      <c r="H232" s="36">
        <f t="shared" si="33"/>
        <v>225956.7000000001</v>
      </c>
      <c r="I232" s="36">
        <f t="shared" si="34"/>
        <v>333931.3299999999</v>
      </c>
      <c r="J232" s="36">
        <f t="shared" si="28"/>
        <v>274043.29999999981</v>
      </c>
    </row>
    <row r="233" spans="1:10" x14ac:dyDescent="0.25">
      <c r="A233">
        <f t="shared" si="35"/>
        <v>19</v>
      </c>
      <c r="B233" s="33">
        <v>50557</v>
      </c>
      <c r="C233" s="36">
        <f t="shared" si="29"/>
        <v>274043.29999999981</v>
      </c>
      <c r="D233" s="36">
        <f t="shared" si="30"/>
        <v>2533.4299999999998</v>
      </c>
      <c r="E233" s="36">
        <f t="shared" si="31"/>
        <v>1505.7699999999998</v>
      </c>
      <c r="F233" s="36">
        <f t="shared" si="32"/>
        <v>1027.6600000000001</v>
      </c>
      <c r="G233" s="36">
        <f t="shared" si="27"/>
        <v>0</v>
      </c>
      <c r="H233" s="36">
        <f t="shared" si="33"/>
        <v>227462.47000000009</v>
      </c>
      <c r="I233" s="36">
        <f t="shared" si="34"/>
        <v>334958.98999999987</v>
      </c>
      <c r="J233" s="36">
        <f t="shared" si="28"/>
        <v>272537.5299999998</v>
      </c>
    </row>
    <row r="234" spans="1:10" x14ac:dyDescent="0.25">
      <c r="A234">
        <f t="shared" si="35"/>
        <v>19</v>
      </c>
      <c r="B234" s="33">
        <v>50587</v>
      </c>
      <c r="C234" s="36">
        <f t="shared" si="29"/>
        <v>272537.5299999998</v>
      </c>
      <c r="D234" s="36">
        <f t="shared" si="30"/>
        <v>2533.4299999999998</v>
      </c>
      <c r="E234" s="36">
        <f t="shared" si="31"/>
        <v>1511.4099999999999</v>
      </c>
      <c r="F234" s="36">
        <f t="shared" si="32"/>
        <v>1022.02</v>
      </c>
      <c r="G234" s="36">
        <f t="shared" si="27"/>
        <v>0</v>
      </c>
      <c r="H234" s="36">
        <f t="shared" si="33"/>
        <v>228973.88000000009</v>
      </c>
      <c r="I234" s="36">
        <f t="shared" si="34"/>
        <v>335981.00999999989</v>
      </c>
      <c r="J234" s="36">
        <f t="shared" si="28"/>
        <v>271026.11999999982</v>
      </c>
    </row>
    <row r="235" spans="1:10" x14ac:dyDescent="0.25">
      <c r="A235">
        <f t="shared" si="35"/>
        <v>19</v>
      </c>
      <c r="B235" s="33">
        <v>50618</v>
      </c>
      <c r="C235" s="36">
        <f t="shared" si="29"/>
        <v>271026.11999999982</v>
      </c>
      <c r="D235" s="36">
        <f t="shared" si="30"/>
        <v>2533.4299999999998</v>
      </c>
      <c r="E235" s="36">
        <f t="shared" si="31"/>
        <v>1517.08</v>
      </c>
      <c r="F235" s="36">
        <f t="shared" si="32"/>
        <v>1016.35</v>
      </c>
      <c r="G235" s="36">
        <f t="shared" si="27"/>
        <v>0</v>
      </c>
      <c r="H235" s="36">
        <f t="shared" si="33"/>
        <v>230490.96000000008</v>
      </c>
      <c r="I235" s="36">
        <f t="shared" si="34"/>
        <v>336997.35999999987</v>
      </c>
      <c r="J235" s="36">
        <f t="shared" si="28"/>
        <v>269509.0399999998</v>
      </c>
    </row>
    <row r="236" spans="1:10" x14ac:dyDescent="0.25">
      <c r="A236">
        <f t="shared" si="35"/>
        <v>19</v>
      </c>
      <c r="B236" s="33">
        <v>50649</v>
      </c>
      <c r="C236" s="36">
        <f t="shared" si="29"/>
        <v>269509.0399999998</v>
      </c>
      <c r="D236" s="36">
        <f t="shared" si="30"/>
        <v>2533.4299999999998</v>
      </c>
      <c r="E236" s="36">
        <f t="shared" si="31"/>
        <v>1522.77</v>
      </c>
      <c r="F236" s="36">
        <f t="shared" si="32"/>
        <v>1010.66</v>
      </c>
      <c r="G236" s="36">
        <f t="shared" si="27"/>
        <v>0</v>
      </c>
      <c r="H236" s="36">
        <f t="shared" si="33"/>
        <v>232013.73000000007</v>
      </c>
      <c r="I236" s="36">
        <f t="shared" si="34"/>
        <v>338008.01999999984</v>
      </c>
      <c r="J236" s="36">
        <f t="shared" si="28"/>
        <v>267986.26999999979</v>
      </c>
    </row>
    <row r="237" spans="1:10" x14ac:dyDescent="0.25">
      <c r="A237">
        <f t="shared" si="35"/>
        <v>19</v>
      </c>
      <c r="B237" s="33">
        <v>50679</v>
      </c>
      <c r="C237" s="36">
        <f t="shared" si="29"/>
        <v>267986.26999999979</v>
      </c>
      <c r="D237" s="36">
        <f t="shared" si="30"/>
        <v>2533.4299999999998</v>
      </c>
      <c r="E237" s="36">
        <f t="shared" si="31"/>
        <v>1528.4799999999998</v>
      </c>
      <c r="F237" s="36">
        <f t="shared" si="32"/>
        <v>1004.95</v>
      </c>
      <c r="G237" s="36">
        <f t="shared" si="27"/>
        <v>0</v>
      </c>
      <c r="H237" s="36">
        <f t="shared" si="33"/>
        <v>233542.21000000008</v>
      </c>
      <c r="I237" s="36">
        <f t="shared" si="34"/>
        <v>339012.96999999986</v>
      </c>
      <c r="J237" s="36">
        <f t="shared" si="28"/>
        <v>266457.7899999998</v>
      </c>
    </row>
    <row r="238" spans="1:10" x14ac:dyDescent="0.25">
      <c r="A238">
        <f t="shared" si="35"/>
        <v>19</v>
      </c>
      <c r="B238" s="33">
        <v>50710</v>
      </c>
      <c r="C238" s="36">
        <f t="shared" si="29"/>
        <v>266457.7899999998</v>
      </c>
      <c r="D238" s="36">
        <f t="shared" si="30"/>
        <v>2533.4299999999998</v>
      </c>
      <c r="E238" s="36">
        <f t="shared" si="31"/>
        <v>1534.2099999999998</v>
      </c>
      <c r="F238" s="36">
        <f t="shared" si="32"/>
        <v>999.22</v>
      </c>
      <c r="G238" s="36">
        <f t="shared" si="27"/>
        <v>0</v>
      </c>
      <c r="H238" s="36">
        <f t="shared" si="33"/>
        <v>235076.42000000007</v>
      </c>
      <c r="I238" s="36">
        <f t="shared" si="34"/>
        <v>340012.18999999983</v>
      </c>
      <c r="J238" s="36">
        <f t="shared" si="28"/>
        <v>264923.57999999978</v>
      </c>
    </row>
    <row r="239" spans="1:10" x14ac:dyDescent="0.25">
      <c r="A239">
        <f t="shared" si="35"/>
        <v>19</v>
      </c>
      <c r="B239" s="33">
        <v>50740</v>
      </c>
      <c r="C239" s="36">
        <f t="shared" si="29"/>
        <v>264923.57999999978</v>
      </c>
      <c r="D239" s="36">
        <f t="shared" si="30"/>
        <v>2533.4299999999998</v>
      </c>
      <c r="E239" s="36">
        <f t="shared" si="31"/>
        <v>1539.9699999999998</v>
      </c>
      <c r="F239" s="36">
        <f t="shared" si="32"/>
        <v>993.46</v>
      </c>
      <c r="G239" s="36">
        <f t="shared" si="27"/>
        <v>0</v>
      </c>
      <c r="H239" s="36">
        <f t="shared" si="33"/>
        <v>236616.39000000007</v>
      </c>
      <c r="I239" s="36">
        <f t="shared" si="34"/>
        <v>341005.64999999985</v>
      </c>
      <c r="J239" s="36">
        <f t="shared" si="28"/>
        <v>263383.60999999981</v>
      </c>
    </row>
    <row r="240" spans="1:10" x14ac:dyDescent="0.25">
      <c r="A240">
        <f t="shared" si="35"/>
        <v>20</v>
      </c>
      <c r="B240" s="33">
        <v>50771</v>
      </c>
      <c r="C240" s="36">
        <f t="shared" si="29"/>
        <v>263383.60999999981</v>
      </c>
      <c r="D240" s="36">
        <f t="shared" si="30"/>
        <v>2533.4299999999998</v>
      </c>
      <c r="E240" s="36">
        <f t="shared" si="31"/>
        <v>1545.7399999999998</v>
      </c>
      <c r="F240" s="36">
        <f t="shared" si="32"/>
        <v>987.69</v>
      </c>
      <c r="G240" s="36">
        <f t="shared" si="27"/>
        <v>0</v>
      </c>
      <c r="H240" s="36">
        <f t="shared" si="33"/>
        <v>238162.13000000006</v>
      </c>
      <c r="I240" s="36">
        <f t="shared" si="34"/>
        <v>341993.33999999985</v>
      </c>
      <c r="J240" s="36">
        <f t="shared" si="28"/>
        <v>261837.86999999982</v>
      </c>
    </row>
    <row r="241" spans="1:10" x14ac:dyDescent="0.25">
      <c r="A241">
        <f t="shared" si="35"/>
        <v>20</v>
      </c>
      <c r="B241" s="33">
        <v>50802</v>
      </c>
      <c r="C241" s="36">
        <f t="shared" si="29"/>
        <v>261837.86999999982</v>
      </c>
      <c r="D241" s="36">
        <f t="shared" si="30"/>
        <v>2533.4299999999998</v>
      </c>
      <c r="E241" s="36">
        <f t="shared" si="31"/>
        <v>1551.54</v>
      </c>
      <c r="F241" s="36">
        <f t="shared" si="32"/>
        <v>981.89</v>
      </c>
      <c r="G241" s="36">
        <f t="shared" si="27"/>
        <v>0</v>
      </c>
      <c r="H241" s="36">
        <f t="shared" si="33"/>
        <v>239713.67000000007</v>
      </c>
      <c r="I241" s="36">
        <f t="shared" si="34"/>
        <v>342975.22999999986</v>
      </c>
      <c r="J241" s="36">
        <f t="shared" si="28"/>
        <v>260286.32999999981</v>
      </c>
    </row>
    <row r="242" spans="1:10" x14ac:dyDescent="0.25">
      <c r="A242">
        <f t="shared" si="35"/>
        <v>20</v>
      </c>
      <c r="B242" s="33">
        <v>50830</v>
      </c>
      <c r="C242" s="36">
        <f t="shared" si="29"/>
        <v>260286.32999999981</v>
      </c>
      <c r="D242" s="36">
        <f t="shared" si="30"/>
        <v>2533.4299999999998</v>
      </c>
      <c r="E242" s="36">
        <f t="shared" si="31"/>
        <v>1557.3599999999997</v>
      </c>
      <c r="F242" s="36">
        <f t="shared" si="32"/>
        <v>976.07</v>
      </c>
      <c r="G242" s="36">
        <f t="shared" si="27"/>
        <v>0</v>
      </c>
      <c r="H242" s="36">
        <f t="shared" si="33"/>
        <v>241271.03000000006</v>
      </c>
      <c r="I242" s="36">
        <f t="shared" si="34"/>
        <v>343951.29999999987</v>
      </c>
      <c r="J242" s="36">
        <f t="shared" si="28"/>
        <v>258728.96999999983</v>
      </c>
    </row>
    <row r="243" spans="1:10" x14ac:dyDescent="0.25">
      <c r="A243">
        <f t="shared" si="35"/>
        <v>20</v>
      </c>
      <c r="B243" s="33">
        <v>50861</v>
      </c>
      <c r="C243" s="36">
        <f t="shared" si="29"/>
        <v>258728.96999999983</v>
      </c>
      <c r="D243" s="36">
        <f t="shared" si="30"/>
        <v>2533.4299999999998</v>
      </c>
      <c r="E243" s="36">
        <f t="shared" si="31"/>
        <v>1563.1999999999998</v>
      </c>
      <c r="F243" s="36">
        <f t="shared" si="32"/>
        <v>970.23</v>
      </c>
      <c r="G243" s="36">
        <f t="shared" si="27"/>
        <v>0</v>
      </c>
      <c r="H243" s="36">
        <f t="shared" si="33"/>
        <v>242834.23000000007</v>
      </c>
      <c r="I243" s="36">
        <f t="shared" si="34"/>
        <v>344921.52999999985</v>
      </c>
      <c r="J243" s="36">
        <f t="shared" si="28"/>
        <v>257165.76999999981</v>
      </c>
    </row>
    <row r="244" spans="1:10" x14ac:dyDescent="0.25">
      <c r="A244">
        <f t="shared" si="35"/>
        <v>20</v>
      </c>
      <c r="B244" s="33">
        <v>50891</v>
      </c>
      <c r="C244" s="36">
        <f t="shared" si="29"/>
        <v>257165.76999999981</v>
      </c>
      <c r="D244" s="36">
        <f t="shared" si="30"/>
        <v>2533.4299999999998</v>
      </c>
      <c r="E244" s="36">
        <f t="shared" si="31"/>
        <v>1569.06</v>
      </c>
      <c r="F244" s="36">
        <f t="shared" si="32"/>
        <v>964.37</v>
      </c>
      <c r="G244" s="36">
        <f t="shared" si="27"/>
        <v>0</v>
      </c>
      <c r="H244" s="36">
        <f t="shared" si="33"/>
        <v>244403.29000000007</v>
      </c>
      <c r="I244" s="36">
        <f t="shared" si="34"/>
        <v>345885.89999999985</v>
      </c>
      <c r="J244" s="36">
        <f t="shared" si="28"/>
        <v>255596.70999999982</v>
      </c>
    </row>
    <row r="245" spans="1:10" x14ac:dyDescent="0.25">
      <c r="A245">
        <f t="shared" si="35"/>
        <v>20</v>
      </c>
      <c r="B245" s="33">
        <v>50922</v>
      </c>
      <c r="C245" s="36">
        <f t="shared" si="29"/>
        <v>255596.70999999982</v>
      </c>
      <c r="D245" s="36">
        <f t="shared" si="30"/>
        <v>2533.4299999999998</v>
      </c>
      <c r="E245" s="36">
        <f t="shared" si="31"/>
        <v>1574.9399999999998</v>
      </c>
      <c r="F245" s="36">
        <f t="shared" si="32"/>
        <v>958.49</v>
      </c>
      <c r="G245" s="36">
        <f t="shared" si="27"/>
        <v>0</v>
      </c>
      <c r="H245" s="36">
        <f t="shared" si="33"/>
        <v>245978.23000000007</v>
      </c>
      <c r="I245" s="36">
        <f t="shared" si="34"/>
        <v>346844.38999999984</v>
      </c>
      <c r="J245" s="36">
        <f t="shared" si="28"/>
        <v>254021.76999999981</v>
      </c>
    </row>
    <row r="246" spans="1:10" x14ac:dyDescent="0.25">
      <c r="A246">
        <f t="shared" si="35"/>
        <v>20</v>
      </c>
      <c r="B246" s="33">
        <v>50952</v>
      </c>
      <c r="C246" s="36">
        <f t="shared" si="29"/>
        <v>254021.76999999981</v>
      </c>
      <c r="D246" s="36">
        <f t="shared" si="30"/>
        <v>2533.4299999999998</v>
      </c>
      <c r="E246" s="36">
        <f t="shared" si="31"/>
        <v>1580.85</v>
      </c>
      <c r="F246" s="36">
        <f t="shared" si="32"/>
        <v>952.58</v>
      </c>
      <c r="G246" s="36">
        <f t="shared" si="27"/>
        <v>0</v>
      </c>
      <c r="H246" s="36">
        <f t="shared" si="33"/>
        <v>247559.08000000007</v>
      </c>
      <c r="I246" s="36">
        <f t="shared" si="34"/>
        <v>347796.96999999986</v>
      </c>
      <c r="J246" s="36">
        <f t="shared" si="28"/>
        <v>252440.91999999981</v>
      </c>
    </row>
    <row r="247" spans="1:10" x14ac:dyDescent="0.25">
      <c r="A247">
        <f t="shared" si="35"/>
        <v>20</v>
      </c>
      <c r="B247" s="33">
        <v>50983</v>
      </c>
      <c r="C247" s="36">
        <f t="shared" si="29"/>
        <v>252440.91999999981</v>
      </c>
      <c r="D247" s="36">
        <f t="shared" si="30"/>
        <v>2533.4299999999998</v>
      </c>
      <c r="E247" s="36">
        <f t="shared" si="31"/>
        <v>1586.7799999999997</v>
      </c>
      <c r="F247" s="36">
        <f t="shared" si="32"/>
        <v>946.65</v>
      </c>
      <c r="G247" s="36">
        <f t="shared" si="27"/>
        <v>0</v>
      </c>
      <c r="H247" s="36">
        <f t="shared" si="33"/>
        <v>249145.86000000007</v>
      </c>
      <c r="I247" s="36">
        <f t="shared" si="34"/>
        <v>348743.61999999988</v>
      </c>
      <c r="J247" s="36">
        <f t="shared" si="28"/>
        <v>250854.13999999981</v>
      </c>
    </row>
    <row r="248" spans="1:10" x14ac:dyDescent="0.25">
      <c r="A248">
        <f t="shared" si="35"/>
        <v>20</v>
      </c>
      <c r="B248" s="33">
        <v>51014</v>
      </c>
      <c r="C248" s="36">
        <f t="shared" si="29"/>
        <v>250854.13999999981</v>
      </c>
      <c r="D248" s="36">
        <f t="shared" si="30"/>
        <v>2533.4299999999998</v>
      </c>
      <c r="E248" s="36">
        <f t="shared" si="31"/>
        <v>1592.7299999999998</v>
      </c>
      <c r="F248" s="36">
        <f t="shared" si="32"/>
        <v>940.7</v>
      </c>
      <c r="G248" s="36">
        <f t="shared" si="27"/>
        <v>0</v>
      </c>
      <c r="H248" s="36">
        <f t="shared" si="33"/>
        <v>250738.59000000008</v>
      </c>
      <c r="I248" s="36">
        <f t="shared" si="34"/>
        <v>349684.31999999989</v>
      </c>
      <c r="J248" s="36">
        <f t="shared" si="28"/>
        <v>249261.4099999998</v>
      </c>
    </row>
    <row r="249" spans="1:10" x14ac:dyDescent="0.25">
      <c r="A249">
        <f t="shared" si="35"/>
        <v>20</v>
      </c>
      <c r="B249" s="33">
        <v>51044</v>
      </c>
      <c r="C249" s="36">
        <f t="shared" si="29"/>
        <v>249261.4099999998</v>
      </c>
      <c r="D249" s="36">
        <f t="shared" si="30"/>
        <v>2533.4299999999998</v>
      </c>
      <c r="E249" s="36">
        <f t="shared" si="31"/>
        <v>1598.6999999999998</v>
      </c>
      <c r="F249" s="36">
        <f t="shared" si="32"/>
        <v>934.73</v>
      </c>
      <c r="G249" s="36">
        <f t="shared" si="27"/>
        <v>0</v>
      </c>
      <c r="H249" s="36">
        <f t="shared" si="33"/>
        <v>252337.2900000001</v>
      </c>
      <c r="I249" s="36">
        <f t="shared" si="34"/>
        <v>350619.04999999987</v>
      </c>
      <c r="J249" s="36">
        <f t="shared" si="28"/>
        <v>247662.70999999979</v>
      </c>
    </row>
    <row r="250" spans="1:10" x14ac:dyDescent="0.25">
      <c r="A250">
        <f t="shared" si="35"/>
        <v>20</v>
      </c>
      <c r="B250" s="33">
        <v>51075</v>
      </c>
      <c r="C250" s="36">
        <f t="shared" si="29"/>
        <v>247662.70999999979</v>
      </c>
      <c r="D250" s="36">
        <f t="shared" si="30"/>
        <v>2533.4299999999998</v>
      </c>
      <c r="E250" s="36">
        <f t="shared" si="31"/>
        <v>1604.6899999999998</v>
      </c>
      <c r="F250" s="36">
        <f t="shared" si="32"/>
        <v>928.74</v>
      </c>
      <c r="G250" s="36">
        <f t="shared" si="27"/>
        <v>0</v>
      </c>
      <c r="H250" s="36">
        <f t="shared" si="33"/>
        <v>253941.9800000001</v>
      </c>
      <c r="I250" s="36">
        <f t="shared" si="34"/>
        <v>351547.78999999986</v>
      </c>
      <c r="J250" s="36">
        <f t="shared" si="28"/>
        <v>246058.01999999979</v>
      </c>
    </row>
    <row r="251" spans="1:10" x14ac:dyDescent="0.25">
      <c r="A251">
        <f t="shared" si="35"/>
        <v>20</v>
      </c>
      <c r="B251" s="33">
        <v>51105</v>
      </c>
      <c r="C251" s="36">
        <f t="shared" si="29"/>
        <v>246058.01999999979</v>
      </c>
      <c r="D251" s="36">
        <f t="shared" si="30"/>
        <v>2533.4299999999998</v>
      </c>
      <c r="E251" s="36">
        <f t="shared" si="31"/>
        <v>1610.7099999999998</v>
      </c>
      <c r="F251" s="36">
        <f t="shared" si="32"/>
        <v>922.72</v>
      </c>
      <c r="G251" s="36">
        <f t="shared" si="27"/>
        <v>0</v>
      </c>
      <c r="H251" s="36">
        <f t="shared" si="33"/>
        <v>255552.69000000009</v>
      </c>
      <c r="I251" s="36">
        <f t="shared" si="34"/>
        <v>352470.50999999983</v>
      </c>
      <c r="J251" s="36">
        <f t="shared" si="28"/>
        <v>244447.30999999979</v>
      </c>
    </row>
    <row r="252" spans="1:10" x14ac:dyDescent="0.25">
      <c r="A252">
        <f t="shared" si="35"/>
        <v>21</v>
      </c>
      <c r="B252" s="33">
        <v>51136</v>
      </c>
      <c r="C252" s="36">
        <f t="shared" si="29"/>
        <v>244447.30999999979</v>
      </c>
      <c r="D252" s="36">
        <f t="shared" si="30"/>
        <v>2533.4299999999998</v>
      </c>
      <c r="E252" s="36">
        <f t="shared" si="31"/>
        <v>1616.75</v>
      </c>
      <c r="F252" s="36">
        <f t="shared" si="32"/>
        <v>916.68</v>
      </c>
      <c r="G252" s="36">
        <f t="shared" si="27"/>
        <v>0</v>
      </c>
      <c r="H252" s="36">
        <f t="shared" si="33"/>
        <v>257169.44000000009</v>
      </c>
      <c r="I252" s="36">
        <f t="shared" si="34"/>
        <v>353387.18999999983</v>
      </c>
      <c r="J252" s="36">
        <f t="shared" si="28"/>
        <v>242830.55999999979</v>
      </c>
    </row>
    <row r="253" spans="1:10" x14ac:dyDescent="0.25">
      <c r="A253">
        <f t="shared" si="35"/>
        <v>21</v>
      </c>
      <c r="B253" s="33">
        <v>51167</v>
      </c>
      <c r="C253" s="36">
        <f t="shared" si="29"/>
        <v>242830.55999999979</v>
      </c>
      <c r="D253" s="36">
        <f t="shared" si="30"/>
        <v>2533.4299999999998</v>
      </c>
      <c r="E253" s="36">
        <f t="shared" si="31"/>
        <v>1622.8199999999997</v>
      </c>
      <c r="F253" s="36">
        <f t="shared" si="32"/>
        <v>910.61</v>
      </c>
      <c r="G253" s="36">
        <f t="shared" si="27"/>
        <v>0</v>
      </c>
      <c r="H253" s="36">
        <f t="shared" si="33"/>
        <v>258792.2600000001</v>
      </c>
      <c r="I253" s="36">
        <f t="shared" si="34"/>
        <v>354297.79999999981</v>
      </c>
      <c r="J253" s="36">
        <f t="shared" si="28"/>
        <v>241207.73999999979</v>
      </c>
    </row>
    <row r="254" spans="1:10" x14ac:dyDescent="0.25">
      <c r="A254">
        <f t="shared" si="35"/>
        <v>21</v>
      </c>
      <c r="B254" s="33">
        <v>51196</v>
      </c>
      <c r="C254" s="36">
        <f t="shared" si="29"/>
        <v>241207.73999999979</v>
      </c>
      <c r="D254" s="36">
        <f t="shared" si="30"/>
        <v>2533.4299999999998</v>
      </c>
      <c r="E254" s="36">
        <f t="shared" si="31"/>
        <v>1628.8999999999999</v>
      </c>
      <c r="F254" s="36">
        <f t="shared" si="32"/>
        <v>904.53</v>
      </c>
      <c r="G254" s="36">
        <f t="shared" si="27"/>
        <v>0</v>
      </c>
      <c r="H254" s="36">
        <f t="shared" si="33"/>
        <v>260421.16000000009</v>
      </c>
      <c r="I254" s="36">
        <f t="shared" si="34"/>
        <v>355202.32999999984</v>
      </c>
      <c r="J254" s="36">
        <f t="shared" si="28"/>
        <v>239578.83999999979</v>
      </c>
    </row>
    <row r="255" spans="1:10" x14ac:dyDescent="0.25">
      <c r="A255">
        <f t="shared" si="35"/>
        <v>21</v>
      </c>
      <c r="B255" s="33">
        <v>51227</v>
      </c>
      <c r="C255" s="36">
        <f t="shared" si="29"/>
        <v>239578.83999999979</v>
      </c>
      <c r="D255" s="36">
        <f t="shared" si="30"/>
        <v>2533.4299999999998</v>
      </c>
      <c r="E255" s="36">
        <f t="shared" si="31"/>
        <v>1635.0099999999998</v>
      </c>
      <c r="F255" s="36">
        <f t="shared" si="32"/>
        <v>898.42</v>
      </c>
      <c r="G255" s="36">
        <f t="shared" si="27"/>
        <v>0</v>
      </c>
      <c r="H255" s="36">
        <f t="shared" si="33"/>
        <v>262056.1700000001</v>
      </c>
      <c r="I255" s="36">
        <f t="shared" si="34"/>
        <v>356100.74999999983</v>
      </c>
      <c r="J255" s="36">
        <f t="shared" si="28"/>
        <v>237943.82999999978</v>
      </c>
    </row>
    <row r="256" spans="1:10" x14ac:dyDescent="0.25">
      <c r="A256">
        <f t="shared" si="35"/>
        <v>21</v>
      </c>
      <c r="B256" s="33">
        <v>51257</v>
      </c>
      <c r="C256" s="36">
        <f t="shared" si="29"/>
        <v>237943.82999999978</v>
      </c>
      <c r="D256" s="36">
        <f t="shared" si="30"/>
        <v>2533.4299999999998</v>
      </c>
      <c r="E256" s="36">
        <f t="shared" si="31"/>
        <v>1641.1399999999999</v>
      </c>
      <c r="F256" s="36">
        <f t="shared" si="32"/>
        <v>892.29</v>
      </c>
      <c r="G256" s="36">
        <f t="shared" si="27"/>
        <v>0</v>
      </c>
      <c r="H256" s="36">
        <f t="shared" si="33"/>
        <v>263697.31000000011</v>
      </c>
      <c r="I256" s="36">
        <f t="shared" si="34"/>
        <v>356993.0399999998</v>
      </c>
      <c r="J256" s="36">
        <f t="shared" si="28"/>
        <v>236302.68999999977</v>
      </c>
    </row>
    <row r="257" spans="1:10" x14ac:dyDescent="0.25">
      <c r="A257">
        <f t="shared" si="35"/>
        <v>21</v>
      </c>
      <c r="B257" s="33">
        <v>51288</v>
      </c>
      <c r="C257" s="36">
        <f t="shared" si="29"/>
        <v>236302.68999999977</v>
      </c>
      <c r="D257" s="36">
        <f t="shared" si="30"/>
        <v>2533.4299999999998</v>
      </c>
      <c r="E257" s="36">
        <f t="shared" si="31"/>
        <v>1647.29</v>
      </c>
      <c r="F257" s="36">
        <f t="shared" si="32"/>
        <v>886.14</v>
      </c>
      <c r="G257" s="36">
        <f t="shared" si="27"/>
        <v>0</v>
      </c>
      <c r="H257" s="36">
        <f t="shared" si="33"/>
        <v>265344.60000000009</v>
      </c>
      <c r="I257" s="36">
        <f t="shared" si="34"/>
        <v>357879.17999999982</v>
      </c>
      <c r="J257" s="36">
        <f t="shared" si="28"/>
        <v>234655.39999999976</v>
      </c>
    </row>
    <row r="258" spans="1:10" x14ac:dyDescent="0.25">
      <c r="A258">
        <f t="shared" si="35"/>
        <v>21</v>
      </c>
      <c r="B258" s="33">
        <v>51318</v>
      </c>
      <c r="C258" s="36">
        <f t="shared" si="29"/>
        <v>234655.39999999976</v>
      </c>
      <c r="D258" s="36">
        <f t="shared" si="30"/>
        <v>2533.4299999999998</v>
      </c>
      <c r="E258" s="36">
        <f t="shared" si="31"/>
        <v>1653.4699999999998</v>
      </c>
      <c r="F258" s="36">
        <f t="shared" si="32"/>
        <v>879.96</v>
      </c>
      <c r="G258" s="36">
        <f t="shared" si="27"/>
        <v>0</v>
      </c>
      <c r="H258" s="36">
        <f t="shared" si="33"/>
        <v>266998.07000000007</v>
      </c>
      <c r="I258" s="36">
        <f t="shared" si="34"/>
        <v>358759.13999999984</v>
      </c>
      <c r="J258" s="36">
        <f t="shared" si="28"/>
        <v>233001.92999999976</v>
      </c>
    </row>
    <row r="259" spans="1:10" x14ac:dyDescent="0.25">
      <c r="A259">
        <f t="shared" si="35"/>
        <v>21</v>
      </c>
      <c r="B259" s="33">
        <v>51349</v>
      </c>
      <c r="C259" s="36">
        <f t="shared" si="29"/>
        <v>233001.92999999976</v>
      </c>
      <c r="D259" s="36">
        <f t="shared" si="30"/>
        <v>2533.4299999999998</v>
      </c>
      <c r="E259" s="36">
        <f t="shared" si="31"/>
        <v>1659.6699999999998</v>
      </c>
      <c r="F259" s="36">
        <f t="shared" si="32"/>
        <v>873.76</v>
      </c>
      <c r="G259" s="36">
        <f t="shared" si="27"/>
        <v>0</v>
      </c>
      <c r="H259" s="36">
        <f t="shared" si="33"/>
        <v>268657.74000000005</v>
      </c>
      <c r="I259" s="36">
        <f t="shared" si="34"/>
        <v>359632.89999999985</v>
      </c>
      <c r="J259" s="36">
        <f t="shared" si="28"/>
        <v>231342.25999999975</v>
      </c>
    </row>
    <row r="260" spans="1:10" x14ac:dyDescent="0.25">
      <c r="A260">
        <f t="shared" si="35"/>
        <v>21</v>
      </c>
      <c r="B260" s="33">
        <v>51380</v>
      </c>
      <c r="C260" s="36">
        <f t="shared" si="29"/>
        <v>231342.25999999975</v>
      </c>
      <c r="D260" s="36">
        <f t="shared" si="30"/>
        <v>2533.4299999999998</v>
      </c>
      <c r="E260" s="36">
        <f t="shared" si="31"/>
        <v>1665.8999999999999</v>
      </c>
      <c r="F260" s="36">
        <f t="shared" si="32"/>
        <v>867.53</v>
      </c>
      <c r="G260" s="36">
        <f t="shared" si="27"/>
        <v>0</v>
      </c>
      <c r="H260" s="36">
        <f t="shared" si="33"/>
        <v>270323.64000000007</v>
      </c>
      <c r="I260" s="36">
        <f t="shared" si="34"/>
        <v>360500.42999999988</v>
      </c>
      <c r="J260" s="36">
        <f t="shared" si="28"/>
        <v>229676.35999999975</v>
      </c>
    </row>
    <row r="261" spans="1:10" x14ac:dyDescent="0.25">
      <c r="A261">
        <f t="shared" si="35"/>
        <v>21</v>
      </c>
      <c r="B261" s="33">
        <v>51410</v>
      </c>
      <c r="C261" s="36">
        <f t="shared" si="29"/>
        <v>229676.35999999975</v>
      </c>
      <c r="D261" s="36">
        <f t="shared" si="30"/>
        <v>2533.4299999999998</v>
      </c>
      <c r="E261" s="36">
        <f t="shared" si="31"/>
        <v>1672.1399999999999</v>
      </c>
      <c r="F261" s="36">
        <f t="shared" si="32"/>
        <v>861.29</v>
      </c>
      <c r="G261" s="36">
        <f t="shared" si="27"/>
        <v>0</v>
      </c>
      <c r="H261" s="36">
        <f t="shared" si="33"/>
        <v>271995.78000000009</v>
      </c>
      <c r="I261" s="36">
        <f t="shared" si="34"/>
        <v>361361.71999999986</v>
      </c>
      <c r="J261" s="36">
        <f t="shared" si="28"/>
        <v>228004.21999999974</v>
      </c>
    </row>
    <row r="262" spans="1:10" x14ac:dyDescent="0.25">
      <c r="A262">
        <f t="shared" si="35"/>
        <v>21</v>
      </c>
      <c r="B262" s="33">
        <v>51441</v>
      </c>
      <c r="C262" s="36">
        <f t="shared" si="29"/>
        <v>228004.21999999974</v>
      </c>
      <c r="D262" s="36">
        <f t="shared" si="30"/>
        <v>2533.4299999999998</v>
      </c>
      <c r="E262" s="36">
        <f t="shared" si="31"/>
        <v>1678.4099999999999</v>
      </c>
      <c r="F262" s="36">
        <f t="shared" si="32"/>
        <v>855.02</v>
      </c>
      <c r="G262" s="36">
        <f t="shared" si="27"/>
        <v>0</v>
      </c>
      <c r="H262" s="36">
        <f t="shared" si="33"/>
        <v>273674.19000000006</v>
      </c>
      <c r="I262" s="36">
        <f t="shared" si="34"/>
        <v>362216.73999999987</v>
      </c>
      <c r="J262" s="36">
        <f t="shared" si="28"/>
        <v>226325.80999999974</v>
      </c>
    </row>
    <row r="263" spans="1:10" x14ac:dyDescent="0.25">
      <c r="A263">
        <f t="shared" si="35"/>
        <v>21</v>
      </c>
      <c r="B263" s="33">
        <v>51471</v>
      </c>
      <c r="C263" s="36">
        <f t="shared" si="29"/>
        <v>226325.80999999974</v>
      </c>
      <c r="D263" s="36">
        <f t="shared" si="30"/>
        <v>2533.4299999999998</v>
      </c>
      <c r="E263" s="36">
        <f t="shared" si="31"/>
        <v>1684.7099999999998</v>
      </c>
      <c r="F263" s="36">
        <f t="shared" si="32"/>
        <v>848.72</v>
      </c>
      <c r="G263" s="36">
        <f t="shared" si="27"/>
        <v>0</v>
      </c>
      <c r="H263" s="36">
        <f t="shared" si="33"/>
        <v>275358.90000000008</v>
      </c>
      <c r="I263" s="36">
        <f t="shared" si="34"/>
        <v>363065.45999999985</v>
      </c>
      <c r="J263" s="36">
        <f t="shared" si="28"/>
        <v>224641.09999999974</v>
      </c>
    </row>
    <row r="264" spans="1:10" x14ac:dyDescent="0.25">
      <c r="A264">
        <f t="shared" si="35"/>
        <v>22</v>
      </c>
      <c r="B264" s="33">
        <v>51502</v>
      </c>
      <c r="C264" s="36">
        <f t="shared" si="29"/>
        <v>224641.09999999974</v>
      </c>
      <c r="D264" s="36">
        <f t="shared" si="30"/>
        <v>2533.4299999999998</v>
      </c>
      <c r="E264" s="36">
        <f t="shared" si="31"/>
        <v>1691.0299999999997</v>
      </c>
      <c r="F264" s="36">
        <f t="shared" si="32"/>
        <v>842.4</v>
      </c>
      <c r="G264" s="36">
        <f t="shared" si="27"/>
        <v>0</v>
      </c>
      <c r="H264" s="36">
        <f t="shared" si="33"/>
        <v>277049.93000000011</v>
      </c>
      <c r="I264" s="36">
        <f t="shared" si="34"/>
        <v>363907.85999999987</v>
      </c>
      <c r="J264" s="36">
        <f t="shared" si="28"/>
        <v>222950.06999999975</v>
      </c>
    </row>
    <row r="265" spans="1:10" x14ac:dyDescent="0.25">
      <c r="A265">
        <f t="shared" si="35"/>
        <v>22</v>
      </c>
      <c r="B265" s="33">
        <v>51533</v>
      </c>
      <c r="C265" s="36">
        <f t="shared" si="29"/>
        <v>222950.06999999975</v>
      </c>
      <c r="D265" s="36">
        <f t="shared" si="30"/>
        <v>2533.4299999999998</v>
      </c>
      <c r="E265" s="36">
        <f t="shared" si="31"/>
        <v>1697.37</v>
      </c>
      <c r="F265" s="36">
        <f t="shared" si="32"/>
        <v>836.06</v>
      </c>
      <c r="G265" s="36">
        <f t="shared" si="27"/>
        <v>0</v>
      </c>
      <c r="H265" s="36">
        <f t="shared" si="33"/>
        <v>278747.3000000001</v>
      </c>
      <c r="I265" s="36">
        <f t="shared" si="34"/>
        <v>364743.91999999987</v>
      </c>
      <c r="J265" s="36">
        <f t="shared" si="28"/>
        <v>221252.69999999975</v>
      </c>
    </row>
    <row r="266" spans="1:10" x14ac:dyDescent="0.25">
      <c r="A266">
        <f t="shared" si="35"/>
        <v>22</v>
      </c>
      <c r="B266" s="33">
        <v>51561</v>
      </c>
      <c r="C266" s="36">
        <f t="shared" si="29"/>
        <v>221252.69999999975</v>
      </c>
      <c r="D266" s="36">
        <f t="shared" si="30"/>
        <v>2533.4299999999998</v>
      </c>
      <c r="E266" s="36">
        <f t="shared" si="31"/>
        <v>1703.7299999999998</v>
      </c>
      <c r="F266" s="36">
        <f t="shared" si="32"/>
        <v>829.7</v>
      </c>
      <c r="G266" s="36">
        <f t="shared" si="27"/>
        <v>0</v>
      </c>
      <c r="H266" s="36">
        <f t="shared" si="33"/>
        <v>280451.03000000009</v>
      </c>
      <c r="I266" s="36">
        <f t="shared" si="34"/>
        <v>365573.61999999988</v>
      </c>
      <c r="J266" s="36">
        <f t="shared" si="28"/>
        <v>219548.96999999974</v>
      </c>
    </row>
    <row r="267" spans="1:10" x14ac:dyDescent="0.25">
      <c r="A267">
        <f t="shared" si="35"/>
        <v>22</v>
      </c>
      <c r="B267" s="33">
        <v>51592</v>
      </c>
      <c r="C267" s="36">
        <f t="shared" si="29"/>
        <v>219548.96999999974</v>
      </c>
      <c r="D267" s="36">
        <f t="shared" si="30"/>
        <v>2533.4299999999998</v>
      </c>
      <c r="E267" s="36">
        <f t="shared" si="31"/>
        <v>1710.12</v>
      </c>
      <c r="F267" s="36">
        <f t="shared" si="32"/>
        <v>823.31</v>
      </c>
      <c r="G267" s="36">
        <f t="shared" si="27"/>
        <v>0</v>
      </c>
      <c r="H267" s="36">
        <f t="shared" si="33"/>
        <v>282161.15000000008</v>
      </c>
      <c r="I267" s="36">
        <f t="shared" si="34"/>
        <v>366396.92999999988</v>
      </c>
      <c r="J267" s="36">
        <f t="shared" si="28"/>
        <v>217838.84999999974</v>
      </c>
    </row>
    <row r="268" spans="1:10" x14ac:dyDescent="0.25">
      <c r="A268">
        <f t="shared" si="35"/>
        <v>22</v>
      </c>
      <c r="B268" s="33">
        <v>51622</v>
      </c>
      <c r="C268" s="36">
        <f t="shared" si="29"/>
        <v>217838.84999999974</v>
      </c>
      <c r="D268" s="36">
        <f t="shared" si="30"/>
        <v>2533.4299999999998</v>
      </c>
      <c r="E268" s="36">
        <f t="shared" si="31"/>
        <v>1716.5299999999997</v>
      </c>
      <c r="F268" s="36">
        <f t="shared" si="32"/>
        <v>816.9</v>
      </c>
      <c r="G268" s="36">
        <f t="shared" si="27"/>
        <v>0</v>
      </c>
      <c r="H268" s="36">
        <f t="shared" si="33"/>
        <v>283877.68000000011</v>
      </c>
      <c r="I268" s="36">
        <f t="shared" si="34"/>
        <v>367213.8299999999</v>
      </c>
      <c r="J268" s="36">
        <f t="shared" si="28"/>
        <v>216122.31999999975</v>
      </c>
    </row>
    <row r="269" spans="1:10" x14ac:dyDescent="0.25">
      <c r="A269">
        <f t="shared" si="35"/>
        <v>22</v>
      </c>
      <c r="B269" s="33">
        <v>51653</v>
      </c>
      <c r="C269" s="36">
        <f t="shared" si="29"/>
        <v>216122.31999999975</v>
      </c>
      <c r="D269" s="36">
        <f t="shared" si="30"/>
        <v>2533.4299999999998</v>
      </c>
      <c r="E269" s="36">
        <f t="shared" si="31"/>
        <v>1722.9699999999998</v>
      </c>
      <c r="F269" s="36">
        <f t="shared" si="32"/>
        <v>810.46</v>
      </c>
      <c r="G269" s="36">
        <f t="shared" ref="G269:G332" si="36">$B$8</f>
        <v>0</v>
      </c>
      <c r="H269" s="36">
        <f t="shared" si="33"/>
        <v>285600.65000000008</v>
      </c>
      <c r="I269" s="36">
        <f t="shared" si="34"/>
        <v>368024.28999999992</v>
      </c>
      <c r="J269" s="36">
        <f t="shared" ref="J269:J332" si="37">C269-E269-G269</f>
        <v>214399.34999999974</v>
      </c>
    </row>
    <row r="270" spans="1:10" x14ac:dyDescent="0.25">
      <c r="A270">
        <f t="shared" si="35"/>
        <v>22</v>
      </c>
      <c r="B270" s="33">
        <v>51683</v>
      </c>
      <c r="C270" s="36">
        <f t="shared" ref="C270:C333" si="38">$J269</f>
        <v>214399.34999999974</v>
      </c>
      <c r="D270" s="36">
        <f t="shared" ref="D270:D333" si="39">$B$7</f>
        <v>2533.4299999999998</v>
      </c>
      <c r="E270" s="36">
        <f t="shared" ref="E270:E333" si="40">D270-F270</f>
        <v>1729.4299999999998</v>
      </c>
      <c r="F270" s="36">
        <f t="shared" ref="F270:F333" si="41">ROUND($C270*$B$4/12,2)</f>
        <v>804</v>
      </c>
      <c r="G270" s="36">
        <f t="shared" si="36"/>
        <v>0</v>
      </c>
      <c r="H270" s="36">
        <f t="shared" ref="H270:H333" si="42">E270+G270+H269</f>
        <v>287330.08000000007</v>
      </c>
      <c r="I270" s="36">
        <f t="shared" ref="I270:I333" si="43">F270+I269</f>
        <v>368828.28999999992</v>
      </c>
      <c r="J270" s="36">
        <f t="shared" si="37"/>
        <v>212669.91999999975</v>
      </c>
    </row>
    <row r="271" spans="1:10" x14ac:dyDescent="0.25">
      <c r="A271">
        <f t="shared" si="35"/>
        <v>22</v>
      </c>
      <c r="B271" s="33">
        <v>51714</v>
      </c>
      <c r="C271" s="36">
        <f t="shared" si="38"/>
        <v>212669.91999999975</v>
      </c>
      <c r="D271" s="36">
        <f t="shared" si="39"/>
        <v>2533.4299999999998</v>
      </c>
      <c r="E271" s="36">
        <f t="shared" si="40"/>
        <v>1735.9199999999998</v>
      </c>
      <c r="F271" s="36">
        <f t="shared" si="41"/>
        <v>797.51</v>
      </c>
      <c r="G271" s="36">
        <f t="shared" si="36"/>
        <v>0</v>
      </c>
      <c r="H271" s="36">
        <f t="shared" si="42"/>
        <v>289066.00000000006</v>
      </c>
      <c r="I271" s="36">
        <f t="shared" si="43"/>
        <v>369625.79999999993</v>
      </c>
      <c r="J271" s="36">
        <f t="shared" si="37"/>
        <v>210933.99999999974</v>
      </c>
    </row>
    <row r="272" spans="1:10" x14ac:dyDescent="0.25">
      <c r="A272">
        <f t="shared" si="35"/>
        <v>22</v>
      </c>
      <c r="B272" s="33">
        <v>51745</v>
      </c>
      <c r="C272" s="36">
        <f t="shared" si="38"/>
        <v>210933.99999999974</v>
      </c>
      <c r="D272" s="36">
        <f t="shared" si="39"/>
        <v>2533.4299999999998</v>
      </c>
      <c r="E272" s="36">
        <f t="shared" si="40"/>
        <v>1742.4299999999998</v>
      </c>
      <c r="F272" s="36">
        <f t="shared" si="41"/>
        <v>791</v>
      </c>
      <c r="G272" s="36">
        <f t="shared" si="36"/>
        <v>0</v>
      </c>
      <c r="H272" s="36">
        <f t="shared" si="42"/>
        <v>290808.43000000005</v>
      </c>
      <c r="I272" s="36">
        <f t="shared" si="43"/>
        <v>370416.79999999993</v>
      </c>
      <c r="J272" s="36">
        <f t="shared" si="37"/>
        <v>209191.56999999975</v>
      </c>
    </row>
    <row r="273" spans="1:10" x14ac:dyDescent="0.25">
      <c r="A273">
        <f t="shared" si="35"/>
        <v>22</v>
      </c>
      <c r="B273" s="33">
        <v>51775</v>
      </c>
      <c r="C273" s="36">
        <f t="shared" si="38"/>
        <v>209191.56999999975</v>
      </c>
      <c r="D273" s="36">
        <f t="shared" si="39"/>
        <v>2533.4299999999998</v>
      </c>
      <c r="E273" s="36">
        <f t="shared" si="40"/>
        <v>1748.9599999999998</v>
      </c>
      <c r="F273" s="36">
        <f t="shared" si="41"/>
        <v>784.47</v>
      </c>
      <c r="G273" s="36">
        <f t="shared" si="36"/>
        <v>0</v>
      </c>
      <c r="H273" s="36">
        <f t="shared" si="42"/>
        <v>292557.39000000007</v>
      </c>
      <c r="I273" s="36">
        <f t="shared" si="43"/>
        <v>371201.2699999999</v>
      </c>
      <c r="J273" s="36">
        <f t="shared" si="37"/>
        <v>207442.60999999975</v>
      </c>
    </row>
    <row r="274" spans="1:10" x14ac:dyDescent="0.25">
      <c r="A274">
        <f t="shared" si="35"/>
        <v>22</v>
      </c>
      <c r="B274" s="33">
        <v>51806</v>
      </c>
      <c r="C274" s="36">
        <f t="shared" si="38"/>
        <v>207442.60999999975</v>
      </c>
      <c r="D274" s="36">
        <f t="shared" si="39"/>
        <v>2533.4299999999998</v>
      </c>
      <c r="E274" s="36">
        <f t="shared" si="40"/>
        <v>1755.52</v>
      </c>
      <c r="F274" s="36">
        <f t="shared" si="41"/>
        <v>777.91</v>
      </c>
      <c r="G274" s="36">
        <f t="shared" si="36"/>
        <v>0</v>
      </c>
      <c r="H274" s="36">
        <f t="shared" si="42"/>
        <v>294312.91000000009</v>
      </c>
      <c r="I274" s="36">
        <f t="shared" si="43"/>
        <v>371979.17999999988</v>
      </c>
      <c r="J274" s="36">
        <f t="shared" si="37"/>
        <v>205687.08999999976</v>
      </c>
    </row>
    <row r="275" spans="1:10" x14ac:dyDescent="0.25">
      <c r="A275">
        <f t="shared" si="35"/>
        <v>22</v>
      </c>
      <c r="B275" s="33">
        <v>51836</v>
      </c>
      <c r="C275" s="36">
        <f t="shared" si="38"/>
        <v>205687.08999999976</v>
      </c>
      <c r="D275" s="36">
        <f t="shared" si="39"/>
        <v>2533.4299999999998</v>
      </c>
      <c r="E275" s="36">
        <f t="shared" si="40"/>
        <v>1762.1</v>
      </c>
      <c r="F275" s="36">
        <f t="shared" si="41"/>
        <v>771.33</v>
      </c>
      <c r="G275" s="36">
        <f t="shared" si="36"/>
        <v>0</v>
      </c>
      <c r="H275" s="36">
        <f t="shared" si="42"/>
        <v>296075.01000000007</v>
      </c>
      <c r="I275" s="36">
        <f t="shared" si="43"/>
        <v>372750.50999999989</v>
      </c>
      <c r="J275" s="36">
        <f t="shared" si="37"/>
        <v>203924.98999999976</v>
      </c>
    </row>
    <row r="276" spans="1:10" x14ac:dyDescent="0.25">
      <c r="A276">
        <f t="shared" si="35"/>
        <v>23</v>
      </c>
      <c r="B276" s="33">
        <v>51867</v>
      </c>
      <c r="C276" s="36">
        <f t="shared" si="38"/>
        <v>203924.98999999976</v>
      </c>
      <c r="D276" s="36">
        <f t="shared" si="39"/>
        <v>2533.4299999999998</v>
      </c>
      <c r="E276" s="36">
        <f t="shared" si="40"/>
        <v>1768.7099999999998</v>
      </c>
      <c r="F276" s="36">
        <f t="shared" si="41"/>
        <v>764.72</v>
      </c>
      <c r="G276" s="36">
        <f t="shared" si="36"/>
        <v>0</v>
      </c>
      <c r="H276" s="36">
        <f t="shared" si="42"/>
        <v>297843.72000000009</v>
      </c>
      <c r="I276" s="36">
        <f t="shared" si="43"/>
        <v>373515.22999999986</v>
      </c>
      <c r="J276" s="36">
        <f t="shared" si="37"/>
        <v>202156.27999999977</v>
      </c>
    </row>
    <row r="277" spans="1:10" x14ac:dyDescent="0.25">
      <c r="A277">
        <f t="shared" si="35"/>
        <v>23</v>
      </c>
      <c r="B277" s="33">
        <v>51898</v>
      </c>
      <c r="C277" s="36">
        <f t="shared" si="38"/>
        <v>202156.27999999977</v>
      </c>
      <c r="D277" s="36">
        <f t="shared" si="39"/>
        <v>2533.4299999999998</v>
      </c>
      <c r="E277" s="36">
        <f t="shared" si="40"/>
        <v>1775.3399999999997</v>
      </c>
      <c r="F277" s="36">
        <f t="shared" si="41"/>
        <v>758.09</v>
      </c>
      <c r="G277" s="36">
        <f t="shared" si="36"/>
        <v>0</v>
      </c>
      <c r="H277" s="36">
        <f t="shared" si="42"/>
        <v>299619.06000000011</v>
      </c>
      <c r="I277" s="36">
        <f t="shared" si="43"/>
        <v>374273.31999999989</v>
      </c>
      <c r="J277" s="36">
        <f t="shared" si="37"/>
        <v>200380.93999999977</v>
      </c>
    </row>
    <row r="278" spans="1:10" x14ac:dyDescent="0.25">
      <c r="A278">
        <f t="shared" si="35"/>
        <v>23</v>
      </c>
      <c r="B278" s="33">
        <v>51926</v>
      </c>
      <c r="C278" s="36">
        <f t="shared" si="38"/>
        <v>200380.93999999977</v>
      </c>
      <c r="D278" s="36">
        <f t="shared" si="39"/>
        <v>2533.4299999999998</v>
      </c>
      <c r="E278" s="36">
        <f t="shared" si="40"/>
        <v>1782</v>
      </c>
      <c r="F278" s="36">
        <f t="shared" si="41"/>
        <v>751.43</v>
      </c>
      <c r="G278" s="36">
        <f t="shared" si="36"/>
        <v>0</v>
      </c>
      <c r="H278" s="36">
        <f t="shared" si="42"/>
        <v>301401.06000000011</v>
      </c>
      <c r="I278" s="36">
        <f t="shared" si="43"/>
        <v>375024.74999999988</v>
      </c>
      <c r="J278" s="36">
        <f t="shared" si="37"/>
        <v>198598.93999999977</v>
      </c>
    </row>
    <row r="279" spans="1:10" x14ac:dyDescent="0.25">
      <c r="A279">
        <f t="shared" si="35"/>
        <v>23</v>
      </c>
      <c r="B279" s="33">
        <v>51957</v>
      </c>
      <c r="C279" s="36">
        <f t="shared" si="38"/>
        <v>198598.93999999977</v>
      </c>
      <c r="D279" s="36">
        <f t="shared" si="39"/>
        <v>2533.4299999999998</v>
      </c>
      <c r="E279" s="36">
        <f t="shared" si="40"/>
        <v>1788.6799999999998</v>
      </c>
      <c r="F279" s="36">
        <f t="shared" si="41"/>
        <v>744.75</v>
      </c>
      <c r="G279" s="36">
        <f t="shared" si="36"/>
        <v>0</v>
      </c>
      <c r="H279" s="36">
        <f t="shared" si="42"/>
        <v>303189.74000000011</v>
      </c>
      <c r="I279" s="36">
        <f t="shared" si="43"/>
        <v>375769.49999999988</v>
      </c>
      <c r="J279" s="36">
        <f t="shared" si="37"/>
        <v>196810.25999999978</v>
      </c>
    </row>
    <row r="280" spans="1:10" x14ac:dyDescent="0.25">
      <c r="A280">
        <f t="shared" si="35"/>
        <v>23</v>
      </c>
      <c r="B280" s="33">
        <v>51987</v>
      </c>
      <c r="C280" s="36">
        <f t="shared" si="38"/>
        <v>196810.25999999978</v>
      </c>
      <c r="D280" s="36">
        <f t="shared" si="39"/>
        <v>2533.4299999999998</v>
      </c>
      <c r="E280" s="36">
        <f t="shared" si="40"/>
        <v>1795.3899999999999</v>
      </c>
      <c r="F280" s="36">
        <f t="shared" si="41"/>
        <v>738.04</v>
      </c>
      <c r="G280" s="36">
        <f t="shared" si="36"/>
        <v>0</v>
      </c>
      <c r="H280" s="36">
        <f t="shared" si="42"/>
        <v>304985.13000000012</v>
      </c>
      <c r="I280" s="36">
        <f t="shared" si="43"/>
        <v>376507.53999999986</v>
      </c>
      <c r="J280" s="36">
        <f t="shared" si="37"/>
        <v>195014.86999999976</v>
      </c>
    </row>
    <row r="281" spans="1:10" x14ac:dyDescent="0.25">
      <c r="A281">
        <f t="shared" ref="A281:A344" si="44">A269+1</f>
        <v>23</v>
      </c>
      <c r="B281" s="33">
        <v>52018</v>
      </c>
      <c r="C281" s="36">
        <f t="shared" si="38"/>
        <v>195014.86999999976</v>
      </c>
      <c r="D281" s="36">
        <f t="shared" si="39"/>
        <v>2533.4299999999998</v>
      </c>
      <c r="E281" s="36">
        <f t="shared" si="40"/>
        <v>1802.12</v>
      </c>
      <c r="F281" s="36">
        <f t="shared" si="41"/>
        <v>731.31</v>
      </c>
      <c r="G281" s="36">
        <f t="shared" si="36"/>
        <v>0</v>
      </c>
      <c r="H281" s="36">
        <f t="shared" si="42"/>
        <v>306787.25000000012</v>
      </c>
      <c r="I281" s="36">
        <f t="shared" si="43"/>
        <v>377238.84999999986</v>
      </c>
      <c r="J281" s="36">
        <f t="shared" si="37"/>
        <v>193212.74999999977</v>
      </c>
    </row>
    <row r="282" spans="1:10" x14ac:dyDescent="0.25">
      <c r="A282">
        <f t="shared" si="44"/>
        <v>23</v>
      </c>
      <c r="B282" s="33">
        <v>52048</v>
      </c>
      <c r="C282" s="36">
        <f t="shared" si="38"/>
        <v>193212.74999999977</v>
      </c>
      <c r="D282" s="36">
        <f t="shared" si="39"/>
        <v>2533.4299999999998</v>
      </c>
      <c r="E282" s="36">
        <f t="shared" si="40"/>
        <v>1808.8799999999999</v>
      </c>
      <c r="F282" s="36">
        <f t="shared" si="41"/>
        <v>724.55</v>
      </c>
      <c r="G282" s="36">
        <f t="shared" si="36"/>
        <v>0</v>
      </c>
      <c r="H282" s="36">
        <f t="shared" si="42"/>
        <v>308596.13000000012</v>
      </c>
      <c r="I282" s="36">
        <f t="shared" si="43"/>
        <v>377963.39999999985</v>
      </c>
      <c r="J282" s="36">
        <f t="shared" si="37"/>
        <v>191403.86999999976</v>
      </c>
    </row>
    <row r="283" spans="1:10" x14ac:dyDescent="0.25">
      <c r="A283">
        <f t="shared" si="44"/>
        <v>23</v>
      </c>
      <c r="B283" s="33">
        <v>52079</v>
      </c>
      <c r="C283" s="36">
        <f t="shared" si="38"/>
        <v>191403.86999999976</v>
      </c>
      <c r="D283" s="36">
        <f t="shared" si="39"/>
        <v>2533.4299999999998</v>
      </c>
      <c r="E283" s="36">
        <f t="shared" si="40"/>
        <v>1815.6699999999998</v>
      </c>
      <c r="F283" s="36">
        <f t="shared" si="41"/>
        <v>717.76</v>
      </c>
      <c r="G283" s="36">
        <f t="shared" si="36"/>
        <v>0</v>
      </c>
      <c r="H283" s="36">
        <f t="shared" si="42"/>
        <v>310411.8000000001</v>
      </c>
      <c r="I283" s="36">
        <f t="shared" si="43"/>
        <v>378681.15999999986</v>
      </c>
      <c r="J283" s="36">
        <f t="shared" si="37"/>
        <v>189588.19999999975</v>
      </c>
    </row>
    <row r="284" spans="1:10" x14ac:dyDescent="0.25">
      <c r="A284">
        <f t="shared" si="44"/>
        <v>23</v>
      </c>
      <c r="B284" s="33">
        <v>52110</v>
      </c>
      <c r="C284" s="36">
        <f t="shared" si="38"/>
        <v>189588.19999999975</v>
      </c>
      <c r="D284" s="36">
        <f t="shared" si="39"/>
        <v>2533.4299999999998</v>
      </c>
      <c r="E284" s="36">
        <f t="shared" si="40"/>
        <v>1822.4699999999998</v>
      </c>
      <c r="F284" s="36">
        <f t="shared" si="41"/>
        <v>710.96</v>
      </c>
      <c r="G284" s="36">
        <f t="shared" si="36"/>
        <v>0</v>
      </c>
      <c r="H284" s="36">
        <f t="shared" si="42"/>
        <v>312234.27000000008</v>
      </c>
      <c r="I284" s="36">
        <f t="shared" si="43"/>
        <v>379392.11999999988</v>
      </c>
      <c r="J284" s="36">
        <f t="shared" si="37"/>
        <v>187765.72999999975</v>
      </c>
    </row>
    <row r="285" spans="1:10" x14ac:dyDescent="0.25">
      <c r="A285">
        <f t="shared" si="44"/>
        <v>23</v>
      </c>
      <c r="B285" s="33">
        <v>52140</v>
      </c>
      <c r="C285" s="36">
        <f t="shared" si="38"/>
        <v>187765.72999999975</v>
      </c>
      <c r="D285" s="36">
        <f t="shared" si="39"/>
        <v>2533.4299999999998</v>
      </c>
      <c r="E285" s="36">
        <f t="shared" si="40"/>
        <v>1829.31</v>
      </c>
      <c r="F285" s="36">
        <f t="shared" si="41"/>
        <v>704.12</v>
      </c>
      <c r="G285" s="36">
        <f t="shared" si="36"/>
        <v>0</v>
      </c>
      <c r="H285" s="36">
        <f t="shared" si="42"/>
        <v>314063.58000000007</v>
      </c>
      <c r="I285" s="36">
        <f t="shared" si="43"/>
        <v>380096.23999999987</v>
      </c>
      <c r="J285" s="36">
        <f t="shared" si="37"/>
        <v>185936.41999999975</v>
      </c>
    </row>
    <row r="286" spans="1:10" x14ac:dyDescent="0.25">
      <c r="A286">
        <f t="shared" si="44"/>
        <v>23</v>
      </c>
      <c r="B286" s="33">
        <v>52171</v>
      </c>
      <c r="C286" s="36">
        <f t="shared" si="38"/>
        <v>185936.41999999975</v>
      </c>
      <c r="D286" s="36">
        <f t="shared" si="39"/>
        <v>2533.4299999999998</v>
      </c>
      <c r="E286" s="36">
        <f t="shared" si="40"/>
        <v>1836.1699999999998</v>
      </c>
      <c r="F286" s="36">
        <f t="shared" si="41"/>
        <v>697.26</v>
      </c>
      <c r="G286" s="36">
        <f t="shared" si="36"/>
        <v>0</v>
      </c>
      <c r="H286" s="36">
        <f t="shared" si="42"/>
        <v>315899.75000000006</v>
      </c>
      <c r="I286" s="36">
        <f t="shared" si="43"/>
        <v>380793.49999999988</v>
      </c>
      <c r="J286" s="36">
        <f t="shared" si="37"/>
        <v>184100.24999999974</v>
      </c>
    </row>
    <row r="287" spans="1:10" x14ac:dyDescent="0.25">
      <c r="A287">
        <f t="shared" si="44"/>
        <v>23</v>
      </c>
      <c r="B287" s="33">
        <v>52201</v>
      </c>
      <c r="C287" s="36">
        <f t="shared" si="38"/>
        <v>184100.24999999974</v>
      </c>
      <c r="D287" s="36">
        <f t="shared" si="39"/>
        <v>2533.4299999999998</v>
      </c>
      <c r="E287" s="36">
        <f t="shared" si="40"/>
        <v>1843.0499999999997</v>
      </c>
      <c r="F287" s="36">
        <f t="shared" si="41"/>
        <v>690.38</v>
      </c>
      <c r="G287" s="36">
        <f t="shared" si="36"/>
        <v>0</v>
      </c>
      <c r="H287" s="36">
        <f t="shared" si="42"/>
        <v>317742.80000000005</v>
      </c>
      <c r="I287" s="36">
        <f t="shared" si="43"/>
        <v>381483.87999999989</v>
      </c>
      <c r="J287" s="36">
        <f t="shared" si="37"/>
        <v>182257.19999999975</v>
      </c>
    </row>
    <row r="288" spans="1:10" x14ac:dyDescent="0.25">
      <c r="A288">
        <f t="shared" si="44"/>
        <v>24</v>
      </c>
      <c r="B288" s="33">
        <v>52232</v>
      </c>
      <c r="C288" s="36">
        <f t="shared" si="38"/>
        <v>182257.19999999975</v>
      </c>
      <c r="D288" s="36">
        <f t="shared" si="39"/>
        <v>2533.4299999999998</v>
      </c>
      <c r="E288" s="36">
        <f t="shared" si="40"/>
        <v>1849.9699999999998</v>
      </c>
      <c r="F288" s="36">
        <f t="shared" si="41"/>
        <v>683.46</v>
      </c>
      <c r="G288" s="36">
        <f t="shared" si="36"/>
        <v>0</v>
      </c>
      <c r="H288" s="36">
        <f t="shared" si="42"/>
        <v>319592.77</v>
      </c>
      <c r="I288" s="36">
        <f t="shared" si="43"/>
        <v>382167.33999999991</v>
      </c>
      <c r="J288" s="36">
        <f t="shared" si="37"/>
        <v>180407.22999999975</v>
      </c>
    </row>
    <row r="289" spans="1:10" x14ac:dyDescent="0.25">
      <c r="A289">
        <f t="shared" si="44"/>
        <v>24</v>
      </c>
      <c r="B289" s="33">
        <v>52263</v>
      </c>
      <c r="C289" s="36">
        <f t="shared" si="38"/>
        <v>180407.22999999975</v>
      </c>
      <c r="D289" s="36">
        <f t="shared" si="39"/>
        <v>2533.4299999999998</v>
      </c>
      <c r="E289" s="36">
        <f t="shared" si="40"/>
        <v>1856.8999999999999</v>
      </c>
      <c r="F289" s="36">
        <f t="shared" si="41"/>
        <v>676.53</v>
      </c>
      <c r="G289" s="36">
        <f t="shared" si="36"/>
        <v>0</v>
      </c>
      <c r="H289" s="36">
        <f t="shared" si="42"/>
        <v>321449.67000000004</v>
      </c>
      <c r="I289" s="36">
        <f t="shared" si="43"/>
        <v>382843.86999999994</v>
      </c>
      <c r="J289" s="36">
        <f t="shared" si="37"/>
        <v>178550.32999999975</v>
      </c>
    </row>
    <row r="290" spans="1:10" x14ac:dyDescent="0.25">
      <c r="A290">
        <f t="shared" si="44"/>
        <v>24</v>
      </c>
      <c r="B290" s="33">
        <v>52291</v>
      </c>
      <c r="C290" s="36">
        <f t="shared" si="38"/>
        <v>178550.32999999975</v>
      </c>
      <c r="D290" s="36">
        <f t="shared" si="39"/>
        <v>2533.4299999999998</v>
      </c>
      <c r="E290" s="36">
        <f t="shared" si="40"/>
        <v>1863.87</v>
      </c>
      <c r="F290" s="36">
        <f t="shared" si="41"/>
        <v>669.56</v>
      </c>
      <c r="G290" s="36">
        <f t="shared" si="36"/>
        <v>0</v>
      </c>
      <c r="H290" s="36">
        <f t="shared" si="42"/>
        <v>323313.54000000004</v>
      </c>
      <c r="I290" s="36">
        <f t="shared" si="43"/>
        <v>383513.42999999993</v>
      </c>
      <c r="J290" s="36">
        <f t="shared" si="37"/>
        <v>176686.45999999976</v>
      </c>
    </row>
    <row r="291" spans="1:10" x14ac:dyDescent="0.25">
      <c r="A291">
        <f t="shared" si="44"/>
        <v>24</v>
      </c>
      <c r="B291" s="33">
        <v>52322</v>
      </c>
      <c r="C291" s="36">
        <f t="shared" si="38"/>
        <v>176686.45999999976</v>
      </c>
      <c r="D291" s="36">
        <f t="shared" si="39"/>
        <v>2533.4299999999998</v>
      </c>
      <c r="E291" s="36">
        <f t="shared" si="40"/>
        <v>1870.8599999999997</v>
      </c>
      <c r="F291" s="36">
        <f t="shared" si="41"/>
        <v>662.57</v>
      </c>
      <c r="G291" s="36">
        <f t="shared" si="36"/>
        <v>0</v>
      </c>
      <c r="H291" s="36">
        <f t="shared" si="42"/>
        <v>325184.40000000002</v>
      </c>
      <c r="I291" s="36">
        <f t="shared" si="43"/>
        <v>384175.99999999994</v>
      </c>
      <c r="J291" s="36">
        <f t="shared" si="37"/>
        <v>174815.59999999977</v>
      </c>
    </row>
    <row r="292" spans="1:10" x14ac:dyDescent="0.25">
      <c r="A292">
        <f t="shared" si="44"/>
        <v>24</v>
      </c>
      <c r="B292" s="33">
        <v>52352</v>
      </c>
      <c r="C292" s="36">
        <f t="shared" si="38"/>
        <v>174815.59999999977</v>
      </c>
      <c r="D292" s="36">
        <f t="shared" si="39"/>
        <v>2533.4299999999998</v>
      </c>
      <c r="E292" s="36">
        <f t="shared" si="40"/>
        <v>1877.87</v>
      </c>
      <c r="F292" s="36">
        <f t="shared" si="41"/>
        <v>655.56</v>
      </c>
      <c r="G292" s="36">
        <f t="shared" si="36"/>
        <v>0</v>
      </c>
      <c r="H292" s="36">
        <f t="shared" si="42"/>
        <v>327062.27</v>
      </c>
      <c r="I292" s="36">
        <f t="shared" si="43"/>
        <v>384831.55999999994</v>
      </c>
      <c r="J292" s="36">
        <f t="shared" si="37"/>
        <v>172937.72999999978</v>
      </c>
    </row>
    <row r="293" spans="1:10" x14ac:dyDescent="0.25">
      <c r="A293">
        <f t="shared" si="44"/>
        <v>24</v>
      </c>
      <c r="B293" s="33">
        <v>52383</v>
      </c>
      <c r="C293" s="36">
        <f t="shared" si="38"/>
        <v>172937.72999999978</v>
      </c>
      <c r="D293" s="36">
        <f t="shared" si="39"/>
        <v>2533.4299999999998</v>
      </c>
      <c r="E293" s="36">
        <f t="shared" si="40"/>
        <v>1884.9099999999999</v>
      </c>
      <c r="F293" s="36">
        <f t="shared" si="41"/>
        <v>648.52</v>
      </c>
      <c r="G293" s="36">
        <f t="shared" si="36"/>
        <v>0</v>
      </c>
      <c r="H293" s="36">
        <f t="shared" si="42"/>
        <v>328947.18</v>
      </c>
      <c r="I293" s="36">
        <f t="shared" si="43"/>
        <v>385480.07999999996</v>
      </c>
      <c r="J293" s="36">
        <f t="shared" si="37"/>
        <v>171052.81999999977</v>
      </c>
    </row>
    <row r="294" spans="1:10" x14ac:dyDescent="0.25">
      <c r="A294">
        <f t="shared" si="44"/>
        <v>24</v>
      </c>
      <c r="B294" s="33">
        <v>52413</v>
      </c>
      <c r="C294" s="36">
        <f t="shared" si="38"/>
        <v>171052.81999999977</v>
      </c>
      <c r="D294" s="36">
        <f t="shared" si="39"/>
        <v>2533.4299999999998</v>
      </c>
      <c r="E294" s="36">
        <f t="shared" si="40"/>
        <v>1891.9799999999998</v>
      </c>
      <c r="F294" s="36">
        <f t="shared" si="41"/>
        <v>641.45000000000005</v>
      </c>
      <c r="G294" s="36">
        <f t="shared" si="36"/>
        <v>0</v>
      </c>
      <c r="H294" s="36">
        <f t="shared" si="42"/>
        <v>330839.15999999997</v>
      </c>
      <c r="I294" s="36">
        <f t="shared" si="43"/>
        <v>386121.52999999997</v>
      </c>
      <c r="J294" s="36">
        <f t="shared" si="37"/>
        <v>169160.83999999976</v>
      </c>
    </row>
    <row r="295" spans="1:10" x14ac:dyDescent="0.25">
      <c r="A295">
        <f t="shared" si="44"/>
        <v>24</v>
      </c>
      <c r="B295" s="33">
        <v>52444</v>
      </c>
      <c r="C295" s="36">
        <f t="shared" si="38"/>
        <v>169160.83999999976</v>
      </c>
      <c r="D295" s="36">
        <f t="shared" si="39"/>
        <v>2533.4299999999998</v>
      </c>
      <c r="E295" s="36">
        <f t="shared" si="40"/>
        <v>1899.08</v>
      </c>
      <c r="F295" s="36">
        <f t="shared" si="41"/>
        <v>634.35</v>
      </c>
      <c r="G295" s="36">
        <f t="shared" si="36"/>
        <v>0</v>
      </c>
      <c r="H295" s="36">
        <f t="shared" si="42"/>
        <v>332738.24</v>
      </c>
      <c r="I295" s="36">
        <f t="shared" si="43"/>
        <v>386755.87999999995</v>
      </c>
      <c r="J295" s="36">
        <f t="shared" si="37"/>
        <v>167261.75999999978</v>
      </c>
    </row>
    <row r="296" spans="1:10" x14ac:dyDescent="0.25">
      <c r="A296">
        <f t="shared" si="44"/>
        <v>24</v>
      </c>
      <c r="B296" s="33">
        <v>52475</v>
      </c>
      <c r="C296" s="36">
        <f t="shared" si="38"/>
        <v>167261.75999999978</v>
      </c>
      <c r="D296" s="36">
        <f t="shared" si="39"/>
        <v>2533.4299999999998</v>
      </c>
      <c r="E296" s="36">
        <f t="shared" si="40"/>
        <v>1906.1999999999998</v>
      </c>
      <c r="F296" s="36">
        <f t="shared" si="41"/>
        <v>627.23</v>
      </c>
      <c r="G296" s="36">
        <f t="shared" si="36"/>
        <v>0</v>
      </c>
      <c r="H296" s="36">
        <f t="shared" si="42"/>
        <v>334644.44</v>
      </c>
      <c r="I296" s="36">
        <f t="shared" si="43"/>
        <v>387383.10999999993</v>
      </c>
      <c r="J296" s="36">
        <f t="shared" si="37"/>
        <v>165355.55999999976</v>
      </c>
    </row>
    <row r="297" spans="1:10" x14ac:dyDescent="0.25">
      <c r="A297">
        <f t="shared" si="44"/>
        <v>24</v>
      </c>
      <c r="B297" s="33">
        <v>52505</v>
      </c>
      <c r="C297" s="36">
        <f t="shared" si="38"/>
        <v>165355.55999999976</v>
      </c>
      <c r="D297" s="36">
        <f t="shared" si="39"/>
        <v>2533.4299999999998</v>
      </c>
      <c r="E297" s="36">
        <f t="shared" si="40"/>
        <v>1913.35</v>
      </c>
      <c r="F297" s="36">
        <f t="shared" si="41"/>
        <v>620.08000000000004</v>
      </c>
      <c r="G297" s="36">
        <f t="shared" si="36"/>
        <v>0</v>
      </c>
      <c r="H297" s="36">
        <f t="shared" si="42"/>
        <v>336557.79</v>
      </c>
      <c r="I297" s="36">
        <f t="shared" si="43"/>
        <v>388003.18999999994</v>
      </c>
      <c r="J297" s="36">
        <f t="shared" si="37"/>
        <v>163442.20999999976</v>
      </c>
    </row>
    <row r="298" spans="1:10" x14ac:dyDescent="0.25">
      <c r="A298">
        <f t="shared" si="44"/>
        <v>24</v>
      </c>
      <c r="B298" s="33">
        <v>52536</v>
      </c>
      <c r="C298" s="36">
        <f t="shared" si="38"/>
        <v>163442.20999999976</v>
      </c>
      <c r="D298" s="36">
        <f t="shared" si="39"/>
        <v>2533.4299999999998</v>
      </c>
      <c r="E298" s="36">
        <f t="shared" si="40"/>
        <v>1920.52</v>
      </c>
      <c r="F298" s="36">
        <f t="shared" si="41"/>
        <v>612.91</v>
      </c>
      <c r="G298" s="36">
        <f t="shared" si="36"/>
        <v>0</v>
      </c>
      <c r="H298" s="36">
        <f t="shared" si="42"/>
        <v>338478.31</v>
      </c>
      <c r="I298" s="36">
        <f t="shared" si="43"/>
        <v>388616.09999999992</v>
      </c>
      <c r="J298" s="36">
        <f t="shared" si="37"/>
        <v>161521.68999999977</v>
      </c>
    </row>
    <row r="299" spans="1:10" x14ac:dyDescent="0.25">
      <c r="A299">
        <f t="shared" si="44"/>
        <v>24</v>
      </c>
      <c r="B299" s="33">
        <v>52566</v>
      </c>
      <c r="C299" s="36">
        <f t="shared" si="38"/>
        <v>161521.68999999977</v>
      </c>
      <c r="D299" s="36">
        <f t="shared" si="39"/>
        <v>2533.4299999999998</v>
      </c>
      <c r="E299" s="36">
        <f t="shared" si="40"/>
        <v>1927.7199999999998</v>
      </c>
      <c r="F299" s="36">
        <f t="shared" si="41"/>
        <v>605.71</v>
      </c>
      <c r="G299" s="36">
        <f t="shared" si="36"/>
        <v>0</v>
      </c>
      <c r="H299" s="36">
        <f t="shared" si="42"/>
        <v>340406.02999999997</v>
      </c>
      <c r="I299" s="36">
        <f t="shared" si="43"/>
        <v>389221.80999999994</v>
      </c>
      <c r="J299" s="36">
        <f t="shared" si="37"/>
        <v>159593.96999999977</v>
      </c>
    </row>
    <row r="300" spans="1:10" x14ac:dyDescent="0.25">
      <c r="A300">
        <f t="shared" si="44"/>
        <v>25</v>
      </c>
      <c r="B300" s="33">
        <v>52597</v>
      </c>
      <c r="C300" s="36">
        <f t="shared" si="38"/>
        <v>159593.96999999977</v>
      </c>
      <c r="D300" s="36">
        <f t="shared" si="39"/>
        <v>2533.4299999999998</v>
      </c>
      <c r="E300" s="36">
        <f t="shared" si="40"/>
        <v>1934.9499999999998</v>
      </c>
      <c r="F300" s="36">
        <f t="shared" si="41"/>
        <v>598.48</v>
      </c>
      <c r="G300" s="36">
        <f t="shared" si="36"/>
        <v>0</v>
      </c>
      <c r="H300" s="36">
        <f t="shared" si="42"/>
        <v>342340.98</v>
      </c>
      <c r="I300" s="36">
        <f t="shared" si="43"/>
        <v>389820.28999999992</v>
      </c>
      <c r="J300" s="36">
        <f t="shared" si="37"/>
        <v>157659.01999999976</v>
      </c>
    </row>
    <row r="301" spans="1:10" x14ac:dyDescent="0.25">
      <c r="A301">
        <f t="shared" si="44"/>
        <v>25</v>
      </c>
      <c r="B301" s="33">
        <v>52628</v>
      </c>
      <c r="C301" s="36">
        <f t="shared" si="38"/>
        <v>157659.01999999976</v>
      </c>
      <c r="D301" s="36">
        <f t="shared" si="39"/>
        <v>2533.4299999999998</v>
      </c>
      <c r="E301" s="36">
        <f t="shared" si="40"/>
        <v>1942.2099999999998</v>
      </c>
      <c r="F301" s="36">
        <f t="shared" si="41"/>
        <v>591.22</v>
      </c>
      <c r="G301" s="36">
        <f t="shared" si="36"/>
        <v>0</v>
      </c>
      <c r="H301" s="36">
        <f t="shared" si="42"/>
        <v>344283.19</v>
      </c>
      <c r="I301" s="36">
        <f t="shared" si="43"/>
        <v>390411.50999999989</v>
      </c>
      <c r="J301" s="36">
        <f t="shared" si="37"/>
        <v>155716.80999999976</v>
      </c>
    </row>
    <row r="302" spans="1:10" x14ac:dyDescent="0.25">
      <c r="A302">
        <f t="shared" si="44"/>
        <v>25</v>
      </c>
      <c r="B302" s="33">
        <v>52657</v>
      </c>
      <c r="C302" s="36">
        <f t="shared" si="38"/>
        <v>155716.80999999976</v>
      </c>
      <c r="D302" s="36">
        <f t="shared" si="39"/>
        <v>2533.4299999999998</v>
      </c>
      <c r="E302" s="36">
        <f t="shared" si="40"/>
        <v>1949.4899999999998</v>
      </c>
      <c r="F302" s="36">
        <f t="shared" si="41"/>
        <v>583.94000000000005</v>
      </c>
      <c r="G302" s="36">
        <f t="shared" si="36"/>
        <v>0</v>
      </c>
      <c r="H302" s="36">
        <f t="shared" si="42"/>
        <v>346232.68</v>
      </c>
      <c r="I302" s="36">
        <f t="shared" si="43"/>
        <v>390995.4499999999</v>
      </c>
      <c r="J302" s="36">
        <f t="shared" si="37"/>
        <v>153767.31999999977</v>
      </c>
    </row>
    <row r="303" spans="1:10" x14ac:dyDescent="0.25">
      <c r="A303">
        <f t="shared" si="44"/>
        <v>25</v>
      </c>
      <c r="B303" s="33">
        <v>52688</v>
      </c>
      <c r="C303" s="36">
        <f t="shared" si="38"/>
        <v>153767.31999999977</v>
      </c>
      <c r="D303" s="36">
        <f t="shared" si="39"/>
        <v>2533.4299999999998</v>
      </c>
      <c r="E303" s="36">
        <f t="shared" si="40"/>
        <v>1956.7999999999997</v>
      </c>
      <c r="F303" s="36">
        <f t="shared" si="41"/>
        <v>576.63</v>
      </c>
      <c r="G303" s="36">
        <f t="shared" si="36"/>
        <v>0</v>
      </c>
      <c r="H303" s="36">
        <f t="shared" si="42"/>
        <v>348189.48</v>
      </c>
      <c r="I303" s="36">
        <f t="shared" si="43"/>
        <v>391572.0799999999</v>
      </c>
      <c r="J303" s="36">
        <f t="shared" si="37"/>
        <v>151810.51999999979</v>
      </c>
    </row>
    <row r="304" spans="1:10" x14ac:dyDescent="0.25">
      <c r="A304">
        <f t="shared" si="44"/>
        <v>25</v>
      </c>
      <c r="B304" s="33">
        <v>52718</v>
      </c>
      <c r="C304" s="36">
        <f t="shared" si="38"/>
        <v>151810.51999999979</v>
      </c>
      <c r="D304" s="36">
        <f t="shared" si="39"/>
        <v>2533.4299999999998</v>
      </c>
      <c r="E304" s="36">
        <f t="shared" si="40"/>
        <v>1964.1399999999999</v>
      </c>
      <c r="F304" s="36">
        <f t="shared" si="41"/>
        <v>569.29</v>
      </c>
      <c r="G304" s="36">
        <f t="shared" si="36"/>
        <v>0</v>
      </c>
      <c r="H304" s="36">
        <f t="shared" si="42"/>
        <v>350153.62</v>
      </c>
      <c r="I304" s="36">
        <f t="shared" si="43"/>
        <v>392141.36999999988</v>
      </c>
      <c r="J304" s="36">
        <f t="shared" si="37"/>
        <v>149846.37999999977</v>
      </c>
    </row>
    <row r="305" spans="1:10" x14ac:dyDescent="0.25">
      <c r="A305">
        <f t="shared" si="44"/>
        <v>25</v>
      </c>
      <c r="B305" s="33">
        <v>52749</v>
      </c>
      <c r="C305" s="36">
        <f t="shared" si="38"/>
        <v>149846.37999999977</v>
      </c>
      <c r="D305" s="36">
        <f t="shared" si="39"/>
        <v>2533.4299999999998</v>
      </c>
      <c r="E305" s="36">
        <f t="shared" si="40"/>
        <v>1971.5099999999998</v>
      </c>
      <c r="F305" s="36">
        <f t="shared" si="41"/>
        <v>561.91999999999996</v>
      </c>
      <c r="G305" s="36">
        <f t="shared" si="36"/>
        <v>0</v>
      </c>
      <c r="H305" s="36">
        <f t="shared" si="42"/>
        <v>352125.13</v>
      </c>
      <c r="I305" s="36">
        <f t="shared" si="43"/>
        <v>392703.28999999986</v>
      </c>
      <c r="J305" s="36">
        <f t="shared" si="37"/>
        <v>147874.86999999976</v>
      </c>
    </row>
    <row r="306" spans="1:10" x14ac:dyDescent="0.25">
      <c r="A306">
        <f t="shared" si="44"/>
        <v>25</v>
      </c>
      <c r="B306" s="33">
        <v>52779</v>
      </c>
      <c r="C306" s="36">
        <f t="shared" si="38"/>
        <v>147874.86999999976</v>
      </c>
      <c r="D306" s="36">
        <f t="shared" si="39"/>
        <v>2533.4299999999998</v>
      </c>
      <c r="E306" s="36">
        <f t="shared" si="40"/>
        <v>1978.8999999999999</v>
      </c>
      <c r="F306" s="36">
        <f t="shared" si="41"/>
        <v>554.53</v>
      </c>
      <c r="G306" s="36">
        <f t="shared" si="36"/>
        <v>0</v>
      </c>
      <c r="H306" s="36">
        <f t="shared" si="42"/>
        <v>354104.03</v>
      </c>
      <c r="I306" s="36">
        <f t="shared" si="43"/>
        <v>393257.81999999989</v>
      </c>
      <c r="J306" s="36">
        <f t="shared" si="37"/>
        <v>145895.96999999977</v>
      </c>
    </row>
    <row r="307" spans="1:10" x14ac:dyDescent="0.25">
      <c r="A307">
        <f t="shared" si="44"/>
        <v>25</v>
      </c>
      <c r="B307" s="33">
        <v>52810</v>
      </c>
      <c r="C307" s="36">
        <f t="shared" si="38"/>
        <v>145895.96999999977</v>
      </c>
      <c r="D307" s="36">
        <f t="shared" si="39"/>
        <v>2533.4299999999998</v>
      </c>
      <c r="E307" s="36">
        <f t="shared" si="40"/>
        <v>1986.3199999999997</v>
      </c>
      <c r="F307" s="36">
        <f t="shared" si="41"/>
        <v>547.11</v>
      </c>
      <c r="G307" s="36">
        <f t="shared" si="36"/>
        <v>0</v>
      </c>
      <c r="H307" s="36">
        <f t="shared" si="42"/>
        <v>356090.35000000003</v>
      </c>
      <c r="I307" s="36">
        <f t="shared" si="43"/>
        <v>393804.92999999988</v>
      </c>
      <c r="J307" s="36">
        <f t="shared" si="37"/>
        <v>143909.64999999976</v>
      </c>
    </row>
    <row r="308" spans="1:10" x14ac:dyDescent="0.25">
      <c r="A308">
        <f t="shared" si="44"/>
        <v>25</v>
      </c>
      <c r="B308" s="33">
        <v>52841</v>
      </c>
      <c r="C308" s="36">
        <f t="shared" si="38"/>
        <v>143909.64999999976</v>
      </c>
      <c r="D308" s="36">
        <f t="shared" si="39"/>
        <v>2533.4299999999998</v>
      </c>
      <c r="E308" s="36">
        <f t="shared" si="40"/>
        <v>1993.77</v>
      </c>
      <c r="F308" s="36">
        <f t="shared" si="41"/>
        <v>539.66</v>
      </c>
      <c r="G308" s="36">
        <f t="shared" si="36"/>
        <v>0</v>
      </c>
      <c r="H308" s="36">
        <f t="shared" si="42"/>
        <v>358084.12000000005</v>
      </c>
      <c r="I308" s="36">
        <f t="shared" si="43"/>
        <v>394344.58999999985</v>
      </c>
      <c r="J308" s="36">
        <f t="shared" si="37"/>
        <v>141915.87999999977</v>
      </c>
    </row>
    <row r="309" spans="1:10" x14ac:dyDescent="0.25">
      <c r="A309">
        <f t="shared" si="44"/>
        <v>25</v>
      </c>
      <c r="B309" s="33">
        <v>52871</v>
      </c>
      <c r="C309" s="36">
        <f t="shared" si="38"/>
        <v>141915.87999999977</v>
      </c>
      <c r="D309" s="36">
        <f t="shared" si="39"/>
        <v>2533.4299999999998</v>
      </c>
      <c r="E309" s="36">
        <f t="shared" si="40"/>
        <v>2001.25</v>
      </c>
      <c r="F309" s="36">
        <f t="shared" si="41"/>
        <v>532.17999999999995</v>
      </c>
      <c r="G309" s="36">
        <f t="shared" si="36"/>
        <v>0</v>
      </c>
      <c r="H309" s="36">
        <f t="shared" si="42"/>
        <v>360085.37000000005</v>
      </c>
      <c r="I309" s="36">
        <f t="shared" si="43"/>
        <v>394876.76999999984</v>
      </c>
      <c r="J309" s="36">
        <f t="shared" si="37"/>
        <v>139914.62999999977</v>
      </c>
    </row>
    <row r="310" spans="1:10" x14ac:dyDescent="0.25">
      <c r="A310">
        <f t="shared" si="44"/>
        <v>25</v>
      </c>
      <c r="B310" s="33">
        <v>52902</v>
      </c>
      <c r="C310" s="36">
        <f t="shared" si="38"/>
        <v>139914.62999999977</v>
      </c>
      <c r="D310" s="36">
        <f t="shared" si="39"/>
        <v>2533.4299999999998</v>
      </c>
      <c r="E310" s="36">
        <f t="shared" si="40"/>
        <v>2008.75</v>
      </c>
      <c r="F310" s="36">
        <f t="shared" si="41"/>
        <v>524.67999999999995</v>
      </c>
      <c r="G310" s="36">
        <f t="shared" si="36"/>
        <v>0</v>
      </c>
      <c r="H310" s="36">
        <f t="shared" si="42"/>
        <v>362094.12000000005</v>
      </c>
      <c r="I310" s="36">
        <f t="shared" si="43"/>
        <v>395401.44999999984</v>
      </c>
      <c r="J310" s="36">
        <f t="shared" si="37"/>
        <v>137905.87999999977</v>
      </c>
    </row>
    <row r="311" spans="1:10" x14ac:dyDescent="0.25">
      <c r="A311">
        <f t="shared" si="44"/>
        <v>25</v>
      </c>
      <c r="B311" s="33">
        <v>52932</v>
      </c>
      <c r="C311" s="36">
        <f t="shared" si="38"/>
        <v>137905.87999999977</v>
      </c>
      <c r="D311" s="36">
        <f t="shared" si="39"/>
        <v>2533.4299999999998</v>
      </c>
      <c r="E311" s="36">
        <f t="shared" si="40"/>
        <v>2016.2799999999997</v>
      </c>
      <c r="F311" s="36">
        <f t="shared" si="41"/>
        <v>517.15</v>
      </c>
      <c r="G311" s="36">
        <f t="shared" si="36"/>
        <v>0</v>
      </c>
      <c r="H311" s="36">
        <f t="shared" si="42"/>
        <v>364110.40000000008</v>
      </c>
      <c r="I311" s="36">
        <f t="shared" si="43"/>
        <v>395918.59999999986</v>
      </c>
      <c r="J311" s="36">
        <f t="shared" si="37"/>
        <v>135889.59999999977</v>
      </c>
    </row>
    <row r="312" spans="1:10" x14ac:dyDescent="0.25">
      <c r="A312">
        <f t="shared" si="44"/>
        <v>26</v>
      </c>
      <c r="B312" s="33">
        <v>52963</v>
      </c>
      <c r="C312" s="36">
        <f t="shared" si="38"/>
        <v>135889.59999999977</v>
      </c>
      <c r="D312" s="36">
        <f t="shared" si="39"/>
        <v>2533.4299999999998</v>
      </c>
      <c r="E312" s="36">
        <f t="shared" si="40"/>
        <v>2023.84</v>
      </c>
      <c r="F312" s="36">
        <f t="shared" si="41"/>
        <v>509.59</v>
      </c>
      <c r="G312" s="36">
        <f t="shared" si="36"/>
        <v>0</v>
      </c>
      <c r="H312" s="36">
        <f t="shared" si="42"/>
        <v>366134.24000000011</v>
      </c>
      <c r="I312" s="36">
        <f t="shared" si="43"/>
        <v>396428.18999999989</v>
      </c>
      <c r="J312" s="36">
        <f t="shared" si="37"/>
        <v>133865.75999999978</v>
      </c>
    </row>
    <row r="313" spans="1:10" x14ac:dyDescent="0.25">
      <c r="A313">
        <f t="shared" si="44"/>
        <v>26</v>
      </c>
      <c r="B313" s="33">
        <v>52994</v>
      </c>
      <c r="C313" s="36">
        <f t="shared" si="38"/>
        <v>133865.75999999978</v>
      </c>
      <c r="D313" s="36">
        <f t="shared" si="39"/>
        <v>2533.4299999999998</v>
      </c>
      <c r="E313" s="36">
        <f t="shared" si="40"/>
        <v>2031.4299999999998</v>
      </c>
      <c r="F313" s="36">
        <f t="shared" si="41"/>
        <v>502</v>
      </c>
      <c r="G313" s="36">
        <f t="shared" si="36"/>
        <v>0</v>
      </c>
      <c r="H313" s="36">
        <f t="shared" si="42"/>
        <v>368165.6700000001</v>
      </c>
      <c r="I313" s="36">
        <f t="shared" si="43"/>
        <v>396930.18999999989</v>
      </c>
      <c r="J313" s="36">
        <f t="shared" si="37"/>
        <v>131834.32999999978</v>
      </c>
    </row>
    <row r="314" spans="1:10" x14ac:dyDescent="0.25">
      <c r="A314">
        <f t="shared" si="44"/>
        <v>26</v>
      </c>
      <c r="B314" s="33">
        <v>53022</v>
      </c>
      <c r="C314" s="36">
        <f t="shared" si="38"/>
        <v>131834.32999999978</v>
      </c>
      <c r="D314" s="36">
        <f t="shared" si="39"/>
        <v>2533.4299999999998</v>
      </c>
      <c r="E314" s="36">
        <f t="shared" si="40"/>
        <v>2039.0499999999997</v>
      </c>
      <c r="F314" s="36">
        <f t="shared" si="41"/>
        <v>494.38</v>
      </c>
      <c r="G314" s="36">
        <f t="shared" si="36"/>
        <v>0</v>
      </c>
      <c r="H314" s="36">
        <f t="shared" si="42"/>
        <v>370204.72000000009</v>
      </c>
      <c r="I314" s="36">
        <f t="shared" si="43"/>
        <v>397424.56999999989</v>
      </c>
      <c r="J314" s="36">
        <f t="shared" si="37"/>
        <v>129795.27999999978</v>
      </c>
    </row>
    <row r="315" spans="1:10" x14ac:dyDescent="0.25">
      <c r="A315">
        <f t="shared" si="44"/>
        <v>26</v>
      </c>
      <c r="B315" s="33">
        <v>53053</v>
      </c>
      <c r="C315" s="36">
        <f t="shared" si="38"/>
        <v>129795.27999999978</v>
      </c>
      <c r="D315" s="36">
        <f t="shared" si="39"/>
        <v>2533.4299999999998</v>
      </c>
      <c r="E315" s="36">
        <f t="shared" si="40"/>
        <v>2046.6999999999998</v>
      </c>
      <c r="F315" s="36">
        <f t="shared" si="41"/>
        <v>486.73</v>
      </c>
      <c r="G315" s="36">
        <f t="shared" si="36"/>
        <v>0</v>
      </c>
      <c r="H315" s="36">
        <f t="shared" si="42"/>
        <v>372251.4200000001</v>
      </c>
      <c r="I315" s="36">
        <f t="shared" si="43"/>
        <v>397911.29999999987</v>
      </c>
      <c r="J315" s="36">
        <f t="shared" si="37"/>
        <v>127748.57999999978</v>
      </c>
    </row>
    <row r="316" spans="1:10" x14ac:dyDescent="0.25">
      <c r="A316">
        <f t="shared" si="44"/>
        <v>26</v>
      </c>
      <c r="B316" s="33">
        <v>53083</v>
      </c>
      <c r="C316" s="36">
        <f t="shared" si="38"/>
        <v>127748.57999999978</v>
      </c>
      <c r="D316" s="36">
        <f t="shared" si="39"/>
        <v>2533.4299999999998</v>
      </c>
      <c r="E316" s="36">
        <f t="shared" si="40"/>
        <v>2054.37</v>
      </c>
      <c r="F316" s="36">
        <f t="shared" si="41"/>
        <v>479.06</v>
      </c>
      <c r="G316" s="36">
        <f t="shared" si="36"/>
        <v>0</v>
      </c>
      <c r="H316" s="36">
        <f t="shared" si="42"/>
        <v>374305.7900000001</v>
      </c>
      <c r="I316" s="36">
        <f t="shared" si="43"/>
        <v>398390.35999999987</v>
      </c>
      <c r="J316" s="36">
        <f t="shared" si="37"/>
        <v>125694.20999999979</v>
      </c>
    </row>
    <row r="317" spans="1:10" x14ac:dyDescent="0.25">
      <c r="A317">
        <f t="shared" si="44"/>
        <v>26</v>
      </c>
      <c r="B317" s="33">
        <v>53114</v>
      </c>
      <c r="C317" s="36">
        <f t="shared" si="38"/>
        <v>125694.20999999979</v>
      </c>
      <c r="D317" s="36">
        <f t="shared" si="39"/>
        <v>2533.4299999999998</v>
      </c>
      <c r="E317" s="36">
        <f t="shared" si="40"/>
        <v>2062.08</v>
      </c>
      <c r="F317" s="36">
        <f t="shared" si="41"/>
        <v>471.35</v>
      </c>
      <c r="G317" s="36">
        <f t="shared" si="36"/>
        <v>0</v>
      </c>
      <c r="H317" s="36">
        <f t="shared" si="42"/>
        <v>376367.87000000011</v>
      </c>
      <c r="I317" s="36">
        <f t="shared" si="43"/>
        <v>398861.70999999985</v>
      </c>
      <c r="J317" s="36">
        <f t="shared" si="37"/>
        <v>123632.12999999979</v>
      </c>
    </row>
    <row r="318" spans="1:10" x14ac:dyDescent="0.25">
      <c r="A318">
        <f t="shared" si="44"/>
        <v>26</v>
      </c>
      <c r="B318" s="33">
        <v>53144</v>
      </c>
      <c r="C318" s="36">
        <f t="shared" si="38"/>
        <v>123632.12999999979</v>
      </c>
      <c r="D318" s="36">
        <f t="shared" si="39"/>
        <v>2533.4299999999998</v>
      </c>
      <c r="E318" s="36">
        <f t="shared" si="40"/>
        <v>2069.81</v>
      </c>
      <c r="F318" s="36">
        <f t="shared" si="41"/>
        <v>463.62</v>
      </c>
      <c r="G318" s="36">
        <f t="shared" si="36"/>
        <v>0</v>
      </c>
      <c r="H318" s="36">
        <f t="shared" si="42"/>
        <v>378437.68000000011</v>
      </c>
      <c r="I318" s="36">
        <f t="shared" si="43"/>
        <v>399325.32999999984</v>
      </c>
      <c r="J318" s="36">
        <f t="shared" si="37"/>
        <v>121562.31999999979</v>
      </c>
    </row>
    <row r="319" spans="1:10" x14ac:dyDescent="0.25">
      <c r="A319">
        <f t="shared" si="44"/>
        <v>26</v>
      </c>
      <c r="B319" s="33">
        <v>53175</v>
      </c>
      <c r="C319" s="36">
        <f t="shared" si="38"/>
        <v>121562.31999999979</v>
      </c>
      <c r="D319" s="36">
        <f t="shared" si="39"/>
        <v>2533.4299999999998</v>
      </c>
      <c r="E319" s="36">
        <f t="shared" si="40"/>
        <v>2077.5699999999997</v>
      </c>
      <c r="F319" s="36">
        <f t="shared" si="41"/>
        <v>455.86</v>
      </c>
      <c r="G319" s="36">
        <f t="shared" si="36"/>
        <v>0</v>
      </c>
      <c r="H319" s="36">
        <f t="shared" si="42"/>
        <v>380515.25000000012</v>
      </c>
      <c r="I319" s="36">
        <f t="shared" si="43"/>
        <v>399781.18999999983</v>
      </c>
      <c r="J319" s="36">
        <f t="shared" si="37"/>
        <v>119484.7499999998</v>
      </c>
    </row>
    <row r="320" spans="1:10" x14ac:dyDescent="0.25">
      <c r="A320">
        <f t="shared" si="44"/>
        <v>26</v>
      </c>
      <c r="B320" s="33">
        <v>53206</v>
      </c>
      <c r="C320" s="36">
        <f t="shared" si="38"/>
        <v>119484.7499999998</v>
      </c>
      <c r="D320" s="36">
        <f t="shared" si="39"/>
        <v>2533.4299999999998</v>
      </c>
      <c r="E320" s="36">
        <f t="shared" si="40"/>
        <v>2085.3599999999997</v>
      </c>
      <c r="F320" s="36">
        <f t="shared" si="41"/>
        <v>448.07</v>
      </c>
      <c r="G320" s="36">
        <f t="shared" si="36"/>
        <v>0</v>
      </c>
      <c r="H320" s="36">
        <f t="shared" si="42"/>
        <v>382600.6100000001</v>
      </c>
      <c r="I320" s="36">
        <f t="shared" si="43"/>
        <v>400229.25999999983</v>
      </c>
      <c r="J320" s="36">
        <f t="shared" si="37"/>
        <v>117399.3899999998</v>
      </c>
    </row>
    <row r="321" spans="1:10" x14ac:dyDescent="0.25">
      <c r="A321">
        <f t="shared" si="44"/>
        <v>26</v>
      </c>
      <c r="B321" s="33">
        <v>53236</v>
      </c>
      <c r="C321" s="36">
        <f t="shared" si="38"/>
        <v>117399.3899999998</v>
      </c>
      <c r="D321" s="36">
        <f t="shared" si="39"/>
        <v>2533.4299999999998</v>
      </c>
      <c r="E321" s="36">
        <f t="shared" si="40"/>
        <v>2093.1799999999998</v>
      </c>
      <c r="F321" s="36">
        <f t="shared" si="41"/>
        <v>440.25</v>
      </c>
      <c r="G321" s="36">
        <f t="shared" si="36"/>
        <v>0</v>
      </c>
      <c r="H321" s="36">
        <f t="shared" si="42"/>
        <v>384693.7900000001</v>
      </c>
      <c r="I321" s="36">
        <f t="shared" si="43"/>
        <v>400669.50999999983</v>
      </c>
      <c r="J321" s="36">
        <f t="shared" si="37"/>
        <v>115306.2099999998</v>
      </c>
    </row>
    <row r="322" spans="1:10" x14ac:dyDescent="0.25">
      <c r="A322">
        <f t="shared" si="44"/>
        <v>26</v>
      </c>
      <c r="B322" s="33">
        <v>53267</v>
      </c>
      <c r="C322" s="36">
        <f t="shared" si="38"/>
        <v>115306.2099999998</v>
      </c>
      <c r="D322" s="36">
        <f t="shared" si="39"/>
        <v>2533.4299999999998</v>
      </c>
      <c r="E322" s="36">
        <f t="shared" si="40"/>
        <v>2101.0299999999997</v>
      </c>
      <c r="F322" s="36">
        <f t="shared" si="41"/>
        <v>432.4</v>
      </c>
      <c r="G322" s="36">
        <f t="shared" si="36"/>
        <v>0</v>
      </c>
      <c r="H322" s="36">
        <f t="shared" si="42"/>
        <v>386794.82000000012</v>
      </c>
      <c r="I322" s="36">
        <f t="shared" si="43"/>
        <v>401101.90999999986</v>
      </c>
      <c r="J322" s="36">
        <f t="shared" si="37"/>
        <v>113205.1799999998</v>
      </c>
    </row>
    <row r="323" spans="1:10" x14ac:dyDescent="0.25">
      <c r="A323">
        <f t="shared" si="44"/>
        <v>26</v>
      </c>
      <c r="B323" s="33">
        <v>53297</v>
      </c>
      <c r="C323" s="36">
        <f t="shared" si="38"/>
        <v>113205.1799999998</v>
      </c>
      <c r="D323" s="36">
        <f t="shared" si="39"/>
        <v>2533.4299999999998</v>
      </c>
      <c r="E323" s="36">
        <f t="shared" si="40"/>
        <v>2108.91</v>
      </c>
      <c r="F323" s="36">
        <f t="shared" si="41"/>
        <v>424.52</v>
      </c>
      <c r="G323" s="36">
        <f t="shared" si="36"/>
        <v>0</v>
      </c>
      <c r="H323" s="36">
        <f t="shared" si="42"/>
        <v>388903.7300000001</v>
      </c>
      <c r="I323" s="36">
        <f t="shared" si="43"/>
        <v>401526.42999999988</v>
      </c>
      <c r="J323" s="36">
        <f t="shared" si="37"/>
        <v>111096.2699999998</v>
      </c>
    </row>
    <row r="324" spans="1:10" x14ac:dyDescent="0.25">
      <c r="A324">
        <f t="shared" si="44"/>
        <v>27</v>
      </c>
      <c r="B324" s="33">
        <v>53328</v>
      </c>
      <c r="C324" s="36">
        <f t="shared" si="38"/>
        <v>111096.2699999998</v>
      </c>
      <c r="D324" s="36">
        <f t="shared" si="39"/>
        <v>2533.4299999999998</v>
      </c>
      <c r="E324" s="36">
        <f t="shared" si="40"/>
        <v>2116.8199999999997</v>
      </c>
      <c r="F324" s="36">
        <f t="shared" si="41"/>
        <v>416.61</v>
      </c>
      <c r="G324" s="36">
        <f t="shared" si="36"/>
        <v>0</v>
      </c>
      <c r="H324" s="36">
        <f t="shared" si="42"/>
        <v>391020.5500000001</v>
      </c>
      <c r="I324" s="36">
        <f t="shared" si="43"/>
        <v>401943.03999999986</v>
      </c>
      <c r="J324" s="36">
        <f t="shared" si="37"/>
        <v>108979.44999999981</v>
      </c>
    </row>
    <row r="325" spans="1:10" x14ac:dyDescent="0.25">
      <c r="A325">
        <f t="shared" si="44"/>
        <v>27</v>
      </c>
      <c r="B325" s="33">
        <v>53359</v>
      </c>
      <c r="C325" s="36">
        <f t="shared" si="38"/>
        <v>108979.44999999981</v>
      </c>
      <c r="D325" s="36">
        <f t="shared" si="39"/>
        <v>2533.4299999999998</v>
      </c>
      <c r="E325" s="36">
        <f t="shared" si="40"/>
        <v>2124.7599999999998</v>
      </c>
      <c r="F325" s="36">
        <f t="shared" si="41"/>
        <v>408.67</v>
      </c>
      <c r="G325" s="36">
        <f t="shared" si="36"/>
        <v>0</v>
      </c>
      <c r="H325" s="36">
        <f t="shared" si="42"/>
        <v>393145.31000000011</v>
      </c>
      <c r="I325" s="36">
        <f t="shared" si="43"/>
        <v>402351.70999999985</v>
      </c>
      <c r="J325" s="36">
        <f t="shared" si="37"/>
        <v>106854.68999999981</v>
      </c>
    </row>
    <row r="326" spans="1:10" x14ac:dyDescent="0.25">
      <c r="A326">
        <f t="shared" si="44"/>
        <v>27</v>
      </c>
      <c r="B326" s="33">
        <v>53387</v>
      </c>
      <c r="C326" s="36">
        <f t="shared" si="38"/>
        <v>106854.68999999981</v>
      </c>
      <c r="D326" s="36">
        <f t="shared" si="39"/>
        <v>2533.4299999999998</v>
      </c>
      <c r="E326" s="36">
        <f t="shared" si="40"/>
        <v>2132.7199999999998</v>
      </c>
      <c r="F326" s="36">
        <f t="shared" si="41"/>
        <v>400.71</v>
      </c>
      <c r="G326" s="36">
        <f t="shared" si="36"/>
        <v>0</v>
      </c>
      <c r="H326" s="36">
        <f t="shared" si="42"/>
        <v>395278.03000000009</v>
      </c>
      <c r="I326" s="36">
        <f t="shared" si="43"/>
        <v>402752.41999999987</v>
      </c>
      <c r="J326" s="36">
        <f t="shared" si="37"/>
        <v>104721.96999999981</v>
      </c>
    </row>
    <row r="327" spans="1:10" x14ac:dyDescent="0.25">
      <c r="A327">
        <f t="shared" si="44"/>
        <v>27</v>
      </c>
      <c r="B327" s="33">
        <v>53418</v>
      </c>
      <c r="C327" s="36">
        <f t="shared" si="38"/>
        <v>104721.96999999981</v>
      </c>
      <c r="D327" s="36">
        <f t="shared" si="39"/>
        <v>2533.4299999999998</v>
      </c>
      <c r="E327" s="36">
        <f t="shared" si="40"/>
        <v>2140.7199999999998</v>
      </c>
      <c r="F327" s="36">
        <f t="shared" si="41"/>
        <v>392.71</v>
      </c>
      <c r="G327" s="36">
        <f t="shared" si="36"/>
        <v>0</v>
      </c>
      <c r="H327" s="36">
        <f t="shared" si="42"/>
        <v>397418.75000000006</v>
      </c>
      <c r="I327" s="36">
        <f t="shared" si="43"/>
        <v>403145.12999999989</v>
      </c>
      <c r="J327" s="36">
        <f t="shared" si="37"/>
        <v>102581.24999999981</v>
      </c>
    </row>
    <row r="328" spans="1:10" x14ac:dyDescent="0.25">
      <c r="A328">
        <f t="shared" si="44"/>
        <v>27</v>
      </c>
      <c r="B328" s="33">
        <v>53448</v>
      </c>
      <c r="C328" s="36">
        <f t="shared" si="38"/>
        <v>102581.24999999981</v>
      </c>
      <c r="D328" s="36">
        <f t="shared" si="39"/>
        <v>2533.4299999999998</v>
      </c>
      <c r="E328" s="36">
        <f t="shared" si="40"/>
        <v>2148.75</v>
      </c>
      <c r="F328" s="36">
        <f t="shared" si="41"/>
        <v>384.68</v>
      </c>
      <c r="G328" s="36">
        <f t="shared" si="36"/>
        <v>0</v>
      </c>
      <c r="H328" s="36">
        <f t="shared" si="42"/>
        <v>399567.50000000006</v>
      </c>
      <c r="I328" s="36">
        <f t="shared" si="43"/>
        <v>403529.80999999988</v>
      </c>
      <c r="J328" s="36">
        <f t="shared" si="37"/>
        <v>100432.49999999981</v>
      </c>
    </row>
    <row r="329" spans="1:10" x14ac:dyDescent="0.25">
      <c r="A329">
        <f t="shared" si="44"/>
        <v>27</v>
      </c>
      <c r="B329" s="33">
        <v>53479</v>
      </c>
      <c r="C329" s="36">
        <f t="shared" si="38"/>
        <v>100432.49999999981</v>
      </c>
      <c r="D329" s="36">
        <f t="shared" si="39"/>
        <v>2533.4299999999998</v>
      </c>
      <c r="E329" s="36">
        <f t="shared" si="40"/>
        <v>2156.81</v>
      </c>
      <c r="F329" s="36">
        <f t="shared" si="41"/>
        <v>376.62</v>
      </c>
      <c r="G329" s="36">
        <f t="shared" si="36"/>
        <v>0</v>
      </c>
      <c r="H329" s="36">
        <f t="shared" si="42"/>
        <v>401724.31000000006</v>
      </c>
      <c r="I329" s="36">
        <f t="shared" si="43"/>
        <v>403906.42999999988</v>
      </c>
      <c r="J329" s="36">
        <f t="shared" si="37"/>
        <v>98275.689999999813</v>
      </c>
    </row>
    <row r="330" spans="1:10" x14ac:dyDescent="0.25">
      <c r="A330">
        <f t="shared" si="44"/>
        <v>27</v>
      </c>
      <c r="B330" s="33">
        <v>53509</v>
      </c>
      <c r="C330" s="36">
        <f t="shared" si="38"/>
        <v>98275.689999999813</v>
      </c>
      <c r="D330" s="36">
        <f t="shared" si="39"/>
        <v>2533.4299999999998</v>
      </c>
      <c r="E330" s="36">
        <f t="shared" si="40"/>
        <v>2164.8999999999996</v>
      </c>
      <c r="F330" s="36">
        <f t="shared" si="41"/>
        <v>368.53</v>
      </c>
      <c r="G330" s="36">
        <f t="shared" si="36"/>
        <v>0</v>
      </c>
      <c r="H330" s="36">
        <f t="shared" si="42"/>
        <v>403889.21000000008</v>
      </c>
      <c r="I330" s="36">
        <f t="shared" si="43"/>
        <v>404274.9599999999</v>
      </c>
      <c r="J330" s="36">
        <f t="shared" si="37"/>
        <v>96110.789999999819</v>
      </c>
    </row>
    <row r="331" spans="1:10" x14ac:dyDescent="0.25">
      <c r="A331">
        <f t="shared" si="44"/>
        <v>27</v>
      </c>
      <c r="B331" s="33">
        <v>53540</v>
      </c>
      <c r="C331" s="36">
        <f t="shared" si="38"/>
        <v>96110.789999999819</v>
      </c>
      <c r="D331" s="36">
        <f t="shared" si="39"/>
        <v>2533.4299999999998</v>
      </c>
      <c r="E331" s="36">
        <f t="shared" si="40"/>
        <v>2173.0099999999998</v>
      </c>
      <c r="F331" s="36">
        <f t="shared" si="41"/>
        <v>360.42</v>
      </c>
      <c r="G331" s="36">
        <f t="shared" si="36"/>
        <v>0</v>
      </c>
      <c r="H331" s="36">
        <f t="shared" si="42"/>
        <v>406062.22000000009</v>
      </c>
      <c r="I331" s="36">
        <f t="shared" si="43"/>
        <v>404635.37999999989</v>
      </c>
      <c r="J331" s="36">
        <f t="shared" si="37"/>
        <v>93937.779999999824</v>
      </c>
    </row>
    <row r="332" spans="1:10" x14ac:dyDescent="0.25">
      <c r="A332">
        <f t="shared" si="44"/>
        <v>27</v>
      </c>
      <c r="B332" s="33">
        <v>53571</v>
      </c>
      <c r="C332" s="36">
        <f t="shared" si="38"/>
        <v>93937.779999999824</v>
      </c>
      <c r="D332" s="36">
        <f t="shared" si="39"/>
        <v>2533.4299999999998</v>
      </c>
      <c r="E332" s="36">
        <f t="shared" si="40"/>
        <v>2181.16</v>
      </c>
      <c r="F332" s="36">
        <f t="shared" si="41"/>
        <v>352.27</v>
      </c>
      <c r="G332" s="36">
        <f t="shared" si="36"/>
        <v>0</v>
      </c>
      <c r="H332" s="36">
        <f t="shared" si="42"/>
        <v>408243.38000000006</v>
      </c>
      <c r="I332" s="36">
        <f t="shared" si="43"/>
        <v>404987.64999999991</v>
      </c>
      <c r="J332" s="36">
        <f t="shared" si="37"/>
        <v>91756.619999999821</v>
      </c>
    </row>
    <row r="333" spans="1:10" x14ac:dyDescent="0.25">
      <c r="A333">
        <f t="shared" si="44"/>
        <v>27</v>
      </c>
      <c r="B333" s="33">
        <v>53601</v>
      </c>
      <c r="C333" s="36">
        <f t="shared" si="38"/>
        <v>91756.619999999821</v>
      </c>
      <c r="D333" s="36">
        <f t="shared" si="39"/>
        <v>2533.4299999999998</v>
      </c>
      <c r="E333" s="36">
        <f t="shared" si="40"/>
        <v>2189.3399999999997</v>
      </c>
      <c r="F333" s="36">
        <f t="shared" si="41"/>
        <v>344.09</v>
      </c>
      <c r="G333" s="36">
        <f t="shared" ref="G333:G371" si="45">$B$8</f>
        <v>0</v>
      </c>
      <c r="H333" s="36">
        <f t="shared" si="42"/>
        <v>410432.72000000009</v>
      </c>
      <c r="I333" s="36">
        <f t="shared" si="43"/>
        <v>405331.73999999993</v>
      </c>
      <c r="J333" s="36">
        <f t="shared" ref="J333:J371" si="46">C333-E333-G333</f>
        <v>89567.279999999824</v>
      </c>
    </row>
    <row r="334" spans="1:10" x14ac:dyDescent="0.25">
      <c r="A334">
        <f t="shared" si="44"/>
        <v>27</v>
      </c>
      <c r="B334" s="33">
        <v>53632</v>
      </c>
      <c r="C334" s="36">
        <f t="shared" ref="C334:C371" si="47">$J333</f>
        <v>89567.279999999824</v>
      </c>
      <c r="D334" s="36">
        <f t="shared" ref="D334:D371" si="48">$B$7</f>
        <v>2533.4299999999998</v>
      </c>
      <c r="E334" s="36">
        <f t="shared" ref="E334:E371" si="49">D334-F334</f>
        <v>2197.5499999999997</v>
      </c>
      <c r="F334" s="36">
        <f t="shared" ref="F334:F371" si="50">ROUND($C334*$B$4/12,2)</f>
        <v>335.88</v>
      </c>
      <c r="G334" s="36">
        <f t="shared" si="45"/>
        <v>0</v>
      </c>
      <c r="H334" s="36">
        <f t="shared" ref="H334:H371" si="51">E334+G334+H333</f>
        <v>412630.27000000008</v>
      </c>
      <c r="I334" s="36">
        <f t="shared" ref="I334:I371" si="52">F334+I333</f>
        <v>405667.61999999994</v>
      </c>
      <c r="J334" s="36">
        <f t="shared" si="46"/>
        <v>87369.729999999821</v>
      </c>
    </row>
    <row r="335" spans="1:10" x14ac:dyDescent="0.25">
      <c r="A335">
        <f t="shared" si="44"/>
        <v>27</v>
      </c>
      <c r="B335" s="33">
        <v>53662</v>
      </c>
      <c r="C335" s="36">
        <f t="shared" si="47"/>
        <v>87369.729999999821</v>
      </c>
      <c r="D335" s="36">
        <f t="shared" si="48"/>
        <v>2533.4299999999998</v>
      </c>
      <c r="E335" s="36">
        <f t="shared" si="49"/>
        <v>2205.79</v>
      </c>
      <c r="F335" s="36">
        <f t="shared" si="50"/>
        <v>327.64</v>
      </c>
      <c r="G335" s="36">
        <f t="shared" si="45"/>
        <v>0</v>
      </c>
      <c r="H335" s="36">
        <f t="shared" si="51"/>
        <v>414836.06000000006</v>
      </c>
      <c r="I335" s="36">
        <f t="shared" si="52"/>
        <v>405995.25999999995</v>
      </c>
      <c r="J335" s="36">
        <f t="shared" si="46"/>
        <v>85163.939999999828</v>
      </c>
    </row>
    <row r="336" spans="1:10" x14ac:dyDescent="0.25">
      <c r="A336">
        <f t="shared" si="44"/>
        <v>28</v>
      </c>
      <c r="B336" s="33">
        <v>53693</v>
      </c>
      <c r="C336" s="36">
        <f t="shared" si="47"/>
        <v>85163.939999999828</v>
      </c>
      <c r="D336" s="36">
        <f t="shared" si="48"/>
        <v>2533.4299999999998</v>
      </c>
      <c r="E336" s="36">
        <f t="shared" si="49"/>
        <v>2214.0699999999997</v>
      </c>
      <c r="F336" s="36">
        <f t="shared" si="50"/>
        <v>319.36</v>
      </c>
      <c r="G336" s="36">
        <f t="shared" si="45"/>
        <v>0</v>
      </c>
      <c r="H336" s="36">
        <f t="shared" si="51"/>
        <v>417050.13000000006</v>
      </c>
      <c r="I336" s="36">
        <f t="shared" si="52"/>
        <v>406314.61999999994</v>
      </c>
      <c r="J336" s="36">
        <f t="shared" si="46"/>
        <v>82949.869999999821</v>
      </c>
    </row>
    <row r="337" spans="1:10" x14ac:dyDescent="0.25">
      <c r="A337">
        <f t="shared" si="44"/>
        <v>28</v>
      </c>
      <c r="B337" s="33">
        <v>53724</v>
      </c>
      <c r="C337" s="36">
        <f t="shared" si="47"/>
        <v>82949.869999999821</v>
      </c>
      <c r="D337" s="36">
        <f t="shared" si="48"/>
        <v>2533.4299999999998</v>
      </c>
      <c r="E337" s="36">
        <f t="shared" si="49"/>
        <v>2222.37</v>
      </c>
      <c r="F337" s="36">
        <f t="shared" si="50"/>
        <v>311.06</v>
      </c>
      <c r="G337" s="36">
        <f t="shared" si="45"/>
        <v>0</v>
      </c>
      <c r="H337" s="36">
        <f t="shared" si="51"/>
        <v>419272.50000000006</v>
      </c>
      <c r="I337" s="36">
        <f t="shared" si="52"/>
        <v>406625.67999999993</v>
      </c>
      <c r="J337" s="36">
        <f t="shared" si="46"/>
        <v>80727.499999999825</v>
      </c>
    </row>
    <row r="338" spans="1:10" x14ac:dyDescent="0.25">
      <c r="A338">
        <f t="shared" si="44"/>
        <v>28</v>
      </c>
      <c r="B338" s="33">
        <v>53752</v>
      </c>
      <c r="C338" s="36">
        <f t="shared" si="47"/>
        <v>80727.499999999825</v>
      </c>
      <c r="D338" s="36">
        <f t="shared" si="48"/>
        <v>2533.4299999999998</v>
      </c>
      <c r="E338" s="36">
        <f t="shared" si="49"/>
        <v>2230.6999999999998</v>
      </c>
      <c r="F338" s="36">
        <f t="shared" si="50"/>
        <v>302.73</v>
      </c>
      <c r="G338" s="36">
        <f t="shared" si="45"/>
        <v>0</v>
      </c>
      <c r="H338" s="36">
        <f t="shared" si="51"/>
        <v>421503.20000000007</v>
      </c>
      <c r="I338" s="36">
        <f t="shared" si="52"/>
        <v>406928.40999999992</v>
      </c>
      <c r="J338" s="36">
        <f t="shared" si="46"/>
        <v>78496.799999999828</v>
      </c>
    </row>
    <row r="339" spans="1:10" x14ac:dyDescent="0.25">
      <c r="A339">
        <f t="shared" si="44"/>
        <v>28</v>
      </c>
      <c r="B339" s="33">
        <v>53783</v>
      </c>
      <c r="C339" s="36">
        <f t="shared" si="47"/>
        <v>78496.799999999828</v>
      </c>
      <c r="D339" s="36">
        <f t="shared" si="48"/>
        <v>2533.4299999999998</v>
      </c>
      <c r="E339" s="36">
        <f t="shared" si="49"/>
        <v>2239.0699999999997</v>
      </c>
      <c r="F339" s="36">
        <f t="shared" si="50"/>
        <v>294.36</v>
      </c>
      <c r="G339" s="36">
        <f t="shared" si="45"/>
        <v>0</v>
      </c>
      <c r="H339" s="36">
        <f t="shared" si="51"/>
        <v>423742.27000000008</v>
      </c>
      <c r="I339" s="36">
        <f t="shared" si="52"/>
        <v>407222.7699999999</v>
      </c>
      <c r="J339" s="36">
        <f t="shared" si="46"/>
        <v>76257.729999999836</v>
      </c>
    </row>
    <row r="340" spans="1:10" x14ac:dyDescent="0.25">
      <c r="A340">
        <f t="shared" si="44"/>
        <v>28</v>
      </c>
      <c r="B340" s="33">
        <v>53813</v>
      </c>
      <c r="C340" s="36">
        <f t="shared" si="47"/>
        <v>76257.729999999836</v>
      </c>
      <c r="D340" s="36">
        <f t="shared" si="48"/>
        <v>2533.4299999999998</v>
      </c>
      <c r="E340" s="36">
        <f t="shared" si="49"/>
        <v>2247.46</v>
      </c>
      <c r="F340" s="36">
        <f t="shared" si="50"/>
        <v>285.97000000000003</v>
      </c>
      <c r="G340" s="36">
        <f t="shared" si="45"/>
        <v>0</v>
      </c>
      <c r="H340" s="36">
        <f t="shared" si="51"/>
        <v>425989.7300000001</v>
      </c>
      <c r="I340" s="36">
        <f t="shared" si="52"/>
        <v>407508.73999999987</v>
      </c>
      <c r="J340" s="36">
        <f t="shared" si="46"/>
        <v>74010.269999999829</v>
      </c>
    </row>
    <row r="341" spans="1:10" x14ac:dyDescent="0.25">
      <c r="A341">
        <f t="shared" si="44"/>
        <v>28</v>
      </c>
      <c r="B341" s="33">
        <v>53844</v>
      </c>
      <c r="C341" s="36">
        <f t="shared" si="47"/>
        <v>74010.269999999829</v>
      </c>
      <c r="D341" s="36">
        <f t="shared" si="48"/>
        <v>2533.4299999999998</v>
      </c>
      <c r="E341" s="36">
        <f t="shared" si="49"/>
        <v>2255.89</v>
      </c>
      <c r="F341" s="36">
        <f t="shared" si="50"/>
        <v>277.54000000000002</v>
      </c>
      <c r="G341" s="36">
        <f t="shared" si="45"/>
        <v>0</v>
      </c>
      <c r="H341" s="36">
        <f t="shared" si="51"/>
        <v>428245.62000000011</v>
      </c>
      <c r="I341" s="36">
        <f t="shared" si="52"/>
        <v>407786.27999999985</v>
      </c>
      <c r="J341" s="36">
        <f t="shared" si="46"/>
        <v>71754.37999999983</v>
      </c>
    </row>
    <row r="342" spans="1:10" x14ac:dyDescent="0.25">
      <c r="A342">
        <f t="shared" si="44"/>
        <v>28</v>
      </c>
      <c r="B342" s="33">
        <v>53874</v>
      </c>
      <c r="C342" s="36">
        <f t="shared" si="47"/>
        <v>71754.37999999983</v>
      </c>
      <c r="D342" s="36">
        <f t="shared" si="48"/>
        <v>2533.4299999999998</v>
      </c>
      <c r="E342" s="36">
        <f t="shared" si="49"/>
        <v>2264.35</v>
      </c>
      <c r="F342" s="36">
        <f t="shared" si="50"/>
        <v>269.08</v>
      </c>
      <c r="G342" s="36">
        <f t="shared" si="45"/>
        <v>0</v>
      </c>
      <c r="H342" s="36">
        <f t="shared" si="51"/>
        <v>430509.97000000009</v>
      </c>
      <c r="I342" s="36">
        <f t="shared" si="52"/>
        <v>408055.35999999987</v>
      </c>
      <c r="J342" s="36">
        <f t="shared" si="46"/>
        <v>69490.029999999824</v>
      </c>
    </row>
    <row r="343" spans="1:10" x14ac:dyDescent="0.25">
      <c r="A343">
        <f t="shared" si="44"/>
        <v>28</v>
      </c>
      <c r="B343" s="33">
        <v>53905</v>
      </c>
      <c r="C343" s="36">
        <f t="shared" si="47"/>
        <v>69490.029999999824</v>
      </c>
      <c r="D343" s="36">
        <f t="shared" si="48"/>
        <v>2533.4299999999998</v>
      </c>
      <c r="E343" s="36">
        <f t="shared" si="49"/>
        <v>2272.8399999999997</v>
      </c>
      <c r="F343" s="36">
        <f t="shared" si="50"/>
        <v>260.58999999999997</v>
      </c>
      <c r="G343" s="36">
        <f t="shared" si="45"/>
        <v>0</v>
      </c>
      <c r="H343" s="36">
        <f t="shared" si="51"/>
        <v>432782.81000000011</v>
      </c>
      <c r="I343" s="36">
        <f t="shared" si="52"/>
        <v>408315.9499999999</v>
      </c>
      <c r="J343" s="36">
        <f t="shared" si="46"/>
        <v>67217.189999999828</v>
      </c>
    </row>
    <row r="344" spans="1:10" x14ac:dyDescent="0.25">
      <c r="A344">
        <f t="shared" si="44"/>
        <v>28</v>
      </c>
      <c r="B344" s="33">
        <v>53936</v>
      </c>
      <c r="C344" s="36">
        <f t="shared" si="47"/>
        <v>67217.189999999828</v>
      </c>
      <c r="D344" s="36">
        <f t="shared" si="48"/>
        <v>2533.4299999999998</v>
      </c>
      <c r="E344" s="36">
        <f t="shared" si="49"/>
        <v>2281.37</v>
      </c>
      <c r="F344" s="36">
        <f t="shared" si="50"/>
        <v>252.06</v>
      </c>
      <c r="G344" s="36">
        <f t="shared" si="45"/>
        <v>0</v>
      </c>
      <c r="H344" s="36">
        <f t="shared" si="51"/>
        <v>435064.18000000011</v>
      </c>
      <c r="I344" s="36">
        <f t="shared" si="52"/>
        <v>408568.00999999989</v>
      </c>
      <c r="J344" s="36">
        <f t="shared" si="46"/>
        <v>64935.819999999825</v>
      </c>
    </row>
    <row r="345" spans="1:10" x14ac:dyDescent="0.25">
      <c r="A345">
        <f t="shared" ref="A345:A371" si="53">A333+1</f>
        <v>28</v>
      </c>
      <c r="B345" s="33">
        <v>53966</v>
      </c>
      <c r="C345" s="36">
        <f t="shared" si="47"/>
        <v>64935.819999999825</v>
      </c>
      <c r="D345" s="36">
        <f t="shared" si="48"/>
        <v>2533.4299999999998</v>
      </c>
      <c r="E345" s="36">
        <f t="shared" si="49"/>
        <v>2289.92</v>
      </c>
      <c r="F345" s="36">
        <f t="shared" si="50"/>
        <v>243.51</v>
      </c>
      <c r="G345" s="36">
        <f t="shared" si="45"/>
        <v>0</v>
      </c>
      <c r="H345" s="36">
        <f t="shared" si="51"/>
        <v>437354.10000000009</v>
      </c>
      <c r="I345" s="36">
        <f t="shared" si="52"/>
        <v>408811.5199999999</v>
      </c>
      <c r="J345" s="36">
        <f t="shared" si="46"/>
        <v>62645.899999999827</v>
      </c>
    </row>
    <row r="346" spans="1:10" x14ac:dyDescent="0.25">
      <c r="A346">
        <f t="shared" si="53"/>
        <v>28</v>
      </c>
      <c r="B346" s="33">
        <v>53997</v>
      </c>
      <c r="C346" s="36">
        <f t="shared" si="47"/>
        <v>62645.899999999827</v>
      </c>
      <c r="D346" s="36">
        <f t="shared" si="48"/>
        <v>2533.4299999999998</v>
      </c>
      <c r="E346" s="36">
        <f t="shared" si="49"/>
        <v>2298.5099999999998</v>
      </c>
      <c r="F346" s="36">
        <f t="shared" si="50"/>
        <v>234.92</v>
      </c>
      <c r="G346" s="36">
        <f t="shared" si="45"/>
        <v>0</v>
      </c>
      <c r="H346" s="36">
        <f t="shared" si="51"/>
        <v>439652.6100000001</v>
      </c>
      <c r="I346" s="36">
        <f t="shared" si="52"/>
        <v>409046.43999999989</v>
      </c>
      <c r="J346" s="36">
        <f t="shared" si="46"/>
        <v>60347.389999999825</v>
      </c>
    </row>
    <row r="347" spans="1:10" x14ac:dyDescent="0.25">
      <c r="A347">
        <f t="shared" si="53"/>
        <v>28</v>
      </c>
      <c r="B347" s="33">
        <v>54027</v>
      </c>
      <c r="C347" s="36">
        <f t="shared" si="47"/>
        <v>60347.389999999825</v>
      </c>
      <c r="D347" s="36">
        <f t="shared" si="48"/>
        <v>2533.4299999999998</v>
      </c>
      <c r="E347" s="36">
        <f t="shared" si="49"/>
        <v>2307.1299999999997</v>
      </c>
      <c r="F347" s="36">
        <f t="shared" si="50"/>
        <v>226.3</v>
      </c>
      <c r="G347" s="36">
        <f t="shared" si="45"/>
        <v>0</v>
      </c>
      <c r="H347" s="36">
        <f t="shared" si="51"/>
        <v>441959.74000000011</v>
      </c>
      <c r="I347" s="36">
        <f t="shared" si="52"/>
        <v>409272.73999999987</v>
      </c>
      <c r="J347" s="36">
        <f t="shared" si="46"/>
        <v>58040.259999999827</v>
      </c>
    </row>
    <row r="348" spans="1:10" x14ac:dyDescent="0.25">
      <c r="A348">
        <f t="shared" si="53"/>
        <v>29</v>
      </c>
      <c r="B348" s="33">
        <v>54058</v>
      </c>
      <c r="C348" s="36">
        <f t="shared" si="47"/>
        <v>58040.259999999827</v>
      </c>
      <c r="D348" s="36">
        <f t="shared" si="48"/>
        <v>2533.4299999999998</v>
      </c>
      <c r="E348" s="36">
        <f t="shared" si="49"/>
        <v>2315.7799999999997</v>
      </c>
      <c r="F348" s="36">
        <f t="shared" si="50"/>
        <v>217.65</v>
      </c>
      <c r="G348" s="36">
        <f t="shared" si="45"/>
        <v>0</v>
      </c>
      <c r="H348" s="36">
        <f t="shared" si="51"/>
        <v>444275.52000000014</v>
      </c>
      <c r="I348" s="36">
        <f t="shared" si="52"/>
        <v>409490.3899999999</v>
      </c>
      <c r="J348" s="36">
        <f t="shared" si="46"/>
        <v>55724.479999999829</v>
      </c>
    </row>
    <row r="349" spans="1:10" x14ac:dyDescent="0.25">
      <c r="A349">
        <f t="shared" si="53"/>
        <v>29</v>
      </c>
      <c r="B349" s="33">
        <v>54089</v>
      </c>
      <c r="C349" s="36">
        <f t="shared" si="47"/>
        <v>55724.479999999829</v>
      </c>
      <c r="D349" s="36">
        <f t="shared" si="48"/>
        <v>2533.4299999999998</v>
      </c>
      <c r="E349" s="36">
        <f t="shared" si="49"/>
        <v>2324.46</v>
      </c>
      <c r="F349" s="36">
        <f t="shared" si="50"/>
        <v>208.97</v>
      </c>
      <c r="G349" s="36">
        <f t="shared" si="45"/>
        <v>0</v>
      </c>
      <c r="H349" s="36">
        <f t="shared" si="51"/>
        <v>446599.98000000016</v>
      </c>
      <c r="I349" s="36">
        <f t="shared" si="52"/>
        <v>409699.35999999987</v>
      </c>
      <c r="J349" s="36">
        <f t="shared" si="46"/>
        <v>53400.019999999829</v>
      </c>
    </row>
    <row r="350" spans="1:10" x14ac:dyDescent="0.25">
      <c r="A350">
        <f t="shared" si="53"/>
        <v>29</v>
      </c>
      <c r="B350" s="33">
        <v>54118</v>
      </c>
      <c r="C350" s="36">
        <f t="shared" si="47"/>
        <v>53400.019999999829</v>
      </c>
      <c r="D350" s="36">
        <f t="shared" si="48"/>
        <v>2533.4299999999998</v>
      </c>
      <c r="E350" s="36">
        <f t="shared" si="49"/>
        <v>2333.1799999999998</v>
      </c>
      <c r="F350" s="36">
        <f t="shared" si="50"/>
        <v>200.25</v>
      </c>
      <c r="G350" s="36">
        <f t="shared" si="45"/>
        <v>0</v>
      </c>
      <c r="H350" s="36">
        <f t="shared" si="51"/>
        <v>448933.16000000015</v>
      </c>
      <c r="I350" s="36">
        <f t="shared" si="52"/>
        <v>409899.60999999987</v>
      </c>
      <c r="J350" s="36">
        <f t="shared" si="46"/>
        <v>51066.839999999829</v>
      </c>
    </row>
    <row r="351" spans="1:10" x14ac:dyDescent="0.25">
      <c r="A351">
        <f t="shared" si="53"/>
        <v>29</v>
      </c>
      <c r="B351" s="33">
        <v>54149</v>
      </c>
      <c r="C351" s="36">
        <f t="shared" si="47"/>
        <v>51066.839999999829</v>
      </c>
      <c r="D351" s="36">
        <f t="shared" si="48"/>
        <v>2533.4299999999998</v>
      </c>
      <c r="E351" s="36">
        <f t="shared" si="49"/>
        <v>2341.9299999999998</v>
      </c>
      <c r="F351" s="36">
        <f t="shared" si="50"/>
        <v>191.5</v>
      </c>
      <c r="G351" s="36">
        <f t="shared" si="45"/>
        <v>0</v>
      </c>
      <c r="H351" s="36">
        <f t="shared" si="51"/>
        <v>451275.09000000014</v>
      </c>
      <c r="I351" s="36">
        <f t="shared" si="52"/>
        <v>410091.10999999987</v>
      </c>
      <c r="J351" s="36">
        <f t="shared" si="46"/>
        <v>48724.909999999829</v>
      </c>
    </row>
    <row r="352" spans="1:10" x14ac:dyDescent="0.25">
      <c r="A352">
        <f t="shared" si="53"/>
        <v>29</v>
      </c>
      <c r="B352" s="33">
        <v>54179</v>
      </c>
      <c r="C352" s="36">
        <f t="shared" si="47"/>
        <v>48724.909999999829</v>
      </c>
      <c r="D352" s="36">
        <f t="shared" si="48"/>
        <v>2533.4299999999998</v>
      </c>
      <c r="E352" s="36">
        <f t="shared" si="49"/>
        <v>2350.71</v>
      </c>
      <c r="F352" s="36">
        <f t="shared" si="50"/>
        <v>182.72</v>
      </c>
      <c r="G352" s="36">
        <f t="shared" si="45"/>
        <v>0</v>
      </c>
      <c r="H352" s="36">
        <f t="shared" si="51"/>
        <v>453625.80000000016</v>
      </c>
      <c r="I352" s="36">
        <f t="shared" si="52"/>
        <v>410273.82999999984</v>
      </c>
      <c r="J352" s="36">
        <f t="shared" si="46"/>
        <v>46374.19999999983</v>
      </c>
    </row>
    <row r="353" spans="1:10" x14ac:dyDescent="0.25">
      <c r="A353">
        <f t="shared" si="53"/>
        <v>29</v>
      </c>
      <c r="B353" s="33">
        <v>54210</v>
      </c>
      <c r="C353" s="36">
        <f t="shared" si="47"/>
        <v>46374.19999999983</v>
      </c>
      <c r="D353" s="36">
        <f t="shared" si="48"/>
        <v>2533.4299999999998</v>
      </c>
      <c r="E353" s="36">
        <f t="shared" si="49"/>
        <v>2359.5299999999997</v>
      </c>
      <c r="F353" s="36">
        <f t="shared" si="50"/>
        <v>173.9</v>
      </c>
      <c r="G353" s="36">
        <f t="shared" si="45"/>
        <v>0</v>
      </c>
      <c r="H353" s="36">
        <f t="shared" si="51"/>
        <v>455985.33000000019</v>
      </c>
      <c r="I353" s="36">
        <f t="shared" si="52"/>
        <v>410447.72999999986</v>
      </c>
      <c r="J353" s="36">
        <f t="shared" si="46"/>
        <v>44014.669999999831</v>
      </c>
    </row>
    <row r="354" spans="1:10" x14ac:dyDescent="0.25">
      <c r="A354">
        <f t="shared" si="53"/>
        <v>29</v>
      </c>
      <c r="B354" s="33">
        <v>54240</v>
      </c>
      <c r="C354" s="36">
        <f t="shared" si="47"/>
        <v>44014.669999999831</v>
      </c>
      <c r="D354" s="36">
        <f t="shared" si="48"/>
        <v>2533.4299999999998</v>
      </c>
      <c r="E354" s="36">
        <f t="shared" si="49"/>
        <v>2368.37</v>
      </c>
      <c r="F354" s="36">
        <f t="shared" si="50"/>
        <v>165.06</v>
      </c>
      <c r="G354" s="36">
        <f t="shared" si="45"/>
        <v>0</v>
      </c>
      <c r="H354" s="36">
        <f t="shared" si="51"/>
        <v>458353.70000000019</v>
      </c>
      <c r="I354" s="36">
        <f t="shared" si="52"/>
        <v>410612.78999999986</v>
      </c>
      <c r="J354" s="36">
        <f t="shared" si="46"/>
        <v>41646.299999999828</v>
      </c>
    </row>
    <row r="355" spans="1:10" x14ac:dyDescent="0.25">
      <c r="A355">
        <f t="shared" si="53"/>
        <v>29</v>
      </c>
      <c r="B355" s="33">
        <v>54271</v>
      </c>
      <c r="C355" s="36">
        <f t="shared" si="47"/>
        <v>41646.299999999828</v>
      </c>
      <c r="D355" s="36">
        <f t="shared" si="48"/>
        <v>2533.4299999999998</v>
      </c>
      <c r="E355" s="36">
        <f t="shared" si="49"/>
        <v>2377.2599999999998</v>
      </c>
      <c r="F355" s="36">
        <f t="shared" si="50"/>
        <v>156.16999999999999</v>
      </c>
      <c r="G355" s="36">
        <f t="shared" si="45"/>
        <v>0</v>
      </c>
      <c r="H355" s="36">
        <f t="shared" si="51"/>
        <v>460730.9600000002</v>
      </c>
      <c r="I355" s="36">
        <f t="shared" si="52"/>
        <v>410768.95999999985</v>
      </c>
      <c r="J355" s="36">
        <f t="shared" si="46"/>
        <v>39269.039999999826</v>
      </c>
    </row>
    <row r="356" spans="1:10" x14ac:dyDescent="0.25">
      <c r="A356">
        <f t="shared" si="53"/>
        <v>29</v>
      </c>
      <c r="B356" s="33">
        <v>54302</v>
      </c>
      <c r="C356" s="36">
        <f t="shared" si="47"/>
        <v>39269.039999999826</v>
      </c>
      <c r="D356" s="36">
        <f t="shared" si="48"/>
        <v>2533.4299999999998</v>
      </c>
      <c r="E356" s="36">
        <f t="shared" si="49"/>
        <v>2386.17</v>
      </c>
      <c r="F356" s="36">
        <f t="shared" si="50"/>
        <v>147.26</v>
      </c>
      <c r="G356" s="36">
        <f t="shared" si="45"/>
        <v>0</v>
      </c>
      <c r="H356" s="36">
        <f t="shared" si="51"/>
        <v>463117.13000000018</v>
      </c>
      <c r="I356" s="36">
        <f t="shared" si="52"/>
        <v>410916.21999999986</v>
      </c>
      <c r="J356" s="36">
        <f t="shared" si="46"/>
        <v>36882.869999999828</v>
      </c>
    </row>
    <row r="357" spans="1:10" x14ac:dyDescent="0.25">
      <c r="A357">
        <f t="shared" si="53"/>
        <v>29</v>
      </c>
      <c r="B357" s="33">
        <v>54332</v>
      </c>
      <c r="C357" s="36">
        <f t="shared" si="47"/>
        <v>36882.869999999828</v>
      </c>
      <c r="D357" s="36">
        <f t="shared" si="48"/>
        <v>2533.4299999999998</v>
      </c>
      <c r="E357" s="36">
        <f t="shared" si="49"/>
        <v>2395.12</v>
      </c>
      <c r="F357" s="36">
        <f t="shared" si="50"/>
        <v>138.31</v>
      </c>
      <c r="G357" s="36">
        <f t="shared" si="45"/>
        <v>0</v>
      </c>
      <c r="H357" s="36">
        <f t="shared" si="51"/>
        <v>465512.25000000017</v>
      </c>
      <c r="I357" s="36">
        <f t="shared" si="52"/>
        <v>411054.52999999985</v>
      </c>
      <c r="J357" s="36">
        <f t="shared" si="46"/>
        <v>34487.749999999825</v>
      </c>
    </row>
    <row r="358" spans="1:10" x14ac:dyDescent="0.25">
      <c r="A358">
        <f t="shared" si="53"/>
        <v>29</v>
      </c>
      <c r="B358" s="33">
        <v>54363</v>
      </c>
      <c r="C358" s="36">
        <f t="shared" si="47"/>
        <v>34487.749999999825</v>
      </c>
      <c r="D358" s="36">
        <f t="shared" si="48"/>
        <v>2533.4299999999998</v>
      </c>
      <c r="E358" s="36">
        <f t="shared" si="49"/>
        <v>2404.1</v>
      </c>
      <c r="F358" s="36">
        <f t="shared" si="50"/>
        <v>129.33000000000001</v>
      </c>
      <c r="G358" s="36">
        <f t="shared" si="45"/>
        <v>0</v>
      </c>
      <c r="H358" s="36">
        <f t="shared" si="51"/>
        <v>467916.35000000015</v>
      </c>
      <c r="I358" s="36">
        <f t="shared" si="52"/>
        <v>411183.85999999987</v>
      </c>
      <c r="J358" s="36">
        <f t="shared" si="46"/>
        <v>32083.649999999827</v>
      </c>
    </row>
    <row r="359" spans="1:10" x14ac:dyDescent="0.25">
      <c r="A359">
        <f t="shared" si="53"/>
        <v>29</v>
      </c>
      <c r="B359" s="33">
        <v>54393</v>
      </c>
      <c r="C359" s="36">
        <f t="shared" si="47"/>
        <v>32083.649999999827</v>
      </c>
      <c r="D359" s="36">
        <f t="shared" si="48"/>
        <v>2533.4299999999998</v>
      </c>
      <c r="E359" s="36">
        <f t="shared" si="49"/>
        <v>2413.12</v>
      </c>
      <c r="F359" s="36">
        <f t="shared" si="50"/>
        <v>120.31</v>
      </c>
      <c r="G359" s="36">
        <f t="shared" si="45"/>
        <v>0</v>
      </c>
      <c r="H359" s="36">
        <f t="shared" si="51"/>
        <v>470329.47000000015</v>
      </c>
      <c r="I359" s="36">
        <f t="shared" si="52"/>
        <v>411304.16999999987</v>
      </c>
      <c r="J359" s="36">
        <f t="shared" si="46"/>
        <v>29670.529999999828</v>
      </c>
    </row>
    <row r="360" spans="1:10" x14ac:dyDescent="0.25">
      <c r="A360">
        <f t="shared" si="53"/>
        <v>30</v>
      </c>
      <c r="B360" s="33">
        <v>54424</v>
      </c>
      <c r="C360" s="36">
        <f t="shared" si="47"/>
        <v>29670.529999999828</v>
      </c>
      <c r="D360" s="36">
        <f t="shared" si="48"/>
        <v>2533.4299999999998</v>
      </c>
      <c r="E360" s="36">
        <f t="shared" si="49"/>
        <v>2422.1699999999996</v>
      </c>
      <c r="F360" s="36">
        <f t="shared" si="50"/>
        <v>111.26</v>
      </c>
      <c r="G360" s="36">
        <f t="shared" si="45"/>
        <v>0</v>
      </c>
      <c r="H360" s="36">
        <f t="shared" si="51"/>
        <v>472751.64000000013</v>
      </c>
      <c r="I360" s="36">
        <f t="shared" si="52"/>
        <v>411415.42999999988</v>
      </c>
      <c r="J360" s="36">
        <f t="shared" si="46"/>
        <v>27248.35999999983</v>
      </c>
    </row>
    <row r="361" spans="1:10" x14ac:dyDescent="0.25">
      <c r="A361">
        <f t="shared" si="53"/>
        <v>30</v>
      </c>
      <c r="B361" s="33">
        <v>54455</v>
      </c>
      <c r="C361" s="36">
        <f t="shared" si="47"/>
        <v>27248.35999999983</v>
      </c>
      <c r="D361" s="36">
        <f t="shared" si="48"/>
        <v>2533.4299999999998</v>
      </c>
      <c r="E361" s="36">
        <f t="shared" si="49"/>
        <v>2431.25</v>
      </c>
      <c r="F361" s="36">
        <f t="shared" si="50"/>
        <v>102.18</v>
      </c>
      <c r="G361" s="36">
        <f t="shared" si="45"/>
        <v>0</v>
      </c>
      <c r="H361" s="36">
        <f t="shared" si="51"/>
        <v>475182.89000000013</v>
      </c>
      <c r="I361" s="36">
        <f t="shared" si="52"/>
        <v>411517.60999999987</v>
      </c>
      <c r="J361" s="36">
        <f t="shared" si="46"/>
        <v>24817.10999999983</v>
      </c>
    </row>
    <row r="362" spans="1:10" x14ac:dyDescent="0.25">
      <c r="A362">
        <f t="shared" si="53"/>
        <v>30</v>
      </c>
      <c r="B362" s="33">
        <v>54483</v>
      </c>
      <c r="C362" s="36">
        <f t="shared" si="47"/>
        <v>24817.10999999983</v>
      </c>
      <c r="D362" s="36">
        <f t="shared" si="48"/>
        <v>2533.4299999999998</v>
      </c>
      <c r="E362" s="36">
        <f t="shared" si="49"/>
        <v>2440.37</v>
      </c>
      <c r="F362" s="36">
        <f t="shared" si="50"/>
        <v>93.06</v>
      </c>
      <c r="G362" s="36">
        <f t="shared" si="45"/>
        <v>0</v>
      </c>
      <c r="H362" s="36">
        <f t="shared" si="51"/>
        <v>477623.26000000013</v>
      </c>
      <c r="I362" s="36">
        <f t="shared" si="52"/>
        <v>411610.66999999987</v>
      </c>
      <c r="J362" s="36">
        <f t="shared" si="46"/>
        <v>22376.739999999831</v>
      </c>
    </row>
    <row r="363" spans="1:10" x14ac:dyDescent="0.25">
      <c r="A363">
        <f t="shared" si="53"/>
        <v>30</v>
      </c>
      <c r="B363" s="33">
        <v>54514</v>
      </c>
      <c r="C363" s="36">
        <f t="shared" si="47"/>
        <v>22376.739999999831</v>
      </c>
      <c r="D363" s="36">
        <f t="shared" si="48"/>
        <v>2533.4299999999998</v>
      </c>
      <c r="E363" s="36">
        <f t="shared" si="49"/>
        <v>2449.52</v>
      </c>
      <c r="F363" s="36">
        <f t="shared" si="50"/>
        <v>83.91</v>
      </c>
      <c r="G363" s="36">
        <f t="shared" si="45"/>
        <v>0</v>
      </c>
      <c r="H363" s="36">
        <f t="shared" si="51"/>
        <v>480072.78000000014</v>
      </c>
      <c r="I363" s="36">
        <f t="shared" si="52"/>
        <v>411694.57999999984</v>
      </c>
      <c r="J363" s="36">
        <f t="shared" si="46"/>
        <v>19927.21999999983</v>
      </c>
    </row>
    <row r="364" spans="1:10" x14ac:dyDescent="0.25">
      <c r="A364">
        <f t="shared" si="53"/>
        <v>30</v>
      </c>
      <c r="B364" s="33">
        <v>54544</v>
      </c>
      <c r="C364" s="36">
        <f t="shared" si="47"/>
        <v>19927.21999999983</v>
      </c>
      <c r="D364" s="36">
        <f t="shared" si="48"/>
        <v>2533.4299999999998</v>
      </c>
      <c r="E364" s="36">
        <f t="shared" si="49"/>
        <v>2458.6999999999998</v>
      </c>
      <c r="F364" s="36">
        <f t="shared" si="50"/>
        <v>74.73</v>
      </c>
      <c r="G364" s="36">
        <f t="shared" si="45"/>
        <v>0</v>
      </c>
      <c r="H364" s="36">
        <f t="shared" si="51"/>
        <v>482531.48000000016</v>
      </c>
      <c r="I364" s="36">
        <f t="shared" si="52"/>
        <v>411769.30999999982</v>
      </c>
      <c r="J364" s="36">
        <f t="shared" si="46"/>
        <v>17468.519999999829</v>
      </c>
    </row>
    <row r="365" spans="1:10" x14ac:dyDescent="0.25">
      <c r="A365">
        <f t="shared" si="53"/>
        <v>30</v>
      </c>
      <c r="B365" s="33">
        <v>54575</v>
      </c>
      <c r="C365" s="36">
        <f t="shared" si="47"/>
        <v>17468.519999999829</v>
      </c>
      <c r="D365" s="36">
        <f t="shared" si="48"/>
        <v>2533.4299999999998</v>
      </c>
      <c r="E365" s="36">
        <f t="shared" si="49"/>
        <v>2467.9199999999996</v>
      </c>
      <c r="F365" s="36">
        <f t="shared" si="50"/>
        <v>65.510000000000005</v>
      </c>
      <c r="G365" s="36">
        <f t="shared" si="45"/>
        <v>0</v>
      </c>
      <c r="H365" s="36">
        <f t="shared" si="51"/>
        <v>484999.40000000014</v>
      </c>
      <c r="I365" s="36">
        <f t="shared" si="52"/>
        <v>411834.81999999983</v>
      </c>
      <c r="J365" s="36">
        <f t="shared" si="46"/>
        <v>15000.599999999829</v>
      </c>
    </row>
    <row r="366" spans="1:10" x14ac:dyDescent="0.25">
      <c r="A366">
        <f t="shared" si="53"/>
        <v>30</v>
      </c>
      <c r="B366" s="33">
        <v>54605</v>
      </c>
      <c r="C366" s="36">
        <f t="shared" si="47"/>
        <v>15000.599999999829</v>
      </c>
      <c r="D366" s="36">
        <f t="shared" si="48"/>
        <v>2533.4299999999998</v>
      </c>
      <c r="E366" s="36">
        <f t="shared" si="49"/>
        <v>2477.1799999999998</v>
      </c>
      <c r="F366" s="36">
        <f t="shared" si="50"/>
        <v>56.25</v>
      </c>
      <c r="G366" s="36">
        <f t="shared" si="45"/>
        <v>0</v>
      </c>
      <c r="H366" s="36">
        <f t="shared" si="51"/>
        <v>487476.58000000013</v>
      </c>
      <c r="I366" s="36">
        <f t="shared" si="52"/>
        <v>411891.06999999983</v>
      </c>
      <c r="J366" s="36">
        <f t="shared" si="46"/>
        <v>12523.419999999829</v>
      </c>
    </row>
    <row r="367" spans="1:10" x14ac:dyDescent="0.25">
      <c r="A367">
        <f t="shared" si="53"/>
        <v>30</v>
      </c>
      <c r="B367" s="33">
        <v>54636</v>
      </c>
      <c r="C367" s="36">
        <f t="shared" si="47"/>
        <v>12523.419999999829</v>
      </c>
      <c r="D367" s="36">
        <f t="shared" si="48"/>
        <v>2533.4299999999998</v>
      </c>
      <c r="E367" s="36">
        <f t="shared" si="49"/>
        <v>2486.4699999999998</v>
      </c>
      <c r="F367" s="36">
        <f t="shared" si="50"/>
        <v>46.96</v>
      </c>
      <c r="G367" s="36">
        <f t="shared" si="45"/>
        <v>0</v>
      </c>
      <c r="H367" s="36">
        <f t="shared" si="51"/>
        <v>489963.0500000001</v>
      </c>
      <c r="I367" s="36">
        <f t="shared" si="52"/>
        <v>411938.02999999985</v>
      </c>
      <c r="J367" s="36">
        <f t="shared" si="46"/>
        <v>10036.94999999983</v>
      </c>
    </row>
    <row r="368" spans="1:10" x14ac:dyDescent="0.25">
      <c r="A368">
        <f t="shared" si="53"/>
        <v>30</v>
      </c>
      <c r="B368" s="33">
        <v>54667</v>
      </c>
      <c r="C368" s="36">
        <f t="shared" si="47"/>
        <v>10036.94999999983</v>
      </c>
      <c r="D368" s="36">
        <f t="shared" si="48"/>
        <v>2533.4299999999998</v>
      </c>
      <c r="E368" s="36">
        <f t="shared" si="49"/>
        <v>2495.79</v>
      </c>
      <c r="F368" s="36">
        <f t="shared" si="50"/>
        <v>37.64</v>
      </c>
      <c r="G368" s="36">
        <f t="shared" si="45"/>
        <v>0</v>
      </c>
      <c r="H368" s="36">
        <f t="shared" si="51"/>
        <v>492458.84000000008</v>
      </c>
      <c r="I368" s="36">
        <f t="shared" si="52"/>
        <v>411975.66999999987</v>
      </c>
      <c r="J368" s="36">
        <f t="shared" si="46"/>
        <v>7541.1599999998298</v>
      </c>
    </row>
    <row r="369" spans="1:10" x14ac:dyDescent="0.25">
      <c r="A369">
        <f t="shared" si="53"/>
        <v>30</v>
      </c>
      <c r="B369" s="33">
        <v>54697</v>
      </c>
      <c r="C369" s="36">
        <f t="shared" si="47"/>
        <v>7541.1599999998298</v>
      </c>
      <c r="D369" s="36">
        <f t="shared" si="48"/>
        <v>2533.4299999999998</v>
      </c>
      <c r="E369" s="36">
        <f t="shared" si="49"/>
        <v>2505.1499999999996</v>
      </c>
      <c r="F369" s="36">
        <f t="shared" si="50"/>
        <v>28.28</v>
      </c>
      <c r="G369" s="36">
        <f t="shared" si="45"/>
        <v>0</v>
      </c>
      <c r="H369" s="36">
        <f t="shared" si="51"/>
        <v>494963.99000000011</v>
      </c>
      <c r="I369" s="36">
        <f t="shared" si="52"/>
        <v>412003.9499999999</v>
      </c>
      <c r="J369" s="36">
        <f t="shared" si="46"/>
        <v>5036.0099999998301</v>
      </c>
    </row>
    <row r="370" spans="1:10" x14ac:dyDescent="0.25">
      <c r="A370">
        <f t="shared" si="53"/>
        <v>30</v>
      </c>
      <c r="B370" s="33">
        <v>54728</v>
      </c>
      <c r="C370" s="36">
        <f t="shared" si="47"/>
        <v>5036.0099999998301</v>
      </c>
      <c r="D370" s="36">
        <f t="shared" si="48"/>
        <v>2533.4299999999998</v>
      </c>
      <c r="E370" s="36">
        <f t="shared" si="49"/>
        <v>2514.54</v>
      </c>
      <c r="F370" s="36">
        <f t="shared" si="50"/>
        <v>18.89</v>
      </c>
      <c r="G370" s="36">
        <f t="shared" si="45"/>
        <v>0</v>
      </c>
      <c r="H370" s="36">
        <f t="shared" si="51"/>
        <v>497478.53000000009</v>
      </c>
      <c r="I370" s="36">
        <f t="shared" si="52"/>
        <v>412022.83999999991</v>
      </c>
      <c r="J370" s="36">
        <f t="shared" si="46"/>
        <v>2521.4699999998302</v>
      </c>
    </row>
    <row r="371" spans="1:10" x14ac:dyDescent="0.25">
      <c r="A371">
        <f t="shared" si="53"/>
        <v>30</v>
      </c>
      <c r="B371" s="33">
        <v>54758</v>
      </c>
      <c r="C371" s="36">
        <f t="shared" si="47"/>
        <v>2521.4699999998302</v>
      </c>
      <c r="D371" s="36">
        <f t="shared" si="48"/>
        <v>2533.4299999999998</v>
      </c>
      <c r="E371" s="36">
        <f t="shared" si="49"/>
        <v>2523.9699999999998</v>
      </c>
      <c r="F371" s="36">
        <f t="shared" si="50"/>
        <v>9.4600000000000009</v>
      </c>
      <c r="G371" s="36">
        <f t="shared" si="45"/>
        <v>0</v>
      </c>
      <c r="H371" s="36">
        <f t="shared" si="51"/>
        <v>500002.50000000006</v>
      </c>
      <c r="I371" s="36">
        <f t="shared" si="52"/>
        <v>412032.29999999993</v>
      </c>
      <c r="J371" s="36">
        <f t="shared" si="46"/>
        <v>-2.5000000001696208</v>
      </c>
    </row>
    <row r="372" spans="1:10" x14ac:dyDescent="0.25">
      <c r="B372" s="33"/>
      <c r="C372" s="36"/>
      <c r="D372" s="36"/>
      <c r="E372" s="36"/>
      <c r="F372" s="36"/>
      <c r="G372" s="36"/>
      <c r="H372" s="36"/>
      <c r="I372" s="36"/>
      <c r="J372" s="36"/>
    </row>
    <row r="373" spans="1:10" x14ac:dyDescent="0.25">
      <c r="B373" s="33"/>
      <c r="C373" s="36"/>
      <c r="D373" s="36"/>
      <c r="E373" s="36"/>
      <c r="F373" s="36"/>
      <c r="G373" s="36"/>
      <c r="H373" s="36"/>
      <c r="I373" s="36"/>
      <c r="J373" s="36"/>
    </row>
    <row r="374" spans="1:10" x14ac:dyDescent="0.25">
      <c r="B374" s="33"/>
      <c r="C374" s="36"/>
      <c r="D374" s="36"/>
      <c r="E374" s="36"/>
      <c r="F374" s="36"/>
      <c r="G374" s="36"/>
      <c r="H374" s="36"/>
      <c r="I374" s="36"/>
      <c r="J374" s="36"/>
    </row>
    <row r="375" spans="1:10" x14ac:dyDescent="0.25">
      <c r="B375" s="33"/>
      <c r="C375" s="36"/>
      <c r="D375" s="36"/>
      <c r="E375" s="36"/>
      <c r="F375" s="36"/>
      <c r="G375" s="36"/>
      <c r="H375" s="36"/>
      <c r="I375" s="36"/>
      <c r="J375" s="36"/>
    </row>
    <row r="376" spans="1:10" x14ac:dyDescent="0.25">
      <c r="B376" s="33"/>
      <c r="C376" s="36"/>
      <c r="D376" s="36"/>
      <c r="E376" s="36"/>
      <c r="F376" s="36"/>
      <c r="G376" s="36"/>
      <c r="H376" s="36"/>
      <c r="I376" s="36"/>
      <c r="J376" s="36"/>
    </row>
    <row r="377" spans="1:10" x14ac:dyDescent="0.25">
      <c r="B377" s="33"/>
      <c r="C377" s="36"/>
      <c r="D377" s="36"/>
      <c r="E377" s="36"/>
      <c r="F377" s="36"/>
      <c r="G377" s="36"/>
      <c r="H377" s="36"/>
      <c r="I377" s="36"/>
      <c r="J377" s="36"/>
    </row>
    <row r="378" spans="1:10" x14ac:dyDescent="0.25">
      <c r="B378" s="33"/>
      <c r="C378" s="36"/>
      <c r="D378" s="36"/>
      <c r="E378" s="36"/>
      <c r="F378" s="36"/>
      <c r="G378" s="36"/>
      <c r="H378" s="36"/>
      <c r="I378" s="36"/>
      <c r="J378" s="36"/>
    </row>
    <row r="379" spans="1:10" x14ac:dyDescent="0.25">
      <c r="B379" s="33"/>
      <c r="C379" s="36"/>
      <c r="D379" s="36"/>
      <c r="E379" s="36"/>
      <c r="F379" s="36"/>
      <c r="G379" s="36"/>
      <c r="H379" s="36"/>
      <c r="I379" s="36"/>
      <c r="J379" s="36"/>
    </row>
    <row r="380" spans="1:10" x14ac:dyDescent="0.25">
      <c r="B380" s="33"/>
      <c r="C380" s="36"/>
      <c r="D380" s="36"/>
      <c r="E380" s="36"/>
      <c r="F380" s="36"/>
      <c r="G380" s="36"/>
      <c r="H380" s="36"/>
      <c r="I380" s="36"/>
      <c r="J380" s="36"/>
    </row>
    <row r="381" spans="1:10" x14ac:dyDescent="0.25">
      <c r="B381" s="33"/>
      <c r="C381" s="36"/>
      <c r="D381" s="36"/>
      <c r="E381" s="36"/>
      <c r="F381" s="36"/>
      <c r="G381" s="36"/>
      <c r="H381" s="36"/>
      <c r="I381" s="36"/>
      <c r="J381" s="36"/>
    </row>
    <row r="382" spans="1:10" x14ac:dyDescent="0.25">
      <c r="B382" s="33"/>
      <c r="C382" s="36"/>
      <c r="D382" s="36"/>
      <c r="E382" s="36"/>
      <c r="F382" s="36"/>
      <c r="G382" s="36"/>
      <c r="H382" s="36"/>
      <c r="I382" s="36"/>
      <c r="J382" s="36"/>
    </row>
    <row r="383" spans="1:10" x14ac:dyDescent="0.25">
      <c r="B383" s="33"/>
      <c r="C383" s="36"/>
      <c r="D383" s="36"/>
      <c r="E383" s="36"/>
      <c r="F383" s="36"/>
      <c r="G383" s="36"/>
      <c r="H383" s="36"/>
      <c r="I383" s="36"/>
      <c r="J383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4" sqref="C4:C10"/>
    </sheetView>
  </sheetViews>
  <sheetFormatPr defaultRowHeight="15" x14ac:dyDescent="0.25"/>
  <sheetData>
    <row r="1" spans="1:6" x14ac:dyDescent="0.25">
      <c r="D1" t="s">
        <v>1</v>
      </c>
      <c r="E1" s="21">
        <v>7.0000000000000007E-2</v>
      </c>
      <c r="F1" s="21">
        <f>E1/12</f>
        <v>5.8333333333333336E-3</v>
      </c>
    </row>
    <row r="2" spans="1:6" x14ac:dyDescent="0.25">
      <c r="B2" t="s">
        <v>123</v>
      </c>
      <c r="C2" t="s">
        <v>122</v>
      </c>
    </row>
    <row r="3" spans="1:6" x14ac:dyDescent="0.25">
      <c r="C3">
        <v>809.04</v>
      </c>
    </row>
    <row r="4" spans="1:6" x14ac:dyDescent="0.25">
      <c r="A4" t="s">
        <v>124</v>
      </c>
      <c r="B4">
        <v>400</v>
      </c>
      <c r="C4">
        <f>C3*(1+F1)+B4</f>
        <v>1213.7593999999999</v>
      </c>
    </row>
    <row r="5" spans="1:6" x14ac:dyDescent="0.25">
      <c r="A5" t="s">
        <v>125</v>
      </c>
      <c r="B5">
        <v>400</v>
      </c>
      <c r="C5">
        <f t="shared" ref="C5:C10" si="0">C4*(1+F2)+B5</f>
        <v>1613.7593999999999</v>
      </c>
    </row>
    <row r="6" spans="1:6" x14ac:dyDescent="0.25">
      <c r="A6" t="s">
        <v>126</v>
      </c>
      <c r="B6">
        <v>400</v>
      </c>
      <c r="C6">
        <f t="shared" si="0"/>
        <v>2013.7593999999999</v>
      </c>
    </row>
    <row r="7" spans="1:6" x14ac:dyDescent="0.25">
      <c r="A7" t="s">
        <v>127</v>
      </c>
      <c r="B7">
        <v>400</v>
      </c>
      <c r="C7">
        <f t="shared" si="0"/>
        <v>2413.7593999999999</v>
      </c>
    </row>
    <row r="8" spans="1:6" x14ac:dyDescent="0.25">
      <c r="A8" t="s">
        <v>128</v>
      </c>
      <c r="B8">
        <v>400</v>
      </c>
      <c r="C8">
        <f t="shared" si="0"/>
        <v>2813.7593999999999</v>
      </c>
    </row>
    <row r="9" spans="1:6" x14ac:dyDescent="0.25">
      <c r="A9" t="s">
        <v>129</v>
      </c>
      <c r="B9">
        <v>400</v>
      </c>
      <c r="C9">
        <f t="shared" si="0"/>
        <v>3213.7593999999999</v>
      </c>
    </row>
    <row r="10" spans="1:6" x14ac:dyDescent="0.25">
      <c r="A10" t="s">
        <v>130</v>
      </c>
      <c r="B10">
        <v>400</v>
      </c>
      <c r="C10">
        <f t="shared" si="0"/>
        <v>3613.7593999999999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3"/>
  <sheetViews>
    <sheetView zoomScale="85" zoomScaleNormal="85" workbookViewId="0">
      <pane ySplit="11" topLeftCell="A72" activePane="bottomLeft" state="frozen"/>
      <selection pane="bottomLeft" activeCell="R1" sqref="R1:R7"/>
    </sheetView>
  </sheetViews>
  <sheetFormatPr defaultRowHeight="15" x14ac:dyDescent="0.25"/>
  <cols>
    <col min="2" max="2" width="11.140625" style="3" bestFit="1" customWidth="1"/>
    <col min="3" max="3" width="22.28515625" bestFit="1" customWidth="1"/>
    <col min="6" max="6" width="9.85546875" bestFit="1" customWidth="1"/>
    <col min="7" max="7" width="9.85546875" customWidth="1"/>
    <col min="8" max="8" width="11.85546875" customWidth="1"/>
    <col min="9" max="9" width="12.42578125" bestFit="1" customWidth="1"/>
    <col min="10" max="10" width="13.5703125" bestFit="1" customWidth="1"/>
  </cols>
  <sheetData>
    <row r="1" spans="1:18" x14ac:dyDescent="0.25">
      <c r="B1" s="3">
        <v>125000</v>
      </c>
      <c r="C1" t="s">
        <v>98</v>
      </c>
      <c r="R1">
        <v>1386.1</v>
      </c>
    </row>
    <row r="2" spans="1:18" x14ac:dyDescent="0.25">
      <c r="B2" s="3">
        <v>0</v>
      </c>
      <c r="C2" t="s">
        <v>60</v>
      </c>
      <c r="R2">
        <v>1393.25</v>
      </c>
    </row>
    <row r="3" spans="1:18" x14ac:dyDescent="0.25">
      <c r="B3" s="3">
        <f>B1-B2</f>
        <v>125000</v>
      </c>
      <c r="C3" t="s">
        <v>74</v>
      </c>
      <c r="R3">
        <v>1402.25</v>
      </c>
    </row>
    <row r="4" spans="1:18" x14ac:dyDescent="0.25">
      <c r="B4" s="21">
        <v>3.5000000000000003E-2</v>
      </c>
      <c r="C4" t="s">
        <v>63</v>
      </c>
      <c r="D4" t="s">
        <v>137</v>
      </c>
      <c r="R4">
        <v>1619.17</v>
      </c>
    </row>
    <row r="5" spans="1:18" x14ac:dyDescent="0.25">
      <c r="B5" s="37">
        <v>15</v>
      </c>
      <c r="C5" t="s">
        <v>64</v>
      </c>
      <c r="R5">
        <v>1829.73</v>
      </c>
    </row>
    <row r="6" spans="1:18" x14ac:dyDescent="0.25">
      <c r="B6" s="34">
        <f>B5*12</f>
        <v>180</v>
      </c>
      <c r="C6" t="s">
        <v>65</v>
      </c>
      <c r="R6">
        <v>2046.61</v>
      </c>
    </row>
    <row r="7" spans="1:18" x14ac:dyDescent="0.25">
      <c r="B7" s="3">
        <f>ROUND(PMT($B$4/12,$B$6,-$B$3,0),2)</f>
        <v>893.6</v>
      </c>
      <c r="C7" t="s">
        <v>66</v>
      </c>
      <c r="R7">
        <v>2269.9899999999998</v>
      </c>
    </row>
    <row r="8" spans="1:18" x14ac:dyDescent="0.25">
      <c r="B8" s="3">
        <f>B9-B7</f>
        <v>0</v>
      </c>
      <c r="C8" t="s">
        <v>76</v>
      </c>
    </row>
    <row r="9" spans="1:18" x14ac:dyDescent="0.25">
      <c r="B9" s="3">
        <f>B7</f>
        <v>893.6</v>
      </c>
      <c r="C9" t="s">
        <v>75</v>
      </c>
    </row>
    <row r="11" spans="1:18" s="6" customFormat="1" ht="30" customHeight="1" x14ac:dyDescent="0.25">
      <c r="A11" s="6" t="s">
        <v>84</v>
      </c>
      <c r="B11" s="35"/>
      <c r="C11" s="6" t="s">
        <v>67</v>
      </c>
      <c r="D11" s="6" t="s">
        <v>68</v>
      </c>
      <c r="E11" s="6" t="s">
        <v>69</v>
      </c>
      <c r="F11" s="6" t="s">
        <v>62</v>
      </c>
      <c r="G11" s="6" t="s">
        <v>73</v>
      </c>
      <c r="H11" s="6" t="s">
        <v>70</v>
      </c>
      <c r="I11" s="6" t="s">
        <v>71</v>
      </c>
      <c r="J11" s="6" t="s">
        <v>72</v>
      </c>
      <c r="M11" s="6" t="s">
        <v>138</v>
      </c>
    </row>
    <row r="12" spans="1:18" x14ac:dyDescent="0.25">
      <c r="A12">
        <v>1</v>
      </c>
      <c r="B12" s="33">
        <v>43831</v>
      </c>
      <c r="C12" s="36">
        <f>$B$3</f>
        <v>125000</v>
      </c>
      <c r="D12" s="36">
        <f>$B$7</f>
        <v>893.6</v>
      </c>
      <c r="E12" s="36">
        <f>D12-F12</f>
        <v>529.02</v>
      </c>
      <c r="F12" s="36">
        <f>ROUND($C12*$B$4/12,2)</f>
        <v>364.58</v>
      </c>
      <c r="G12" s="36">
        <v>492.5</v>
      </c>
      <c r="H12" s="36">
        <f>E12 +G12</f>
        <v>1021.52</v>
      </c>
      <c r="I12" s="36">
        <f>F12</f>
        <v>364.58</v>
      </c>
      <c r="J12" s="36">
        <f>C12-E12-G12</f>
        <v>123978.48</v>
      </c>
      <c r="M12" s="36">
        <f>D12+G12</f>
        <v>1386.1</v>
      </c>
    </row>
    <row r="13" spans="1:18" x14ac:dyDescent="0.25">
      <c r="A13">
        <v>1</v>
      </c>
      <c r="B13" s="33">
        <v>43862</v>
      </c>
      <c r="C13" s="36">
        <f>$J12</f>
        <v>123978.48</v>
      </c>
      <c r="D13" s="36">
        <f>$B$7</f>
        <v>893.6</v>
      </c>
      <c r="E13" s="36">
        <f>D13-F13</f>
        <v>532</v>
      </c>
      <c r="F13" s="36">
        <f>ROUND($C13*$B$4/12,2)</f>
        <v>361.6</v>
      </c>
      <c r="G13" s="36">
        <v>492.5</v>
      </c>
      <c r="H13" s="36">
        <f>E13+G13+H12</f>
        <v>2046.02</v>
      </c>
      <c r="I13" s="36">
        <f>F13+I12</f>
        <v>726.18000000000006</v>
      </c>
      <c r="J13" s="36">
        <f t="shared" ref="J13:J76" si="0">C13-E13-G13</f>
        <v>122953.98</v>
      </c>
      <c r="M13" s="36">
        <f t="shared" ref="M13:M76" si="1">D13+G13</f>
        <v>1386.1</v>
      </c>
    </row>
    <row r="14" spans="1:18" x14ac:dyDescent="0.25">
      <c r="A14">
        <v>1</v>
      </c>
      <c r="B14" s="33">
        <v>43891</v>
      </c>
      <c r="C14" s="36">
        <f t="shared" ref="C14:C77" si="2">$J13</f>
        <v>122953.98</v>
      </c>
      <c r="D14" s="36">
        <f t="shared" ref="D14:D77" si="3">$B$7</f>
        <v>893.6</v>
      </c>
      <c r="E14" s="36">
        <f t="shared" ref="E14:E77" si="4">D14-F14</f>
        <v>534.98</v>
      </c>
      <c r="F14" s="36">
        <f t="shared" ref="F14:F77" si="5">ROUND($C14*$B$4/12,2)</f>
        <v>358.62</v>
      </c>
      <c r="G14" s="36">
        <v>492.5</v>
      </c>
      <c r="H14" s="36">
        <f t="shared" ref="H14:H77" si="6">E14+G14+H13</f>
        <v>3073.5</v>
      </c>
      <c r="I14" s="36">
        <f t="shared" ref="I14:I77" si="7">F14+I13</f>
        <v>1084.8000000000002</v>
      </c>
      <c r="J14" s="36">
        <f t="shared" si="0"/>
        <v>121926.5</v>
      </c>
      <c r="M14" s="36">
        <f t="shared" si="1"/>
        <v>1386.1</v>
      </c>
    </row>
    <row r="15" spans="1:18" x14ac:dyDescent="0.25">
      <c r="A15">
        <v>1</v>
      </c>
      <c r="B15" s="33">
        <v>43922</v>
      </c>
      <c r="C15" s="36">
        <f t="shared" si="2"/>
        <v>121926.5</v>
      </c>
      <c r="D15" s="36">
        <f t="shared" si="3"/>
        <v>893.6</v>
      </c>
      <c r="E15" s="36">
        <f t="shared" si="4"/>
        <v>537.98</v>
      </c>
      <c r="F15" s="36">
        <f t="shared" si="5"/>
        <v>355.62</v>
      </c>
      <c r="G15" s="36">
        <v>492.5</v>
      </c>
      <c r="H15" s="36">
        <f t="shared" si="6"/>
        <v>4103.9799999999996</v>
      </c>
      <c r="I15" s="36">
        <f t="shared" si="7"/>
        <v>1440.42</v>
      </c>
      <c r="J15" s="36">
        <f t="shared" si="0"/>
        <v>120896.02</v>
      </c>
      <c r="M15" s="36">
        <f t="shared" si="1"/>
        <v>1386.1</v>
      </c>
    </row>
    <row r="16" spans="1:18" x14ac:dyDescent="0.25">
      <c r="A16">
        <v>1</v>
      </c>
      <c r="B16" s="33">
        <v>43952</v>
      </c>
      <c r="C16" s="36">
        <f t="shared" si="2"/>
        <v>120896.02</v>
      </c>
      <c r="D16" s="36">
        <f t="shared" si="3"/>
        <v>893.6</v>
      </c>
      <c r="E16" s="36">
        <f t="shared" si="4"/>
        <v>540.99</v>
      </c>
      <c r="F16" s="36">
        <f t="shared" si="5"/>
        <v>352.61</v>
      </c>
      <c r="G16" s="36">
        <v>492.5</v>
      </c>
      <c r="H16" s="36">
        <f t="shared" si="6"/>
        <v>5137.4699999999993</v>
      </c>
      <c r="I16" s="36">
        <f t="shared" si="7"/>
        <v>1793.0300000000002</v>
      </c>
      <c r="J16" s="36">
        <f t="shared" si="0"/>
        <v>119862.53</v>
      </c>
      <c r="M16" s="36">
        <f t="shared" si="1"/>
        <v>1386.1</v>
      </c>
    </row>
    <row r="17" spans="1:13" x14ac:dyDescent="0.25">
      <c r="A17">
        <v>1</v>
      </c>
      <c r="B17" s="33">
        <v>43983</v>
      </c>
      <c r="C17" s="36">
        <f t="shared" si="2"/>
        <v>119862.53</v>
      </c>
      <c r="D17" s="36">
        <f t="shared" si="3"/>
        <v>893.6</v>
      </c>
      <c r="E17" s="36">
        <f t="shared" si="4"/>
        <v>544</v>
      </c>
      <c r="F17" s="36">
        <f t="shared" si="5"/>
        <v>349.6</v>
      </c>
      <c r="G17" s="36">
        <v>492.5</v>
      </c>
      <c r="H17" s="36">
        <f t="shared" si="6"/>
        <v>6173.9699999999993</v>
      </c>
      <c r="I17" s="36">
        <f t="shared" si="7"/>
        <v>2142.63</v>
      </c>
      <c r="J17" s="36">
        <f t="shared" si="0"/>
        <v>118826.03</v>
      </c>
      <c r="M17" s="36">
        <f t="shared" si="1"/>
        <v>1386.1</v>
      </c>
    </row>
    <row r="18" spans="1:13" x14ac:dyDescent="0.25">
      <c r="A18">
        <v>1</v>
      </c>
      <c r="B18" s="33">
        <v>44013</v>
      </c>
      <c r="C18" s="36">
        <f t="shared" si="2"/>
        <v>118826.03</v>
      </c>
      <c r="D18" s="36">
        <f t="shared" si="3"/>
        <v>893.6</v>
      </c>
      <c r="E18" s="36">
        <f t="shared" si="4"/>
        <v>547.02</v>
      </c>
      <c r="F18" s="36">
        <f t="shared" si="5"/>
        <v>346.58</v>
      </c>
      <c r="G18" s="36">
        <v>492.5</v>
      </c>
      <c r="H18" s="36">
        <f t="shared" si="6"/>
        <v>7213.49</v>
      </c>
      <c r="I18" s="36">
        <f t="shared" si="7"/>
        <v>2489.21</v>
      </c>
      <c r="J18" s="36">
        <f t="shared" si="0"/>
        <v>117786.51</v>
      </c>
      <c r="M18" s="36">
        <f t="shared" si="1"/>
        <v>1386.1</v>
      </c>
    </row>
    <row r="19" spans="1:13" x14ac:dyDescent="0.25">
      <c r="A19">
        <v>1</v>
      </c>
      <c r="B19" s="33">
        <v>44044</v>
      </c>
      <c r="C19" s="36">
        <f t="shared" si="2"/>
        <v>117786.51</v>
      </c>
      <c r="D19" s="36">
        <f t="shared" si="3"/>
        <v>893.6</v>
      </c>
      <c r="E19" s="36">
        <f t="shared" si="4"/>
        <v>550.05999999999995</v>
      </c>
      <c r="F19" s="36">
        <f t="shared" si="5"/>
        <v>343.54</v>
      </c>
      <c r="G19" s="36">
        <v>492.5</v>
      </c>
      <c r="H19" s="36">
        <f t="shared" si="6"/>
        <v>8256.0499999999993</v>
      </c>
      <c r="I19" s="36">
        <f t="shared" si="7"/>
        <v>2832.75</v>
      </c>
      <c r="J19" s="36">
        <f t="shared" si="0"/>
        <v>116743.95</v>
      </c>
      <c r="M19" s="36">
        <f t="shared" si="1"/>
        <v>1386.1</v>
      </c>
    </row>
    <row r="20" spans="1:13" x14ac:dyDescent="0.25">
      <c r="A20">
        <v>1</v>
      </c>
      <c r="B20" s="33">
        <v>44075</v>
      </c>
      <c r="C20" s="36">
        <f t="shared" si="2"/>
        <v>116743.95</v>
      </c>
      <c r="D20" s="36">
        <f t="shared" si="3"/>
        <v>893.6</v>
      </c>
      <c r="E20" s="36">
        <f t="shared" si="4"/>
        <v>553.1</v>
      </c>
      <c r="F20" s="36">
        <f t="shared" si="5"/>
        <v>340.5</v>
      </c>
      <c r="G20" s="36">
        <v>492.5</v>
      </c>
      <c r="H20" s="36">
        <f t="shared" si="6"/>
        <v>9301.65</v>
      </c>
      <c r="I20" s="36">
        <f t="shared" si="7"/>
        <v>3173.25</v>
      </c>
      <c r="J20" s="36">
        <f t="shared" si="0"/>
        <v>115698.34999999999</v>
      </c>
      <c r="M20" s="36">
        <f t="shared" si="1"/>
        <v>1386.1</v>
      </c>
    </row>
    <row r="21" spans="1:13" x14ac:dyDescent="0.25">
      <c r="A21">
        <v>1</v>
      </c>
      <c r="B21" s="33">
        <v>44105</v>
      </c>
      <c r="C21" s="36">
        <f t="shared" si="2"/>
        <v>115698.34999999999</v>
      </c>
      <c r="D21" s="36">
        <f t="shared" si="3"/>
        <v>893.6</v>
      </c>
      <c r="E21" s="36">
        <f t="shared" si="4"/>
        <v>556.15000000000009</v>
      </c>
      <c r="F21" s="36">
        <f t="shared" si="5"/>
        <v>337.45</v>
      </c>
      <c r="G21" s="36">
        <v>492.5</v>
      </c>
      <c r="H21" s="36">
        <f t="shared" si="6"/>
        <v>10350.299999999999</v>
      </c>
      <c r="I21" s="36">
        <f t="shared" si="7"/>
        <v>3510.7</v>
      </c>
      <c r="J21" s="36">
        <f t="shared" si="0"/>
        <v>114649.7</v>
      </c>
      <c r="M21" s="36">
        <f t="shared" si="1"/>
        <v>1386.1</v>
      </c>
    </row>
    <row r="22" spans="1:13" x14ac:dyDescent="0.25">
      <c r="A22">
        <v>1</v>
      </c>
      <c r="B22" s="33">
        <v>44136</v>
      </c>
      <c r="C22" s="36">
        <f t="shared" si="2"/>
        <v>114649.7</v>
      </c>
      <c r="D22" s="36">
        <f t="shared" si="3"/>
        <v>893.6</v>
      </c>
      <c r="E22" s="36">
        <f t="shared" si="4"/>
        <v>559.21</v>
      </c>
      <c r="F22" s="36">
        <f t="shared" si="5"/>
        <v>334.39</v>
      </c>
      <c r="G22" s="36">
        <v>492.5</v>
      </c>
      <c r="H22" s="36">
        <f t="shared" si="6"/>
        <v>11402.009999999998</v>
      </c>
      <c r="I22" s="36">
        <f t="shared" si="7"/>
        <v>3845.0899999999997</v>
      </c>
      <c r="J22" s="36">
        <f t="shared" si="0"/>
        <v>113597.98999999999</v>
      </c>
      <c r="M22" s="36">
        <f t="shared" si="1"/>
        <v>1386.1</v>
      </c>
    </row>
    <row r="23" spans="1:13" x14ac:dyDescent="0.25">
      <c r="A23">
        <v>1</v>
      </c>
      <c r="B23" s="33">
        <v>44166</v>
      </c>
      <c r="C23" s="36">
        <f t="shared" si="2"/>
        <v>113597.98999999999</v>
      </c>
      <c r="D23" s="36">
        <f t="shared" si="3"/>
        <v>893.6</v>
      </c>
      <c r="E23" s="36">
        <f t="shared" si="4"/>
        <v>562.27</v>
      </c>
      <c r="F23" s="36">
        <f t="shared" si="5"/>
        <v>331.33</v>
      </c>
      <c r="G23" s="36">
        <v>492.5</v>
      </c>
      <c r="H23" s="36">
        <f t="shared" si="6"/>
        <v>12456.779999999999</v>
      </c>
      <c r="I23" s="36">
        <f t="shared" si="7"/>
        <v>4176.42</v>
      </c>
      <c r="J23" s="36">
        <f t="shared" si="0"/>
        <v>112543.21999999999</v>
      </c>
      <c r="M23" s="36">
        <f t="shared" si="1"/>
        <v>1386.1</v>
      </c>
    </row>
    <row r="24" spans="1:13" x14ac:dyDescent="0.25">
      <c r="A24">
        <f>A12+1</f>
        <v>2</v>
      </c>
      <c r="B24" s="33">
        <v>44197</v>
      </c>
      <c r="C24" s="36">
        <f t="shared" si="2"/>
        <v>112543.21999999999</v>
      </c>
      <c r="D24" s="36">
        <f t="shared" si="3"/>
        <v>893.6</v>
      </c>
      <c r="E24" s="36">
        <f t="shared" si="4"/>
        <v>565.35</v>
      </c>
      <c r="F24" s="36">
        <f t="shared" si="5"/>
        <v>328.25</v>
      </c>
      <c r="G24" s="36">
        <v>499.65</v>
      </c>
      <c r="H24" s="36">
        <f t="shared" si="6"/>
        <v>13521.779999999999</v>
      </c>
      <c r="I24" s="36">
        <f t="shared" si="7"/>
        <v>4504.67</v>
      </c>
      <c r="J24" s="36">
        <f t="shared" si="0"/>
        <v>111478.21999999999</v>
      </c>
      <c r="M24" s="36">
        <f t="shared" si="1"/>
        <v>1393.25</v>
      </c>
    </row>
    <row r="25" spans="1:13" x14ac:dyDescent="0.25">
      <c r="A25">
        <f t="shared" ref="A25:A88" si="8">A13+1</f>
        <v>2</v>
      </c>
      <c r="B25" s="33">
        <v>44228</v>
      </c>
      <c r="C25" s="36">
        <f t="shared" si="2"/>
        <v>111478.21999999999</v>
      </c>
      <c r="D25" s="36">
        <f t="shared" si="3"/>
        <v>893.6</v>
      </c>
      <c r="E25" s="36">
        <f t="shared" si="4"/>
        <v>568.46</v>
      </c>
      <c r="F25" s="36">
        <f t="shared" si="5"/>
        <v>325.14</v>
      </c>
      <c r="G25" s="36">
        <v>499.65</v>
      </c>
      <c r="H25" s="36">
        <f t="shared" si="6"/>
        <v>14589.89</v>
      </c>
      <c r="I25" s="36">
        <f t="shared" si="7"/>
        <v>4829.8100000000004</v>
      </c>
      <c r="J25" s="36">
        <f t="shared" si="0"/>
        <v>110410.10999999999</v>
      </c>
      <c r="M25" s="36">
        <f t="shared" si="1"/>
        <v>1393.25</v>
      </c>
    </row>
    <row r="26" spans="1:13" x14ac:dyDescent="0.25">
      <c r="A26">
        <f t="shared" si="8"/>
        <v>2</v>
      </c>
      <c r="B26" s="33">
        <v>44256</v>
      </c>
      <c r="C26" s="36">
        <f t="shared" si="2"/>
        <v>110410.10999999999</v>
      </c>
      <c r="D26" s="36">
        <f t="shared" si="3"/>
        <v>893.6</v>
      </c>
      <c r="E26" s="36">
        <f t="shared" si="4"/>
        <v>571.57000000000005</v>
      </c>
      <c r="F26" s="36">
        <f t="shared" si="5"/>
        <v>322.02999999999997</v>
      </c>
      <c r="G26" s="36">
        <v>499.65</v>
      </c>
      <c r="H26" s="36">
        <f t="shared" si="6"/>
        <v>15661.109999999999</v>
      </c>
      <c r="I26" s="36">
        <f t="shared" si="7"/>
        <v>5151.84</v>
      </c>
      <c r="J26" s="36">
        <f t="shared" si="0"/>
        <v>109338.88999999998</v>
      </c>
      <c r="M26" s="36">
        <f t="shared" si="1"/>
        <v>1393.25</v>
      </c>
    </row>
    <row r="27" spans="1:13" x14ac:dyDescent="0.25">
      <c r="A27">
        <f t="shared" si="8"/>
        <v>2</v>
      </c>
      <c r="B27" s="33">
        <v>44287</v>
      </c>
      <c r="C27" s="36">
        <f t="shared" si="2"/>
        <v>109338.88999999998</v>
      </c>
      <c r="D27" s="36">
        <f t="shared" si="3"/>
        <v>893.6</v>
      </c>
      <c r="E27" s="36">
        <f t="shared" si="4"/>
        <v>574.69000000000005</v>
      </c>
      <c r="F27" s="36">
        <f t="shared" si="5"/>
        <v>318.91000000000003</v>
      </c>
      <c r="G27" s="36">
        <v>499.65</v>
      </c>
      <c r="H27" s="36">
        <f t="shared" si="6"/>
        <v>16735.449999999997</v>
      </c>
      <c r="I27" s="36">
        <f t="shared" si="7"/>
        <v>5470.75</v>
      </c>
      <c r="J27" s="36">
        <f t="shared" si="0"/>
        <v>108264.54999999999</v>
      </c>
      <c r="M27" s="36">
        <f t="shared" si="1"/>
        <v>1393.25</v>
      </c>
    </row>
    <row r="28" spans="1:13" x14ac:dyDescent="0.25">
      <c r="A28">
        <f t="shared" si="8"/>
        <v>2</v>
      </c>
      <c r="B28" s="33">
        <v>44317</v>
      </c>
      <c r="C28" s="36">
        <f t="shared" si="2"/>
        <v>108264.54999999999</v>
      </c>
      <c r="D28" s="36">
        <f t="shared" si="3"/>
        <v>893.6</v>
      </c>
      <c r="E28" s="36">
        <f t="shared" si="4"/>
        <v>577.83000000000004</v>
      </c>
      <c r="F28" s="36">
        <f t="shared" si="5"/>
        <v>315.77</v>
      </c>
      <c r="G28" s="36">
        <v>499.65</v>
      </c>
      <c r="H28" s="36">
        <f t="shared" si="6"/>
        <v>17812.929999999997</v>
      </c>
      <c r="I28" s="36">
        <f t="shared" si="7"/>
        <v>5786.52</v>
      </c>
      <c r="J28" s="36">
        <f t="shared" si="0"/>
        <v>107187.06999999999</v>
      </c>
      <c r="M28" s="36">
        <f t="shared" si="1"/>
        <v>1393.25</v>
      </c>
    </row>
    <row r="29" spans="1:13" x14ac:dyDescent="0.25">
      <c r="A29">
        <f t="shared" si="8"/>
        <v>2</v>
      </c>
      <c r="B29" s="33">
        <v>44348</v>
      </c>
      <c r="C29" s="36">
        <f t="shared" si="2"/>
        <v>107187.06999999999</v>
      </c>
      <c r="D29" s="36">
        <f t="shared" si="3"/>
        <v>893.6</v>
      </c>
      <c r="E29" s="36">
        <f t="shared" si="4"/>
        <v>580.97</v>
      </c>
      <c r="F29" s="36">
        <f t="shared" si="5"/>
        <v>312.63</v>
      </c>
      <c r="G29" s="36">
        <v>499.65</v>
      </c>
      <c r="H29" s="36">
        <f t="shared" si="6"/>
        <v>18893.549999999996</v>
      </c>
      <c r="I29" s="36">
        <f t="shared" si="7"/>
        <v>6099.1500000000005</v>
      </c>
      <c r="J29" s="36">
        <f t="shared" si="0"/>
        <v>106106.45</v>
      </c>
      <c r="M29" s="36">
        <f t="shared" si="1"/>
        <v>1393.25</v>
      </c>
    </row>
    <row r="30" spans="1:13" x14ac:dyDescent="0.25">
      <c r="A30">
        <f t="shared" si="8"/>
        <v>2</v>
      </c>
      <c r="B30" s="33">
        <v>44378</v>
      </c>
      <c r="C30" s="36">
        <f t="shared" si="2"/>
        <v>106106.45</v>
      </c>
      <c r="D30" s="36">
        <f t="shared" si="3"/>
        <v>893.6</v>
      </c>
      <c r="E30" s="36">
        <f t="shared" si="4"/>
        <v>584.12</v>
      </c>
      <c r="F30" s="36">
        <f t="shared" si="5"/>
        <v>309.48</v>
      </c>
      <c r="G30" s="36">
        <v>499.65</v>
      </c>
      <c r="H30" s="36">
        <f t="shared" si="6"/>
        <v>19977.319999999996</v>
      </c>
      <c r="I30" s="36">
        <f t="shared" si="7"/>
        <v>6408.630000000001</v>
      </c>
      <c r="J30" s="36">
        <f t="shared" si="0"/>
        <v>105022.68000000001</v>
      </c>
      <c r="M30" s="36">
        <f t="shared" si="1"/>
        <v>1393.25</v>
      </c>
    </row>
    <row r="31" spans="1:13" x14ac:dyDescent="0.25">
      <c r="A31">
        <f t="shared" si="8"/>
        <v>2</v>
      </c>
      <c r="B31" s="33">
        <v>44409</v>
      </c>
      <c r="C31" s="36">
        <f t="shared" si="2"/>
        <v>105022.68000000001</v>
      </c>
      <c r="D31" s="36">
        <f t="shared" si="3"/>
        <v>893.6</v>
      </c>
      <c r="E31" s="36">
        <f t="shared" si="4"/>
        <v>587.28</v>
      </c>
      <c r="F31" s="36">
        <f t="shared" si="5"/>
        <v>306.32</v>
      </c>
      <c r="G31" s="36">
        <v>499.65</v>
      </c>
      <c r="H31" s="36">
        <f t="shared" si="6"/>
        <v>21064.249999999996</v>
      </c>
      <c r="I31" s="36">
        <f t="shared" si="7"/>
        <v>6714.9500000000007</v>
      </c>
      <c r="J31" s="36">
        <f t="shared" si="0"/>
        <v>103935.75000000001</v>
      </c>
      <c r="M31" s="36">
        <f t="shared" si="1"/>
        <v>1393.25</v>
      </c>
    </row>
    <row r="32" spans="1:13" x14ac:dyDescent="0.25">
      <c r="A32">
        <f t="shared" si="8"/>
        <v>2</v>
      </c>
      <c r="B32" s="33">
        <v>44440</v>
      </c>
      <c r="C32" s="36">
        <f t="shared" si="2"/>
        <v>103935.75000000001</v>
      </c>
      <c r="D32" s="36">
        <f t="shared" si="3"/>
        <v>893.6</v>
      </c>
      <c r="E32" s="36">
        <f t="shared" si="4"/>
        <v>590.45000000000005</v>
      </c>
      <c r="F32" s="36">
        <f t="shared" si="5"/>
        <v>303.14999999999998</v>
      </c>
      <c r="G32" s="36">
        <v>499.65</v>
      </c>
      <c r="H32" s="36">
        <f t="shared" si="6"/>
        <v>22154.349999999995</v>
      </c>
      <c r="I32" s="36">
        <f t="shared" si="7"/>
        <v>7018.1</v>
      </c>
      <c r="J32" s="36">
        <f t="shared" si="0"/>
        <v>102845.65000000002</v>
      </c>
      <c r="M32" s="36">
        <f t="shared" si="1"/>
        <v>1393.25</v>
      </c>
    </row>
    <row r="33" spans="1:13" x14ac:dyDescent="0.25">
      <c r="A33">
        <f t="shared" si="8"/>
        <v>2</v>
      </c>
      <c r="B33" s="33">
        <v>44470</v>
      </c>
      <c r="C33" s="36">
        <f t="shared" si="2"/>
        <v>102845.65000000002</v>
      </c>
      <c r="D33" s="36">
        <f t="shared" si="3"/>
        <v>893.6</v>
      </c>
      <c r="E33" s="36">
        <f t="shared" si="4"/>
        <v>593.63</v>
      </c>
      <c r="F33" s="36">
        <f t="shared" si="5"/>
        <v>299.97000000000003</v>
      </c>
      <c r="G33" s="36">
        <v>499.65</v>
      </c>
      <c r="H33" s="36">
        <f t="shared" si="6"/>
        <v>23247.629999999994</v>
      </c>
      <c r="I33" s="36">
        <f t="shared" si="7"/>
        <v>7318.0700000000006</v>
      </c>
      <c r="J33" s="36">
        <f t="shared" si="0"/>
        <v>101752.37000000002</v>
      </c>
      <c r="M33" s="36">
        <f t="shared" si="1"/>
        <v>1393.25</v>
      </c>
    </row>
    <row r="34" spans="1:13" x14ac:dyDescent="0.25">
      <c r="A34">
        <f t="shared" si="8"/>
        <v>2</v>
      </c>
      <c r="B34" s="33">
        <v>44501</v>
      </c>
      <c r="C34" s="36">
        <f t="shared" si="2"/>
        <v>101752.37000000002</v>
      </c>
      <c r="D34" s="36">
        <f t="shared" si="3"/>
        <v>893.6</v>
      </c>
      <c r="E34" s="36">
        <f t="shared" si="4"/>
        <v>596.82000000000005</v>
      </c>
      <c r="F34" s="36">
        <f t="shared" si="5"/>
        <v>296.77999999999997</v>
      </c>
      <c r="G34" s="36">
        <v>499.65</v>
      </c>
      <c r="H34" s="36">
        <f t="shared" si="6"/>
        <v>24344.099999999995</v>
      </c>
      <c r="I34" s="36">
        <f t="shared" si="7"/>
        <v>7614.85</v>
      </c>
      <c r="J34" s="36">
        <f t="shared" si="0"/>
        <v>100655.90000000002</v>
      </c>
      <c r="M34" s="36">
        <f t="shared" si="1"/>
        <v>1393.25</v>
      </c>
    </row>
    <row r="35" spans="1:13" x14ac:dyDescent="0.25">
      <c r="A35">
        <f t="shared" si="8"/>
        <v>2</v>
      </c>
      <c r="B35" s="33">
        <v>44531</v>
      </c>
      <c r="C35" s="36">
        <f t="shared" si="2"/>
        <v>100655.90000000002</v>
      </c>
      <c r="D35" s="36">
        <f t="shared" si="3"/>
        <v>893.6</v>
      </c>
      <c r="E35" s="36">
        <f t="shared" si="4"/>
        <v>600.02</v>
      </c>
      <c r="F35" s="36">
        <f t="shared" si="5"/>
        <v>293.58</v>
      </c>
      <c r="G35" s="36">
        <v>499.65</v>
      </c>
      <c r="H35" s="36">
        <f t="shared" si="6"/>
        <v>25443.769999999997</v>
      </c>
      <c r="I35" s="36">
        <f t="shared" si="7"/>
        <v>7908.43</v>
      </c>
      <c r="J35" s="36">
        <f t="shared" si="0"/>
        <v>99556.230000000025</v>
      </c>
      <c r="M35" s="36">
        <f t="shared" si="1"/>
        <v>1393.25</v>
      </c>
    </row>
    <row r="36" spans="1:13" x14ac:dyDescent="0.25">
      <c r="A36">
        <f t="shared" si="8"/>
        <v>3</v>
      </c>
      <c r="B36" s="33">
        <v>44562</v>
      </c>
      <c r="C36" s="36">
        <f t="shared" si="2"/>
        <v>99556.230000000025</v>
      </c>
      <c r="D36" s="36">
        <f t="shared" si="3"/>
        <v>893.6</v>
      </c>
      <c r="E36" s="36">
        <f t="shared" si="4"/>
        <v>603.23</v>
      </c>
      <c r="F36" s="36">
        <f t="shared" si="5"/>
        <v>290.37</v>
      </c>
      <c r="G36" s="36">
        <v>508.65</v>
      </c>
      <c r="H36" s="36">
        <f t="shared" si="6"/>
        <v>26555.649999999998</v>
      </c>
      <c r="I36" s="36">
        <f t="shared" si="7"/>
        <v>8198.8000000000011</v>
      </c>
      <c r="J36" s="36">
        <f t="shared" si="0"/>
        <v>98444.350000000035</v>
      </c>
      <c r="M36" s="36">
        <f t="shared" si="1"/>
        <v>1402.25</v>
      </c>
    </row>
    <row r="37" spans="1:13" x14ac:dyDescent="0.25">
      <c r="A37">
        <f t="shared" si="8"/>
        <v>3</v>
      </c>
      <c r="B37" s="33">
        <v>44593</v>
      </c>
      <c r="C37" s="36">
        <f t="shared" si="2"/>
        <v>98444.350000000035</v>
      </c>
      <c r="D37" s="36">
        <f t="shared" si="3"/>
        <v>893.6</v>
      </c>
      <c r="E37" s="36">
        <f t="shared" si="4"/>
        <v>606.47</v>
      </c>
      <c r="F37" s="36">
        <f t="shared" si="5"/>
        <v>287.13</v>
      </c>
      <c r="G37" s="36">
        <v>508.65</v>
      </c>
      <c r="H37" s="36">
        <f t="shared" si="6"/>
        <v>27670.769999999997</v>
      </c>
      <c r="I37" s="36">
        <f t="shared" si="7"/>
        <v>8485.93</v>
      </c>
      <c r="J37" s="36">
        <f t="shared" si="0"/>
        <v>97329.23000000004</v>
      </c>
      <c r="M37" s="36">
        <f t="shared" si="1"/>
        <v>1402.25</v>
      </c>
    </row>
    <row r="38" spans="1:13" x14ac:dyDescent="0.25">
      <c r="A38">
        <f t="shared" si="8"/>
        <v>3</v>
      </c>
      <c r="B38" s="33">
        <v>44621</v>
      </c>
      <c r="C38" s="36">
        <f t="shared" si="2"/>
        <v>97329.23000000004</v>
      </c>
      <c r="D38" s="36">
        <f t="shared" si="3"/>
        <v>893.6</v>
      </c>
      <c r="E38" s="36">
        <f t="shared" si="4"/>
        <v>609.72</v>
      </c>
      <c r="F38" s="36">
        <f t="shared" si="5"/>
        <v>283.88</v>
      </c>
      <c r="G38" s="36">
        <v>508.65</v>
      </c>
      <c r="H38" s="36">
        <f t="shared" si="6"/>
        <v>28789.139999999996</v>
      </c>
      <c r="I38" s="36">
        <f t="shared" si="7"/>
        <v>8769.81</v>
      </c>
      <c r="J38" s="36">
        <f t="shared" si="0"/>
        <v>96210.860000000044</v>
      </c>
      <c r="M38" s="36">
        <f t="shared" si="1"/>
        <v>1402.25</v>
      </c>
    </row>
    <row r="39" spans="1:13" x14ac:dyDescent="0.25">
      <c r="A39">
        <f t="shared" si="8"/>
        <v>3</v>
      </c>
      <c r="B39" s="33">
        <v>44652</v>
      </c>
      <c r="C39" s="36">
        <f t="shared" si="2"/>
        <v>96210.860000000044</v>
      </c>
      <c r="D39" s="36">
        <f t="shared" si="3"/>
        <v>893.6</v>
      </c>
      <c r="E39" s="36">
        <f t="shared" si="4"/>
        <v>612.98</v>
      </c>
      <c r="F39" s="36">
        <f t="shared" si="5"/>
        <v>280.62</v>
      </c>
      <c r="G39" s="36">
        <v>508.65</v>
      </c>
      <c r="H39" s="36">
        <f t="shared" si="6"/>
        <v>29910.769999999997</v>
      </c>
      <c r="I39" s="36">
        <f t="shared" si="7"/>
        <v>9050.43</v>
      </c>
      <c r="J39" s="36">
        <f t="shared" si="0"/>
        <v>95089.230000000054</v>
      </c>
      <c r="M39" s="36">
        <f t="shared" si="1"/>
        <v>1402.25</v>
      </c>
    </row>
    <row r="40" spans="1:13" x14ac:dyDescent="0.25">
      <c r="A40">
        <f t="shared" si="8"/>
        <v>3</v>
      </c>
      <c r="B40" s="33">
        <v>44682</v>
      </c>
      <c r="C40" s="36">
        <f t="shared" si="2"/>
        <v>95089.230000000054</v>
      </c>
      <c r="D40" s="36">
        <f t="shared" si="3"/>
        <v>893.6</v>
      </c>
      <c r="E40" s="36">
        <f t="shared" si="4"/>
        <v>616.26</v>
      </c>
      <c r="F40" s="36">
        <f t="shared" si="5"/>
        <v>277.33999999999997</v>
      </c>
      <c r="G40" s="36">
        <v>508.65</v>
      </c>
      <c r="H40" s="36">
        <f t="shared" si="6"/>
        <v>31035.679999999997</v>
      </c>
      <c r="I40" s="36">
        <f t="shared" si="7"/>
        <v>9327.77</v>
      </c>
      <c r="J40" s="36">
        <f t="shared" si="0"/>
        <v>93964.320000000065</v>
      </c>
      <c r="M40" s="36">
        <f t="shared" si="1"/>
        <v>1402.25</v>
      </c>
    </row>
    <row r="41" spans="1:13" x14ac:dyDescent="0.25">
      <c r="A41">
        <f t="shared" si="8"/>
        <v>3</v>
      </c>
      <c r="B41" s="33">
        <v>44713</v>
      </c>
      <c r="C41" s="36">
        <f t="shared" si="2"/>
        <v>93964.320000000065</v>
      </c>
      <c r="D41" s="36">
        <f t="shared" si="3"/>
        <v>893.6</v>
      </c>
      <c r="E41" s="36">
        <f t="shared" si="4"/>
        <v>619.54</v>
      </c>
      <c r="F41" s="36">
        <f t="shared" si="5"/>
        <v>274.06</v>
      </c>
      <c r="G41" s="36">
        <v>508.65</v>
      </c>
      <c r="H41" s="36">
        <f t="shared" si="6"/>
        <v>32163.869999999995</v>
      </c>
      <c r="I41" s="36">
        <f t="shared" si="7"/>
        <v>9601.83</v>
      </c>
      <c r="J41" s="36">
        <f t="shared" si="0"/>
        <v>92836.130000000077</v>
      </c>
      <c r="M41" s="36">
        <f t="shared" si="1"/>
        <v>1402.25</v>
      </c>
    </row>
    <row r="42" spans="1:13" x14ac:dyDescent="0.25">
      <c r="A42">
        <f t="shared" si="8"/>
        <v>3</v>
      </c>
      <c r="B42" s="33">
        <v>44743</v>
      </c>
      <c r="C42" s="36">
        <f t="shared" si="2"/>
        <v>92836.130000000077</v>
      </c>
      <c r="D42" s="36">
        <f t="shared" si="3"/>
        <v>893.6</v>
      </c>
      <c r="E42" s="36">
        <f t="shared" si="4"/>
        <v>622.83000000000004</v>
      </c>
      <c r="F42" s="36">
        <f t="shared" si="5"/>
        <v>270.77</v>
      </c>
      <c r="G42" s="36">
        <v>508.65</v>
      </c>
      <c r="H42" s="36">
        <f t="shared" si="6"/>
        <v>33295.35</v>
      </c>
      <c r="I42" s="36">
        <f t="shared" si="7"/>
        <v>9872.6</v>
      </c>
      <c r="J42" s="36">
        <f t="shared" si="0"/>
        <v>91704.650000000081</v>
      </c>
      <c r="M42" s="36">
        <f t="shared" si="1"/>
        <v>1402.25</v>
      </c>
    </row>
    <row r="43" spans="1:13" x14ac:dyDescent="0.25">
      <c r="A43">
        <f t="shared" si="8"/>
        <v>3</v>
      </c>
      <c r="B43" s="33">
        <v>44774</v>
      </c>
      <c r="C43" s="36">
        <f t="shared" si="2"/>
        <v>91704.650000000081</v>
      </c>
      <c r="D43" s="36">
        <f t="shared" si="3"/>
        <v>893.6</v>
      </c>
      <c r="E43" s="36">
        <f t="shared" si="4"/>
        <v>626.13</v>
      </c>
      <c r="F43" s="36">
        <f t="shared" si="5"/>
        <v>267.47000000000003</v>
      </c>
      <c r="G43" s="36">
        <v>508.65</v>
      </c>
      <c r="H43" s="36">
        <f t="shared" si="6"/>
        <v>34430.129999999997</v>
      </c>
      <c r="I43" s="36">
        <f t="shared" si="7"/>
        <v>10140.07</v>
      </c>
      <c r="J43" s="36">
        <f t="shared" si="0"/>
        <v>90569.870000000083</v>
      </c>
      <c r="M43" s="36">
        <f t="shared" si="1"/>
        <v>1402.25</v>
      </c>
    </row>
    <row r="44" spans="1:13" x14ac:dyDescent="0.25">
      <c r="A44">
        <f t="shared" si="8"/>
        <v>3</v>
      </c>
      <c r="B44" s="33">
        <v>44805</v>
      </c>
      <c r="C44" s="36">
        <f t="shared" si="2"/>
        <v>90569.870000000083</v>
      </c>
      <c r="D44" s="36">
        <f t="shared" si="3"/>
        <v>893.6</v>
      </c>
      <c r="E44" s="36">
        <f t="shared" si="4"/>
        <v>629.44000000000005</v>
      </c>
      <c r="F44" s="36">
        <f t="shared" si="5"/>
        <v>264.16000000000003</v>
      </c>
      <c r="G44" s="36">
        <v>508.65</v>
      </c>
      <c r="H44" s="36">
        <f t="shared" si="6"/>
        <v>35568.22</v>
      </c>
      <c r="I44" s="36">
        <f t="shared" si="7"/>
        <v>10404.23</v>
      </c>
      <c r="J44" s="36">
        <f t="shared" si="0"/>
        <v>89431.780000000086</v>
      </c>
      <c r="M44" s="36">
        <f t="shared" si="1"/>
        <v>1402.25</v>
      </c>
    </row>
    <row r="45" spans="1:13" x14ac:dyDescent="0.25">
      <c r="A45">
        <f t="shared" si="8"/>
        <v>3</v>
      </c>
      <c r="B45" s="33">
        <v>44835</v>
      </c>
      <c r="C45" s="36">
        <f t="shared" si="2"/>
        <v>89431.780000000086</v>
      </c>
      <c r="D45" s="36">
        <f t="shared" si="3"/>
        <v>893.6</v>
      </c>
      <c r="E45" s="36">
        <f t="shared" si="4"/>
        <v>632.76</v>
      </c>
      <c r="F45" s="36">
        <f t="shared" si="5"/>
        <v>260.83999999999997</v>
      </c>
      <c r="G45" s="36">
        <v>508.65</v>
      </c>
      <c r="H45" s="36">
        <f t="shared" si="6"/>
        <v>36709.630000000005</v>
      </c>
      <c r="I45" s="36">
        <f t="shared" si="7"/>
        <v>10665.07</v>
      </c>
      <c r="J45" s="36">
        <f t="shared" si="0"/>
        <v>88290.370000000097</v>
      </c>
      <c r="M45" s="36">
        <f t="shared" si="1"/>
        <v>1402.25</v>
      </c>
    </row>
    <row r="46" spans="1:13" x14ac:dyDescent="0.25">
      <c r="A46">
        <f t="shared" si="8"/>
        <v>3</v>
      </c>
      <c r="B46" s="33">
        <v>44866</v>
      </c>
      <c r="C46" s="36">
        <f t="shared" si="2"/>
        <v>88290.370000000097</v>
      </c>
      <c r="D46" s="36">
        <f t="shared" si="3"/>
        <v>893.6</v>
      </c>
      <c r="E46" s="36">
        <f t="shared" si="4"/>
        <v>636.09</v>
      </c>
      <c r="F46" s="36">
        <f t="shared" si="5"/>
        <v>257.51</v>
      </c>
      <c r="G46" s="36">
        <v>508.65</v>
      </c>
      <c r="H46" s="36">
        <f t="shared" si="6"/>
        <v>37854.370000000003</v>
      </c>
      <c r="I46" s="36">
        <f t="shared" si="7"/>
        <v>10922.58</v>
      </c>
      <c r="J46" s="36">
        <f t="shared" si="0"/>
        <v>87145.630000000107</v>
      </c>
      <c r="M46" s="36">
        <f t="shared" si="1"/>
        <v>1402.25</v>
      </c>
    </row>
    <row r="47" spans="1:13" x14ac:dyDescent="0.25">
      <c r="A47">
        <f t="shared" si="8"/>
        <v>3</v>
      </c>
      <c r="B47" s="33">
        <v>44896</v>
      </c>
      <c r="C47" s="36">
        <f t="shared" si="2"/>
        <v>87145.630000000107</v>
      </c>
      <c r="D47" s="36">
        <f t="shared" si="3"/>
        <v>893.6</v>
      </c>
      <c r="E47" s="36">
        <f t="shared" si="4"/>
        <v>639.43000000000006</v>
      </c>
      <c r="F47" s="36">
        <f t="shared" si="5"/>
        <v>254.17</v>
      </c>
      <c r="G47" s="36">
        <v>508.65</v>
      </c>
      <c r="H47" s="36">
        <f t="shared" si="6"/>
        <v>39002.450000000004</v>
      </c>
      <c r="I47" s="36">
        <f t="shared" si="7"/>
        <v>11176.75</v>
      </c>
      <c r="J47" s="36">
        <f t="shared" si="0"/>
        <v>85997.550000000119</v>
      </c>
      <c r="M47" s="36">
        <f t="shared" si="1"/>
        <v>1402.25</v>
      </c>
    </row>
    <row r="48" spans="1:13" x14ac:dyDescent="0.25">
      <c r="A48">
        <f t="shared" si="8"/>
        <v>4</v>
      </c>
      <c r="B48" s="33">
        <v>44927</v>
      </c>
      <c r="C48" s="36">
        <f t="shared" si="2"/>
        <v>85997.550000000119</v>
      </c>
      <c r="D48" s="36">
        <f t="shared" si="3"/>
        <v>893.6</v>
      </c>
      <c r="E48" s="36">
        <f t="shared" si="4"/>
        <v>642.77</v>
      </c>
      <c r="F48" s="36">
        <f t="shared" si="5"/>
        <v>250.83</v>
      </c>
      <c r="G48" s="36">
        <v>725.57</v>
      </c>
      <c r="H48" s="36">
        <f t="shared" si="6"/>
        <v>40370.790000000008</v>
      </c>
      <c r="I48" s="36">
        <f t="shared" si="7"/>
        <v>11427.58</v>
      </c>
      <c r="J48" s="36">
        <f t="shared" si="0"/>
        <v>84629.210000000108</v>
      </c>
      <c r="M48" s="36">
        <f t="shared" si="1"/>
        <v>1619.17</v>
      </c>
    </row>
    <row r="49" spans="1:13" x14ac:dyDescent="0.25">
      <c r="A49">
        <f t="shared" si="8"/>
        <v>4</v>
      </c>
      <c r="B49" s="33">
        <v>44958</v>
      </c>
      <c r="C49" s="36">
        <f t="shared" si="2"/>
        <v>84629.210000000108</v>
      </c>
      <c r="D49" s="36">
        <f t="shared" si="3"/>
        <v>893.6</v>
      </c>
      <c r="E49" s="36">
        <f t="shared" si="4"/>
        <v>646.76</v>
      </c>
      <c r="F49" s="36">
        <f t="shared" si="5"/>
        <v>246.84</v>
      </c>
      <c r="G49" s="36">
        <v>725.57</v>
      </c>
      <c r="H49" s="36">
        <f t="shared" si="6"/>
        <v>41743.12000000001</v>
      </c>
      <c r="I49" s="36">
        <f t="shared" si="7"/>
        <v>11674.42</v>
      </c>
      <c r="J49" s="36">
        <f t="shared" si="0"/>
        <v>83256.880000000107</v>
      </c>
      <c r="M49" s="36">
        <f t="shared" si="1"/>
        <v>1619.17</v>
      </c>
    </row>
    <row r="50" spans="1:13" x14ac:dyDescent="0.25">
      <c r="A50">
        <f t="shared" si="8"/>
        <v>4</v>
      </c>
      <c r="B50" s="33">
        <v>44986</v>
      </c>
      <c r="C50" s="36">
        <f t="shared" si="2"/>
        <v>83256.880000000107</v>
      </c>
      <c r="D50" s="36">
        <f t="shared" si="3"/>
        <v>893.6</v>
      </c>
      <c r="E50" s="36">
        <f t="shared" si="4"/>
        <v>650.77</v>
      </c>
      <c r="F50" s="36">
        <f t="shared" si="5"/>
        <v>242.83</v>
      </c>
      <c r="G50" s="36">
        <v>725.57</v>
      </c>
      <c r="H50" s="36">
        <f t="shared" si="6"/>
        <v>43119.460000000006</v>
      </c>
      <c r="I50" s="36">
        <f t="shared" si="7"/>
        <v>11917.25</v>
      </c>
      <c r="J50" s="36">
        <f t="shared" si="0"/>
        <v>81880.540000000095</v>
      </c>
      <c r="M50" s="36">
        <f t="shared" si="1"/>
        <v>1619.17</v>
      </c>
    </row>
    <row r="51" spans="1:13" x14ac:dyDescent="0.25">
      <c r="A51">
        <f t="shared" si="8"/>
        <v>4</v>
      </c>
      <c r="B51" s="33">
        <v>45017</v>
      </c>
      <c r="C51" s="36">
        <f t="shared" si="2"/>
        <v>81880.540000000095</v>
      </c>
      <c r="D51" s="36">
        <f t="shared" si="3"/>
        <v>893.6</v>
      </c>
      <c r="E51" s="36">
        <f t="shared" si="4"/>
        <v>654.78</v>
      </c>
      <c r="F51" s="36">
        <f t="shared" si="5"/>
        <v>238.82</v>
      </c>
      <c r="G51" s="36">
        <v>725.57</v>
      </c>
      <c r="H51" s="36">
        <f t="shared" si="6"/>
        <v>44499.810000000005</v>
      </c>
      <c r="I51" s="36">
        <f t="shared" si="7"/>
        <v>12156.07</v>
      </c>
      <c r="J51" s="36">
        <f t="shared" si="0"/>
        <v>80500.19000000009</v>
      </c>
      <c r="M51" s="36">
        <f t="shared" si="1"/>
        <v>1619.17</v>
      </c>
    </row>
    <row r="52" spans="1:13" x14ac:dyDescent="0.25">
      <c r="A52">
        <f t="shared" si="8"/>
        <v>4</v>
      </c>
      <c r="B52" s="33">
        <v>45047</v>
      </c>
      <c r="C52" s="36">
        <f t="shared" si="2"/>
        <v>80500.19000000009</v>
      </c>
      <c r="D52" s="36">
        <f t="shared" si="3"/>
        <v>893.6</v>
      </c>
      <c r="E52" s="36">
        <f t="shared" si="4"/>
        <v>658.81000000000006</v>
      </c>
      <c r="F52" s="36">
        <f t="shared" si="5"/>
        <v>234.79</v>
      </c>
      <c r="G52" s="36">
        <v>725.57</v>
      </c>
      <c r="H52" s="36">
        <f t="shared" si="6"/>
        <v>45884.19</v>
      </c>
      <c r="I52" s="36">
        <f t="shared" si="7"/>
        <v>12390.86</v>
      </c>
      <c r="J52" s="36">
        <f t="shared" si="0"/>
        <v>79115.810000000085</v>
      </c>
      <c r="M52" s="36">
        <f t="shared" si="1"/>
        <v>1619.17</v>
      </c>
    </row>
    <row r="53" spans="1:13" x14ac:dyDescent="0.25">
      <c r="A53">
        <f t="shared" si="8"/>
        <v>4</v>
      </c>
      <c r="B53" s="33">
        <v>45078</v>
      </c>
      <c r="C53" s="36">
        <f t="shared" si="2"/>
        <v>79115.810000000085</v>
      </c>
      <c r="D53" s="36">
        <f t="shared" si="3"/>
        <v>893.6</v>
      </c>
      <c r="E53" s="36">
        <f t="shared" si="4"/>
        <v>662.85</v>
      </c>
      <c r="F53" s="36">
        <f t="shared" si="5"/>
        <v>230.75</v>
      </c>
      <c r="G53" s="36">
        <v>725.57</v>
      </c>
      <c r="H53" s="36">
        <f t="shared" si="6"/>
        <v>47272.61</v>
      </c>
      <c r="I53" s="36">
        <f t="shared" si="7"/>
        <v>12621.61</v>
      </c>
      <c r="J53" s="36">
        <f t="shared" si="0"/>
        <v>77727.390000000072</v>
      </c>
      <c r="M53" s="36">
        <f t="shared" si="1"/>
        <v>1619.17</v>
      </c>
    </row>
    <row r="54" spans="1:13" x14ac:dyDescent="0.25">
      <c r="A54">
        <f t="shared" si="8"/>
        <v>4</v>
      </c>
      <c r="B54" s="33">
        <v>45108</v>
      </c>
      <c r="C54" s="36">
        <f t="shared" si="2"/>
        <v>77727.390000000072</v>
      </c>
      <c r="D54" s="36">
        <f t="shared" si="3"/>
        <v>893.6</v>
      </c>
      <c r="E54" s="36">
        <f t="shared" si="4"/>
        <v>666.90000000000009</v>
      </c>
      <c r="F54" s="36">
        <f t="shared" si="5"/>
        <v>226.7</v>
      </c>
      <c r="G54" s="36">
        <v>725.57</v>
      </c>
      <c r="H54" s="36">
        <f t="shared" si="6"/>
        <v>48665.08</v>
      </c>
      <c r="I54" s="36">
        <f t="shared" si="7"/>
        <v>12848.310000000001</v>
      </c>
      <c r="J54" s="36">
        <f t="shared" si="0"/>
        <v>76334.920000000071</v>
      </c>
      <c r="M54" s="36">
        <f t="shared" si="1"/>
        <v>1619.17</v>
      </c>
    </row>
    <row r="55" spans="1:13" x14ac:dyDescent="0.25">
      <c r="A55">
        <f t="shared" si="8"/>
        <v>4</v>
      </c>
      <c r="B55" s="33">
        <v>45139</v>
      </c>
      <c r="C55" s="36">
        <f t="shared" si="2"/>
        <v>76334.920000000071</v>
      </c>
      <c r="D55" s="36">
        <f t="shared" si="3"/>
        <v>893.6</v>
      </c>
      <c r="E55" s="36">
        <f t="shared" si="4"/>
        <v>670.96</v>
      </c>
      <c r="F55" s="36">
        <f t="shared" si="5"/>
        <v>222.64</v>
      </c>
      <c r="G55" s="36">
        <v>725.57</v>
      </c>
      <c r="H55" s="36">
        <f t="shared" si="6"/>
        <v>50061.61</v>
      </c>
      <c r="I55" s="36">
        <f t="shared" si="7"/>
        <v>13070.95</v>
      </c>
      <c r="J55" s="36">
        <f t="shared" si="0"/>
        <v>74938.390000000058</v>
      </c>
      <c r="M55" s="36">
        <f t="shared" si="1"/>
        <v>1619.17</v>
      </c>
    </row>
    <row r="56" spans="1:13" x14ac:dyDescent="0.25">
      <c r="A56">
        <f t="shared" si="8"/>
        <v>4</v>
      </c>
      <c r="B56" s="33">
        <v>45170</v>
      </c>
      <c r="C56" s="36">
        <f t="shared" si="2"/>
        <v>74938.390000000058</v>
      </c>
      <c r="D56" s="36">
        <f t="shared" si="3"/>
        <v>893.6</v>
      </c>
      <c r="E56" s="36">
        <f t="shared" si="4"/>
        <v>675.03</v>
      </c>
      <c r="F56" s="36">
        <f t="shared" si="5"/>
        <v>218.57</v>
      </c>
      <c r="G56" s="36">
        <v>725.57</v>
      </c>
      <c r="H56" s="36">
        <f t="shared" si="6"/>
        <v>51462.21</v>
      </c>
      <c r="I56" s="36">
        <f t="shared" si="7"/>
        <v>13289.52</v>
      </c>
      <c r="J56" s="36">
        <f t="shared" si="0"/>
        <v>73537.790000000052</v>
      </c>
      <c r="M56" s="36">
        <f t="shared" si="1"/>
        <v>1619.17</v>
      </c>
    </row>
    <row r="57" spans="1:13" x14ac:dyDescent="0.25">
      <c r="A57">
        <f t="shared" si="8"/>
        <v>4</v>
      </c>
      <c r="B57" s="33">
        <v>45200</v>
      </c>
      <c r="C57" s="36">
        <f t="shared" si="2"/>
        <v>73537.790000000052</v>
      </c>
      <c r="D57" s="36">
        <f t="shared" si="3"/>
        <v>893.6</v>
      </c>
      <c r="E57" s="36">
        <f t="shared" si="4"/>
        <v>679.11</v>
      </c>
      <c r="F57" s="36">
        <f t="shared" si="5"/>
        <v>214.49</v>
      </c>
      <c r="G57" s="36">
        <v>725.57</v>
      </c>
      <c r="H57" s="36">
        <f t="shared" si="6"/>
        <v>52866.89</v>
      </c>
      <c r="I57" s="36">
        <f t="shared" si="7"/>
        <v>13504.01</v>
      </c>
      <c r="J57" s="36">
        <f t="shared" si="0"/>
        <v>72133.110000000044</v>
      </c>
      <c r="M57" s="36">
        <f t="shared" si="1"/>
        <v>1619.17</v>
      </c>
    </row>
    <row r="58" spans="1:13" x14ac:dyDescent="0.25">
      <c r="A58">
        <f t="shared" si="8"/>
        <v>4</v>
      </c>
      <c r="B58" s="33">
        <v>45231</v>
      </c>
      <c r="C58" s="36">
        <f t="shared" si="2"/>
        <v>72133.110000000044</v>
      </c>
      <c r="D58" s="36">
        <f t="shared" si="3"/>
        <v>893.6</v>
      </c>
      <c r="E58" s="36">
        <f t="shared" si="4"/>
        <v>683.21</v>
      </c>
      <c r="F58" s="36">
        <f t="shared" si="5"/>
        <v>210.39</v>
      </c>
      <c r="G58" s="36">
        <v>725.57</v>
      </c>
      <c r="H58" s="36">
        <f t="shared" si="6"/>
        <v>54275.67</v>
      </c>
      <c r="I58" s="36">
        <f t="shared" si="7"/>
        <v>13714.4</v>
      </c>
      <c r="J58" s="36">
        <f t="shared" si="0"/>
        <v>70724.330000000031</v>
      </c>
      <c r="M58" s="36">
        <f t="shared" si="1"/>
        <v>1619.17</v>
      </c>
    </row>
    <row r="59" spans="1:13" x14ac:dyDescent="0.25">
      <c r="A59">
        <f t="shared" si="8"/>
        <v>4</v>
      </c>
      <c r="B59" s="33">
        <v>45261</v>
      </c>
      <c r="C59" s="36">
        <f t="shared" si="2"/>
        <v>70724.330000000031</v>
      </c>
      <c r="D59" s="36">
        <f t="shared" si="3"/>
        <v>893.6</v>
      </c>
      <c r="E59" s="36">
        <f t="shared" si="4"/>
        <v>687.32</v>
      </c>
      <c r="F59" s="36">
        <f t="shared" si="5"/>
        <v>206.28</v>
      </c>
      <c r="G59" s="36">
        <v>725.57</v>
      </c>
      <c r="H59" s="36">
        <f t="shared" si="6"/>
        <v>55688.56</v>
      </c>
      <c r="I59" s="36">
        <f t="shared" si="7"/>
        <v>13920.68</v>
      </c>
      <c r="J59" s="36">
        <f t="shared" si="0"/>
        <v>69311.440000000017</v>
      </c>
      <c r="M59" s="36">
        <f t="shared" si="1"/>
        <v>1619.17</v>
      </c>
    </row>
    <row r="60" spans="1:13" x14ac:dyDescent="0.25">
      <c r="A60">
        <f t="shared" si="8"/>
        <v>5</v>
      </c>
      <c r="B60" s="33">
        <v>45292</v>
      </c>
      <c r="C60" s="36">
        <f t="shared" si="2"/>
        <v>69311.440000000017</v>
      </c>
      <c r="D60" s="36">
        <f t="shared" si="3"/>
        <v>893.6</v>
      </c>
      <c r="E60" s="36">
        <f t="shared" si="4"/>
        <v>691.44</v>
      </c>
      <c r="F60" s="36">
        <f t="shared" si="5"/>
        <v>202.16</v>
      </c>
      <c r="G60" s="36">
        <v>936.13</v>
      </c>
      <c r="H60" s="36">
        <f t="shared" si="6"/>
        <v>57316.13</v>
      </c>
      <c r="I60" s="36">
        <f t="shared" si="7"/>
        <v>14122.84</v>
      </c>
      <c r="J60" s="36">
        <f t="shared" si="0"/>
        <v>67683.87000000001</v>
      </c>
      <c r="M60" s="36">
        <f t="shared" si="1"/>
        <v>1829.73</v>
      </c>
    </row>
    <row r="61" spans="1:13" x14ac:dyDescent="0.25">
      <c r="A61">
        <f t="shared" si="8"/>
        <v>5</v>
      </c>
      <c r="B61" s="33">
        <v>45323</v>
      </c>
      <c r="C61" s="36">
        <f t="shared" si="2"/>
        <v>67683.87000000001</v>
      </c>
      <c r="D61" s="36">
        <f t="shared" si="3"/>
        <v>893.6</v>
      </c>
      <c r="E61" s="36">
        <f t="shared" si="4"/>
        <v>696.19</v>
      </c>
      <c r="F61" s="36">
        <f t="shared" si="5"/>
        <v>197.41</v>
      </c>
      <c r="G61" s="36">
        <v>936.13</v>
      </c>
      <c r="H61" s="36">
        <f t="shared" si="6"/>
        <v>58948.45</v>
      </c>
      <c r="I61" s="36">
        <f t="shared" si="7"/>
        <v>14320.25</v>
      </c>
      <c r="J61" s="36">
        <f t="shared" si="0"/>
        <v>66051.55</v>
      </c>
      <c r="M61" s="36">
        <f t="shared" si="1"/>
        <v>1829.73</v>
      </c>
    </row>
    <row r="62" spans="1:13" x14ac:dyDescent="0.25">
      <c r="A62">
        <f t="shared" si="8"/>
        <v>5</v>
      </c>
      <c r="B62" s="33">
        <v>45352</v>
      </c>
      <c r="C62" s="36">
        <f t="shared" si="2"/>
        <v>66051.55</v>
      </c>
      <c r="D62" s="36">
        <f t="shared" si="3"/>
        <v>893.6</v>
      </c>
      <c r="E62" s="36">
        <f t="shared" si="4"/>
        <v>700.95</v>
      </c>
      <c r="F62" s="36">
        <f t="shared" si="5"/>
        <v>192.65</v>
      </c>
      <c r="G62" s="36">
        <v>936.13</v>
      </c>
      <c r="H62" s="36">
        <f t="shared" si="6"/>
        <v>60585.53</v>
      </c>
      <c r="I62" s="36">
        <f t="shared" si="7"/>
        <v>14512.9</v>
      </c>
      <c r="J62" s="36">
        <f t="shared" si="0"/>
        <v>64414.470000000008</v>
      </c>
      <c r="M62" s="36">
        <f t="shared" si="1"/>
        <v>1829.73</v>
      </c>
    </row>
    <row r="63" spans="1:13" x14ac:dyDescent="0.25">
      <c r="A63">
        <f t="shared" si="8"/>
        <v>5</v>
      </c>
      <c r="B63" s="33">
        <v>45383</v>
      </c>
      <c r="C63" s="36">
        <f t="shared" si="2"/>
        <v>64414.470000000008</v>
      </c>
      <c r="D63" s="36">
        <f t="shared" si="3"/>
        <v>893.6</v>
      </c>
      <c r="E63" s="36">
        <f t="shared" si="4"/>
        <v>705.72</v>
      </c>
      <c r="F63" s="36">
        <f t="shared" si="5"/>
        <v>187.88</v>
      </c>
      <c r="G63" s="36">
        <v>936.13</v>
      </c>
      <c r="H63" s="36">
        <f t="shared" si="6"/>
        <v>62227.38</v>
      </c>
      <c r="I63" s="36">
        <f t="shared" si="7"/>
        <v>14700.779999999999</v>
      </c>
      <c r="J63" s="36">
        <f t="shared" si="0"/>
        <v>62772.62000000001</v>
      </c>
      <c r="M63" s="36">
        <f t="shared" si="1"/>
        <v>1829.73</v>
      </c>
    </row>
    <row r="64" spans="1:13" x14ac:dyDescent="0.25">
      <c r="A64">
        <f t="shared" si="8"/>
        <v>5</v>
      </c>
      <c r="B64" s="33">
        <v>45413</v>
      </c>
      <c r="C64" s="36">
        <f t="shared" si="2"/>
        <v>62772.62000000001</v>
      </c>
      <c r="D64" s="36">
        <f t="shared" si="3"/>
        <v>893.6</v>
      </c>
      <c r="E64" s="36">
        <f t="shared" si="4"/>
        <v>710.51</v>
      </c>
      <c r="F64" s="36">
        <f t="shared" si="5"/>
        <v>183.09</v>
      </c>
      <c r="G64" s="36">
        <v>936.13</v>
      </c>
      <c r="H64" s="36">
        <f t="shared" si="6"/>
        <v>63874.02</v>
      </c>
      <c r="I64" s="36">
        <f t="shared" si="7"/>
        <v>14883.869999999999</v>
      </c>
      <c r="J64" s="36">
        <f t="shared" si="0"/>
        <v>61125.98000000001</v>
      </c>
      <c r="M64" s="36">
        <f t="shared" si="1"/>
        <v>1829.73</v>
      </c>
    </row>
    <row r="65" spans="1:13" x14ac:dyDescent="0.25">
      <c r="A65">
        <f t="shared" si="8"/>
        <v>5</v>
      </c>
      <c r="B65" s="33">
        <v>45444</v>
      </c>
      <c r="C65" s="36">
        <f t="shared" si="2"/>
        <v>61125.98000000001</v>
      </c>
      <c r="D65" s="36">
        <f t="shared" si="3"/>
        <v>893.6</v>
      </c>
      <c r="E65" s="36">
        <f t="shared" si="4"/>
        <v>715.32</v>
      </c>
      <c r="F65" s="36">
        <f t="shared" si="5"/>
        <v>178.28</v>
      </c>
      <c r="G65" s="36">
        <v>936.13</v>
      </c>
      <c r="H65" s="36">
        <f t="shared" si="6"/>
        <v>65525.469999999994</v>
      </c>
      <c r="I65" s="36">
        <f t="shared" si="7"/>
        <v>15062.15</v>
      </c>
      <c r="J65" s="36">
        <f t="shared" si="0"/>
        <v>59474.530000000013</v>
      </c>
      <c r="M65" s="36">
        <f t="shared" si="1"/>
        <v>1829.73</v>
      </c>
    </row>
    <row r="66" spans="1:13" x14ac:dyDescent="0.25">
      <c r="A66">
        <f t="shared" si="8"/>
        <v>5</v>
      </c>
      <c r="B66" s="33">
        <v>45474</v>
      </c>
      <c r="C66" s="36">
        <f t="shared" si="2"/>
        <v>59474.530000000013</v>
      </c>
      <c r="D66" s="36">
        <f t="shared" si="3"/>
        <v>893.6</v>
      </c>
      <c r="E66" s="36">
        <f t="shared" si="4"/>
        <v>720.13</v>
      </c>
      <c r="F66" s="36">
        <f t="shared" si="5"/>
        <v>173.47</v>
      </c>
      <c r="G66" s="36">
        <v>936.13</v>
      </c>
      <c r="H66" s="36">
        <f t="shared" si="6"/>
        <v>67181.73</v>
      </c>
      <c r="I66" s="36">
        <f t="shared" si="7"/>
        <v>15235.619999999999</v>
      </c>
      <c r="J66" s="36">
        <f t="shared" si="0"/>
        <v>57818.270000000019</v>
      </c>
      <c r="M66" s="36">
        <f t="shared" si="1"/>
        <v>1829.73</v>
      </c>
    </row>
    <row r="67" spans="1:13" x14ac:dyDescent="0.25">
      <c r="A67">
        <f t="shared" si="8"/>
        <v>5</v>
      </c>
      <c r="B67" s="33">
        <v>45505</v>
      </c>
      <c r="C67" s="36">
        <f t="shared" si="2"/>
        <v>57818.270000000019</v>
      </c>
      <c r="D67" s="36">
        <f t="shared" si="3"/>
        <v>893.6</v>
      </c>
      <c r="E67" s="36">
        <f t="shared" si="4"/>
        <v>724.96</v>
      </c>
      <c r="F67" s="36">
        <f t="shared" si="5"/>
        <v>168.64</v>
      </c>
      <c r="G67" s="36">
        <v>936.13</v>
      </c>
      <c r="H67" s="36">
        <f t="shared" si="6"/>
        <v>68842.819999999992</v>
      </c>
      <c r="I67" s="36">
        <f t="shared" si="7"/>
        <v>15404.259999999998</v>
      </c>
      <c r="J67" s="36">
        <f t="shared" si="0"/>
        <v>56157.180000000022</v>
      </c>
      <c r="M67" s="36">
        <f t="shared" si="1"/>
        <v>1829.73</v>
      </c>
    </row>
    <row r="68" spans="1:13" x14ac:dyDescent="0.25">
      <c r="A68">
        <f t="shared" si="8"/>
        <v>5</v>
      </c>
      <c r="B68" s="33">
        <v>45536</v>
      </c>
      <c r="C68" s="36">
        <f t="shared" si="2"/>
        <v>56157.180000000022</v>
      </c>
      <c r="D68" s="36">
        <f t="shared" si="3"/>
        <v>893.6</v>
      </c>
      <c r="E68" s="36">
        <f t="shared" si="4"/>
        <v>729.81000000000006</v>
      </c>
      <c r="F68" s="36">
        <f t="shared" si="5"/>
        <v>163.79</v>
      </c>
      <c r="G68" s="36">
        <v>936.13</v>
      </c>
      <c r="H68" s="36">
        <f t="shared" si="6"/>
        <v>70508.759999999995</v>
      </c>
      <c r="I68" s="36">
        <f t="shared" si="7"/>
        <v>15568.05</v>
      </c>
      <c r="J68" s="36">
        <f t="shared" si="0"/>
        <v>54491.240000000027</v>
      </c>
      <c r="M68" s="36">
        <f t="shared" si="1"/>
        <v>1829.73</v>
      </c>
    </row>
    <row r="69" spans="1:13" x14ac:dyDescent="0.25">
      <c r="A69">
        <f t="shared" si="8"/>
        <v>5</v>
      </c>
      <c r="B69" s="33">
        <v>45566</v>
      </c>
      <c r="C69" s="36">
        <f t="shared" si="2"/>
        <v>54491.240000000027</v>
      </c>
      <c r="D69" s="36">
        <f t="shared" si="3"/>
        <v>893.6</v>
      </c>
      <c r="E69" s="36">
        <f t="shared" si="4"/>
        <v>734.67000000000007</v>
      </c>
      <c r="F69" s="36">
        <f t="shared" si="5"/>
        <v>158.93</v>
      </c>
      <c r="G69" s="36">
        <v>936.13</v>
      </c>
      <c r="H69" s="36">
        <f t="shared" si="6"/>
        <v>72179.56</v>
      </c>
      <c r="I69" s="36">
        <f t="shared" si="7"/>
        <v>15726.98</v>
      </c>
      <c r="J69" s="36">
        <f t="shared" si="0"/>
        <v>52820.440000000031</v>
      </c>
      <c r="M69" s="36">
        <f t="shared" si="1"/>
        <v>1829.73</v>
      </c>
    </row>
    <row r="70" spans="1:13" x14ac:dyDescent="0.25">
      <c r="A70">
        <f t="shared" si="8"/>
        <v>5</v>
      </c>
      <c r="B70" s="33">
        <v>45597</v>
      </c>
      <c r="C70" s="36">
        <f t="shared" si="2"/>
        <v>52820.440000000031</v>
      </c>
      <c r="D70" s="36">
        <f t="shared" si="3"/>
        <v>893.6</v>
      </c>
      <c r="E70" s="36">
        <f t="shared" si="4"/>
        <v>739.54</v>
      </c>
      <c r="F70" s="36">
        <f t="shared" si="5"/>
        <v>154.06</v>
      </c>
      <c r="G70" s="36">
        <v>936.13</v>
      </c>
      <c r="H70" s="36">
        <f t="shared" si="6"/>
        <v>73855.23</v>
      </c>
      <c r="I70" s="36">
        <f t="shared" si="7"/>
        <v>15881.039999999999</v>
      </c>
      <c r="J70" s="36">
        <f t="shared" si="0"/>
        <v>51144.770000000033</v>
      </c>
      <c r="M70" s="36">
        <f t="shared" si="1"/>
        <v>1829.73</v>
      </c>
    </row>
    <row r="71" spans="1:13" x14ac:dyDescent="0.25">
      <c r="A71">
        <f t="shared" si="8"/>
        <v>5</v>
      </c>
      <c r="B71" s="33">
        <v>45627</v>
      </c>
      <c r="C71" s="36">
        <f t="shared" si="2"/>
        <v>51144.770000000033</v>
      </c>
      <c r="D71" s="36">
        <f t="shared" si="3"/>
        <v>893.6</v>
      </c>
      <c r="E71" s="36">
        <f t="shared" si="4"/>
        <v>744.43000000000006</v>
      </c>
      <c r="F71" s="36">
        <f t="shared" si="5"/>
        <v>149.16999999999999</v>
      </c>
      <c r="G71" s="36">
        <v>936.13</v>
      </c>
      <c r="H71" s="36">
        <f t="shared" si="6"/>
        <v>75535.789999999994</v>
      </c>
      <c r="I71" s="36">
        <f t="shared" si="7"/>
        <v>16030.21</v>
      </c>
      <c r="J71" s="36">
        <f t="shared" si="0"/>
        <v>49464.210000000036</v>
      </c>
      <c r="M71" s="36">
        <f t="shared" si="1"/>
        <v>1829.73</v>
      </c>
    </row>
    <row r="72" spans="1:13" x14ac:dyDescent="0.25">
      <c r="A72">
        <f t="shared" si="8"/>
        <v>6</v>
      </c>
      <c r="B72" s="33">
        <v>45658</v>
      </c>
      <c r="C72" s="36">
        <f t="shared" si="2"/>
        <v>49464.210000000036</v>
      </c>
      <c r="D72" s="36">
        <f t="shared" si="3"/>
        <v>893.6</v>
      </c>
      <c r="E72" s="36">
        <f t="shared" si="4"/>
        <v>749.33</v>
      </c>
      <c r="F72" s="36">
        <f t="shared" si="5"/>
        <v>144.27000000000001</v>
      </c>
      <c r="G72" s="36">
        <v>1153.01</v>
      </c>
      <c r="H72" s="36">
        <f t="shared" si="6"/>
        <v>77438.12999999999</v>
      </c>
      <c r="I72" s="36">
        <f t="shared" si="7"/>
        <v>16174.48</v>
      </c>
      <c r="J72" s="36">
        <f t="shared" si="0"/>
        <v>47561.870000000032</v>
      </c>
      <c r="M72" s="36">
        <f t="shared" si="1"/>
        <v>2046.6100000000001</v>
      </c>
    </row>
    <row r="73" spans="1:13" x14ac:dyDescent="0.25">
      <c r="A73">
        <f t="shared" si="8"/>
        <v>6</v>
      </c>
      <c r="B73" s="33">
        <v>45689</v>
      </c>
      <c r="C73" s="36">
        <f t="shared" si="2"/>
        <v>47561.870000000032</v>
      </c>
      <c r="D73" s="36">
        <f t="shared" si="3"/>
        <v>893.6</v>
      </c>
      <c r="E73" s="36">
        <f t="shared" si="4"/>
        <v>754.88</v>
      </c>
      <c r="F73" s="36">
        <f t="shared" si="5"/>
        <v>138.72</v>
      </c>
      <c r="G73" s="36">
        <v>1153.01</v>
      </c>
      <c r="H73" s="36">
        <f t="shared" si="6"/>
        <v>79346.01999999999</v>
      </c>
      <c r="I73" s="36">
        <f t="shared" si="7"/>
        <v>16313.199999999999</v>
      </c>
      <c r="J73" s="36">
        <f t="shared" si="0"/>
        <v>45653.980000000032</v>
      </c>
      <c r="M73" s="36">
        <f t="shared" si="1"/>
        <v>2046.6100000000001</v>
      </c>
    </row>
    <row r="74" spans="1:13" x14ac:dyDescent="0.25">
      <c r="A74">
        <f t="shared" si="8"/>
        <v>6</v>
      </c>
      <c r="B74" s="33">
        <v>45717</v>
      </c>
      <c r="C74" s="36">
        <f t="shared" si="2"/>
        <v>45653.980000000032</v>
      </c>
      <c r="D74" s="36">
        <f t="shared" si="3"/>
        <v>893.6</v>
      </c>
      <c r="E74" s="36">
        <f t="shared" si="4"/>
        <v>760.44</v>
      </c>
      <c r="F74" s="36">
        <f t="shared" si="5"/>
        <v>133.16</v>
      </c>
      <c r="G74" s="36">
        <v>1153.01</v>
      </c>
      <c r="H74" s="36">
        <f t="shared" si="6"/>
        <v>81259.469999999987</v>
      </c>
      <c r="I74" s="36">
        <f t="shared" si="7"/>
        <v>16446.36</v>
      </c>
      <c r="J74" s="36">
        <f t="shared" si="0"/>
        <v>43740.530000000028</v>
      </c>
      <c r="M74" s="36">
        <f t="shared" si="1"/>
        <v>2046.6100000000001</v>
      </c>
    </row>
    <row r="75" spans="1:13" x14ac:dyDescent="0.25">
      <c r="A75">
        <f t="shared" si="8"/>
        <v>6</v>
      </c>
      <c r="B75" s="33">
        <v>45748</v>
      </c>
      <c r="C75" s="36">
        <f t="shared" si="2"/>
        <v>43740.530000000028</v>
      </c>
      <c r="D75" s="36">
        <f t="shared" si="3"/>
        <v>893.6</v>
      </c>
      <c r="E75" s="36">
        <f t="shared" si="4"/>
        <v>766.02</v>
      </c>
      <c r="F75" s="36">
        <f t="shared" si="5"/>
        <v>127.58</v>
      </c>
      <c r="G75" s="36">
        <v>1153.01</v>
      </c>
      <c r="H75" s="36">
        <f t="shared" si="6"/>
        <v>83178.499999999985</v>
      </c>
      <c r="I75" s="36">
        <f t="shared" si="7"/>
        <v>16573.940000000002</v>
      </c>
      <c r="J75" s="36">
        <f t="shared" si="0"/>
        <v>41821.500000000029</v>
      </c>
      <c r="M75" s="36">
        <f t="shared" si="1"/>
        <v>2046.6100000000001</v>
      </c>
    </row>
    <row r="76" spans="1:13" x14ac:dyDescent="0.25">
      <c r="A76">
        <f t="shared" si="8"/>
        <v>6</v>
      </c>
      <c r="B76" s="33">
        <v>45778</v>
      </c>
      <c r="C76" s="36">
        <f t="shared" si="2"/>
        <v>41821.500000000029</v>
      </c>
      <c r="D76" s="36">
        <f t="shared" si="3"/>
        <v>893.6</v>
      </c>
      <c r="E76" s="36">
        <f t="shared" si="4"/>
        <v>771.62</v>
      </c>
      <c r="F76" s="36">
        <f t="shared" si="5"/>
        <v>121.98</v>
      </c>
      <c r="G76" s="36">
        <v>1153.01</v>
      </c>
      <c r="H76" s="36">
        <f t="shared" si="6"/>
        <v>85103.12999999999</v>
      </c>
      <c r="I76" s="36">
        <f t="shared" si="7"/>
        <v>16695.920000000002</v>
      </c>
      <c r="J76" s="36">
        <f t="shared" si="0"/>
        <v>39896.870000000024</v>
      </c>
      <c r="M76" s="36">
        <f t="shared" si="1"/>
        <v>2046.6100000000001</v>
      </c>
    </row>
    <row r="77" spans="1:13" x14ac:dyDescent="0.25">
      <c r="A77">
        <f t="shared" si="8"/>
        <v>6</v>
      </c>
      <c r="B77" s="33">
        <v>45809</v>
      </c>
      <c r="C77" s="36">
        <f t="shared" si="2"/>
        <v>39896.870000000024</v>
      </c>
      <c r="D77" s="36">
        <f t="shared" si="3"/>
        <v>893.6</v>
      </c>
      <c r="E77" s="36">
        <f t="shared" si="4"/>
        <v>777.23</v>
      </c>
      <c r="F77" s="36">
        <f t="shared" si="5"/>
        <v>116.37</v>
      </c>
      <c r="G77" s="36">
        <v>1153.01</v>
      </c>
      <c r="H77" s="36">
        <f t="shared" si="6"/>
        <v>87033.37</v>
      </c>
      <c r="I77" s="36">
        <f t="shared" si="7"/>
        <v>16812.29</v>
      </c>
      <c r="J77" s="36">
        <f t="shared" ref="J77:J140" si="9">C77-E77-G77</f>
        <v>37966.630000000019</v>
      </c>
      <c r="M77" s="36">
        <f t="shared" ref="M77:M140" si="10">D77+G77</f>
        <v>2046.6100000000001</v>
      </c>
    </row>
    <row r="78" spans="1:13" x14ac:dyDescent="0.25">
      <c r="A78">
        <f t="shared" si="8"/>
        <v>6</v>
      </c>
      <c r="B78" s="33">
        <v>45839</v>
      </c>
      <c r="C78" s="36">
        <f t="shared" ref="C78:C141" si="11">$J77</f>
        <v>37966.630000000019</v>
      </c>
      <c r="D78" s="36">
        <f t="shared" ref="D78:D141" si="12">$B$7</f>
        <v>893.6</v>
      </c>
      <c r="E78" s="36">
        <f t="shared" ref="E78:E141" si="13">D78-F78</f>
        <v>782.86</v>
      </c>
      <c r="F78" s="36">
        <f t="shared" ref="F78:F141" si="14">ROUND($C78*$B$4/12,2)</f>
        <v>110.74</v>
      </c>
      <c r="G78" s="36">
        <v>1153.01</v>
      </c>
      <c r="H78" s="36">
        <f t="shared" ref="H78:H141" si="15">E78+G78+H77</f>
        <v>88969.239999999991</v>
      </c>
      <c r="I78" s="36">
        <f t="shared" ref="I78:I141" si="16">F78+I77</f>
        <v>16923.030000000002</v>
      </c>
      <c r="J78" s="36">
        <f t="shared" si="9"/>
        <v>36030.760000000017</v>
      </c>
      <c r="M78" s="36">
        <f t="shared" si="10"/>
        <v>2046.6100000000001</v>
      </c>
    </row>
    <row r="79" spans="1:13" x14ac:dyDescent="0.25">
      <c r="A79">
        <f t="shared" si="8"/>
        <v>6</v>
      </c>
      <c r="B79" s="33">
        <v>45870</v>
      </c>
      <c r="C79" s="36">
        <f t="shared" si="11"/>
        <v>36030.760000000017</v>
      </c>
      <c r="D79" s="36">
        <f t="shared" si="12"/>
        <v>893.6</v>
      </c>
      <c r="E79" s="36">
        <f t="shared" si="13"/>
        <v>788.51</v>
      </c>
      <c r="F79" s="36">
        <f t="shared" si="14"/>
        <v>105.09</v>
      </c>
      <c r="G79" s="36">
        <v>1153.01</v>
      </c>
      <c r="H79" s="36">
        <f t="shared" si="15"/>
        <v>90910.76</v>
      </c>
      <c r="I79" s="36">
        <f t="shared" si="16"/>
        <v>17028.120000000003</v>
      </c>
      <c r="J79" s="36">
        <f t="shared" si="9"/>
        <v>34089.240000000013</v>
      </c>
      <c r="M79" s="36">
        <f t="shared" si="10"/>
        <v>2046.6100000000001</v>
      </c>
    </row>
    <row r="80" spans="1:13" x14ac:dyDescent="0.25">
      <c r="A80">
        <f t="shared" si="8"/>
        <v>6</v>
      </c>
      <c r="B80" s="33">
        <v>45901</v>
      </c>
      <c r="C80" s="36">
        <f t="shared" si="11"/>
        <v>34089.240000000013</v>
      </c>
      <c r="D80" s="36">
        <f t="shared" si="12"/>
        <v>893.6</v>
      </c>
      <c r="E80" s="36">
        <f t="shared" si="13"/>
        <v>794.17000000000007</v>
      </c>
      <c r="F80" s="36">
        <f t="shared" si="14"/>
        <v>99.43</v>
      </c>
      <c r="G80" s="36">
        <v>1153.01</v>
      </c>
      <c r="H80" s="36">
        <f t="shared" si="15"/>
        <v>92857.939999999988</v>
      </c>
      <c r="I80" s="36">
        <f t="shared" si="16"/>
        <v>17127.550000000003</v>
      </c>
      <c r="J80" s="36">
        <f t="shared" si="9"/>
        <v>32142.060000000016</v>
      </c>
      <c r="M80" s="36">
        <f t="shared" si="10"/>
        <v>2046.6100000000001</v>
      </c>
    </row>
    <row r="81" spans="1:13" x14ac:dyDescent="0.25">
      <c r="A81">
        <f t="shared" si="8"/>
        <v>6</v>
      </c>
      <c r="B81" s="33">
        <v>45931</v>
      </c>
      <c r="C81" s="36">
        <f t="shared" si="11"/>
        <v>32142.060000000016</v>
      </c>
      <c r="D81" s="36">
        <f t="shared" si="12"/>
        <v>893.6</v>
      </c>
      <c r="E81" s="36">
        <f t="shared" si="13"/>
        <v>799.85</v>
      </c>
      <c r="F81" s="36">
        <f t="shared" si="14"/>
        <v>93.75</v>
      </c>
      <c r="G81" s="36">
        <v>1153.01</v>
      </c>
      <c r="H81" s="36">
        <f t="shared" si="15"/>
        <v>94810.799999999988</v>
      </c>
      <c r="I81" s="36">
        <f t="shared" si="16"/>
        <v>17221.300000000003</v>
      </c>
      <c r="J81" s="36">
        <f t="shared" si="9"/>
        <v>30189.200000000019</v>
      </c>
      <c r="M81" s="36">
        <f t="shared" si="10"/>
        <v>2046.6100000000001</v>
      </c>
    </row>
    <row r="82" spans="1:13" x14ac:dyDescent="0.25">
      <c r="A82">
        <f t="shared" si="8"/>
        <v>6</v>
      </c>
      <c r="B82" s="33">
        <v>45962</v>
      </c>
      <c r="C82" s="36">
        <f t="shared" si="11"/>
        <v>30189.200000000019</v>
      </c>
      <c r="D82" s="36">
        <f t="shared" si="12"/>
        <v>893.6</v>
      </c>
      <c r="E82" s="36">
        <f t="shared" si="13"/>
        <v>805.55000000000007</v>
      </c>
      <c r="F82" s="36">
        <f t="shared" si="14"/>
        <v>88.05</v>
      </c>
      <c r="G82" s="36">
        <v>1153.01</v>
      </c>
      <c r="H82" s="36">
        <f t="shared" si="15"/>
        <v>96769.359999999986</v>
      </c>
      <c r="I82" s="36">
        <f t="shared" si="16"/>
        <v>17309.350000000002</v>
      </c>
      <c r="J82" s="36">
        <f t="shared" si="9"/>
        <v>28230.640000000021</v>
      </c>
      <c r="M82" s="36">
        <f t="shared" si="10"/>
        <v>2046.6100000000001</v>
      </c>
    </row>
    <row r="83" spans="1:13" x14ac:dyDescent="0.25">
      <c r="A83">
        <f t="shared" si="8"/>
        <v>6</v>
      </c>
      <c r="B83" s="33">
        <v>45992</v>
      </c>
      <c r="C83" s="36">
        <f t="shared" si="11"/>
        <v>28230.640000000021</v>
      </c>
      <c r="D83" s="36">
        <f t="shared" si="12"/>
        <v>893.6</v>
      </c>
      <c r="E83" s="36">
        <f t="shared" si="13"/>
        <v>811.26</v>
      </c>
      <c r="F83" s="36">
        <f t="shared" si="14"/>
        <v>82.34</v>
      </c>
      <c r="G83" s="36">
        <v>1153.01</v>
      </c>
      <c r="H83" s="36">
        <f t="shared" si="15"/>
        <v>98733.62999999999</v>
      </c>
      <c r="I83" s="36">
        <f t="shared" si="16"/>
        <v>17391.690000000002</v>
      </c>
      <c r="J83" s="36">
        <f t="shared" si="9"/>
        <v>26266.370000000024</v>
      </c>
      <c r="M83" s="36">
        <f t="shared" si="10"/>
        <v>2046.6100000000001</v>
      </c>
    </row>
    <row r="84" spans="1:13" x14ac:dyDescent="0.25">
      <c r="A84">
        <f t="shared" si="8"/>
        <v>7</v>
      </c>
      <c r="B84" s="33">
        <v>46023</v>
      </c>
      <c r="C84" s="36">
        <f t="shared" si="11"/>
        <v>26266.370000000024</v>
      </c>
      <c r="D84" s="36">
        <f t="shared" si="12"/>
        <v>893.6</v>
      </c>
      <c r="E84" s="36">
        <f t="shared" si="13"/>
        <v>816.99</v>
      </c>
      <c r="F84" s="36">
        <f t="shared" si="14"/>
        <v>76.61</v>
      </c>
      <c r="G84" s="36">
        <v>1376.39</v>
      </c>
      <c r="H84" s="36">
        <f t="shared" si="15"/>
        <v>100927.01</v>
      </c>
      <c r="I84" s="36">
        <f t="shared" si="16"/>
        <v>17468.300000000003</v>
      </c>
      <c r="J84" s="36">
        <f t="shared" si="9"/>
        <v>24072.990000000023</v>
      </c>
      <c r="M84" s="36">
        <f t="shared" si="10"/>
        <v>2269.9900000000002</v>
      </c>
    </row>
    <row r="85" spans="1:13" x14ac:dyDescent="0.25">
      <c r="A85">
        <f t="shared" si="8"/>
        <v>7</v>
      </c>
      <c r="B85" s="33">
        <v>46054</v>
      </c>
      <c r="C85" s="36">
        <f t="shared" si="11"/>
        <v>24072.990000000023</v>
      </c>
      <c r="D85" s="36">
        <f t="shared" si="12"/>
        <v>893.6</v>
      </c>
      <c r="E85" s="36">
        <f t="shared" si="13"/>
        <v>823.39</v>
      </c>
      <c r="F85" s="36">
        <f t="shared" si="14"/>
        <v>70.209999999999994</v>
      </c>
      <c r="G85" s="36">
        <v>1376.39</v>
      </c>
      <c r="H85" s="36">
        <f t="shared" si="15"/>
        <v>103126.79</v>
      </c>
      <c r="I85" s="36">
        <f t="shared" si="16"/>
        <v>17538.510000000002</v>
      </c>
      <c r="J85" s="36">
        <f t="shared" si="9"/>
        <v>21873.210000000025</v>
      </c>
      <c r="M85" s="36">
        <f t="shared" si="10"/>
        <v>2269.9900000000002</v>
      </c>
    </row>
    <row r="86" spans="1:13" x14ac:dyDescent="0.25">
      <c r="A86">
        <f t="shared" si="8"/>
        <v>7</v>
      </c>
      <c r="B86" s="33">
        <v>46082</v>
      </c>
      <c r="C86" s="36">
        <f t="shared" si="11"/>
        <v>21873.210000000025</v>
      </c>
      <c r="D86" s="36">
        <f t="shared" si="12"/>
        <v>893.6</v>
      </c>
      <c r="E86" s="36">
        <f t="shared" si="13"/>
        <v>829.80000000000007</v>
      </c>
      <c r="F86" s="36">
        <f t="shared" si="14"/>
        <v>63.8</v>
      </c>
      <c r="G86" s="36">
        <v>1376.39</v>
      </c>
      <c r="H86" s="36">
        <f t="shared" si="15"/>
        <v>105332.98</v>
      </c>
      <c r="I86" s="36">
        <f t="shared" si="16"/>
        <v>17602.310000000001</v>
      </c>
      <c r="J86" s="36">
        <f t="shared" si="9"/>
        <v>19667.020000000026</v>
      </c>
      <c r="M86" s="36">
        <f t="shared" si="10"/>
        <v>2269.9900000000002</v>
      </c>
    </row>
    <row r="87" spans="1:13" x14ac:dyDescent="0.25">
      <c r="A87">
        <f t="shared" si="8"/>
        <v>7</v>
      </c>
      <c r="B87" s="33">
        <v>46113</v>
      </c>
      <c r="C87" s="36">
        <f t="shared" si="11"/>
        <v>19667.020000000026</v>
      </c>
      <c r="D87" s="36">
        <f t="shared" si="12"/>
        <v>893.6</v>
      </c>
      <c r="E87" s="36">
        <f t="shared" si="13"/>
        <v>836.24</v>
      </c>
      <c r="F87" s="36">
        <f t="shared" si="14"/>
        <v>57.36</v>
      </c>
      <c r="G87" s="36">
        <v>1376.39</v>
      </c>
      <c r="H87" s="36">
        <f t="shared" si="15"/>
        <v>107545.61</v>
      </c>
      <c r="I87" s="36">
        <f t="shared" si="16"/>
        <v>17659.670000000002</v>
      </c>
      <c r="J87" s="36">
        <f t="shared" si="9"/>
        <v>17454.390000000025</v>
      </c>
      <c r="M87" s="36">
        <f t="shared" si="10"/>
        <v>2269.9900000000002</v>
      </c>
    </row>
    <row r="88" spans="1:13" x14ac:dyDescent="0.25">
      <c r="A88">
        <f t="shared" si="8"/>
        <v>7</v>
      </c>
      <c r="B88" s="33">
        <v>46143</v>
      </c>
      <c r="C88" s="36">
        <f t="shared" si="11"/>
        <v>17454.390000000025</v>
      </c>
      <c r="D88" s="36">
        <f t="shared" si="12"/>
        <v>893.6</v>
      </c>
      <c r="E88" s="36">
        <f t="shared" si="13"/>
        <v>842.69</v>
      </c>
      <c r="F88" s="36">
        <f t="shared" si="14"/>
        <v>50.91</v>
      </c>
      <c r="G88" s="36">
        <v>1376.39</v>
      </c>
      <c r="H88" s="36">
        <f t="shared" si="15"/>
        <v>109764.69</v>
      </c>
      <c r="I88" s="36">
        <f t="shared" si="16"/>
        <v>17710.580000000002</v>
      </c>
      <c r="J88" s="36">
        <f t="shared" si="9"/>
        <v>15235.310000000027</v>
      </c>
      <c r="M88" s="36">
        <f t="shared" si="10"/>
        <v>2269.9900000000002</v>
      </c>
    </row>
    <row r="89" spans="1:13" x14ac:dyDescent="0.25">
      <c r="A89">
        <f t="shared" ref="A89:A152" si="17">A77+1</f>
        <v>7</v>
      </c>
      <c r="B89" s="33">
        <v>46174</v>
      </c>
      <c r="C89" s="36">
        <f t="shared" si="11"/>
        <v>15235.310000000027</v>
      </c>
      <c r="D89" s="36">
        <f t="shared" si="12"/>
        <v>893.6</v>
      </c>
      <c r="E89" s="36">
        <f t="shared" si="13"/>
        <v>849.16000000000008</v>
      </c>
      <c r="F89" s="36">
        <f t="shared" si="14"/>
        <v>44.44</v>
      </c>
      <c r="G89" s="36">
        <v>1376.39</v>
      </c>
      <c r="H89" s="36">
        <f t="shared" si="15"/>
        <v>111990.24</v>
      </c>
      <c r="I89" s="36">
        <f t="shared" si="16"/>
        <v>17755.02</v>
      </c>
      <c r="J89" s="36">
        <f t="shared" si="9"/>
        <v>13009.760000000028</v>
      </c>
      <c r="M89" s="36">
        <f t="shared" si="10"/>
        <v>2269.9900000000002</v>
      </c>
    </row>
    <row r="90" spans="1:13" x14ac:dyDescent="0.25">
      <c r="A90">
        <f t="shared" si="17"/>
        <v>7</v>
      </c>
      <c r="B90" s="33">
        <v>46204</v>
      </c>
      <c r="C90" s="36">
        <f t="shared" si="11"/>
        <v>13009.760000000028</v>
      </c>
      <c r="D90" s="36">
        <f t="shared" si="12"/>
        <v>893.6</v>
      </c>
      <c r="E90" s="36">
        <f t="shared" si="13"/>
        <v>855.65</v>
      </c>
      <c r="F90" s="36">
        <f t="shared" si="14"/>
        <v>37.950000000000003</v>
      </c>
      <c r="G90" s="36">
        <v>1376.39</v>
      </c>
      <c r="H90" s="36">
        <f t="shared" si="15"/>
        <v>114222.28</v>
      </c>
      <c r="I90" s="36">
        <f t="shared" si="16"/>
        <v>17792.97</v>
      </c>
      <c r="J90" s="36">
        <f t="shared" si="9"/>
        <v>10777.720000000028</v>
      </c>
      <c r="M90" s="36">
        <f t="shared" si="10"/>
        <v>2269.9900000000002</v>
      </c>
    </row>
    <row r="91" spans="1:13" x14ac:dyDescent="0.25">
      <c r="A91">
        <f t="shared" si="17"/>
        <v>7</v>
      </c>
      <c r="B91" s="33">
        <v>46235</v>
      </c>
      <c r="C91" s="36">
        <f t="shared" si="11"/>
        <v>10777.720000000028</v>
      </c>
      <c r="D91" s="36">
        <f t="shared" si="12"/>
        <v>893.6</v>
      </c>
      <c r="E91" s="36">
        <f t="shared" si="13"/>
        <v>862.16</v>
      </c>
      <c r="F91" s="36">
        <f t="shared" si="14"/>
        <v>31.44</v>
      </c>
      <c r="G91" s="36">
        <v>1376.39</v>
      </c>
      <c r="H91" s="36">
        <f t="shared" si="15"/>
        <v>116460.83</v>
      </c>
      <c r="I91" s="36">
        <f t="shared" si="16"/>
        <v>17824.41</v>
      </c>
      <c r="J91" s="36">
        <f t="shared" si="9"/>
        <v>8539.1700000000292</v>
      </c>
      <c r="M91" s="36">
        <f t="shared" si="10"/>
        <v>2269.9900000000002</v>
      </c>
    </row>
    <row r="92" spans="1:13" x14ac:dyDescent="0.25">
      <c r="A92">
        <f t="shared" si="17"/>
        <v>7</v>
      </c>
      <c r="B92" s="33">
        <v>46266</v>
      </c>
      <c r="C92" s="36">
        <f t="shared" si="11"/>
        <v>8539.1700000000292</v>
      </c>
      <c r="D92" s="36">
        <f t="shared" si="12"/>
        <v>893.6</v>
      </c>
      <c r="E92" s="36">
        <f t="shared" si="13"/>
        <v>868.69</v>
      </c>
      <c r="F92" s="36">
        <f t="shared" si="14"/>
        <v>24.91</v>
      </c>
      <c r="G92" s="36">
        <v>1376.39</v>
      </c>
      <c r="H92" s="36">
        <f t="shared" si="15"/>
        <v>118705.91</v>
      </c>
      <c r="I92" s="36">
        <f t="shared" si="16"/>
        <v>17849.32</v>
      </c>
      <c r="J92" s="36">
        <f t="shared" si="9"/>
        <v>6294.0900000000283</v>
      </c>
      <c r="M92" s="36">
        <f t="shared" si="10"/>
        <v>2269.9900000000002</v>
      </c>
    </row>
    <row r="93" spans="1:13" x14ac:dyDescent="0.25">
      <c r="A93">
        <f t="shared" si="17"/>
        <v>7</v>
      </c>
      <c r="B93" s="33">
        <v>46296</v>
      </c>
      <c r="C93" s="36">
        <f t="shared" si="11"/>
        <v>6294.0900000000283</v>
      </c>
      <c r="D93" s="36">
        <f t="shared" si="12"/>
        <v>893.6</v>
      </c>
      <c r="E93" s="36">
        <f t="shared" si="13"/>
        <v>875.24</v>
      </c>
      <c r="F93" s="36">
        <f t="shared" si="14"/>
        <v>18.36</v>
      </c>
      <c r="G93" s="36">
        <v>1376.39</v>
      </c>
      <c r="H93" s="36">
        <f t="shared" si="15"/>
        <v>120957.54000000001</v>
      </c>
      <c r="I93" s="36">
        <f t="shared" si="16"/>
        <v>17867.68</v>
      </c>
      <c r="J93" s="36">
        <f t="shared" si="9"/>
        <v>4042.4600000000282</v>
      </c>
      <c r="M93" s="36">
        <f t="shared" si="10"/>
        <v>2269.9900000000002</v>
      </c>
    </row>
    <row r="94" spans="1:13" x14ac:dyDescent="0.25">
      <c r="A94">
        <f t="shared" si="17"/>
        <v>7</v>
      </c>
      <c r="B94" s="33">
        <v>46327</v>
      </c>
      <c r="C94" s="36">
        <f t="shared" si="11"/>
        <v>4042.4600000000282</v>
      </c>
      <c r="D94" s="36">
        <f t="shared" si="12"/>
        <v>893.6</v>
      </c>
      <c r="E94" s="36">
        <f t="shared" si="13"/>
        <v>881.81000000000006</v>
      </c>
      <c r="F94" s="36">
        <f t="shared" si="14"/>
        <v>11.79</v>
      </c>
      <c r="G94" s="36">
        <v>1376.39</v>
      </c>
      <c r="H94" s="36">
        <f t="shared" si="15"/>
        <v>123215.74</v>
      </c>
      <c r="I94" s="36">
        <f t="shared" si="16"/>
        <v>17879.47</v>
      </c>
      <c r="J94" s="36">
        <f t="shared" si="9"/>
        <v>1784.2600000000282</v>
      </c>
      <c r="M94" s="36">
        <f t="shared" si="10"/>
        <v>2269.9900000000002</v>
      </c>
    </row>
    <row r="95" spans="1:13" x14ac:dyDescent="0.25">
      <c r="A95">
        <f t="shared" si="17"/>
        <v>7</v>
      </c>
      <c r="B95" s="33">
        <v>46357</v>
      </c>
      <c r="C95" s="36">
        <f t="shared" si="11"/>
        <v>1784.2600000000282</v>
      </c>
      <c r="D95" s="36">
        <f t="shared" si="12"/>
        <v>893.6</v>
      </c>
      <c r="E95" s="36">
        <f t="shared" si="13"/>
        <v>888.4</v>
      </c>
      <c r="F95" s="36">
        <f t="shared" si="14"/>
        <v>5.2</v>
      </c>
      <c r="G95" s="36">
        <v>1376.39</v>
      </c>
      <c r="H95" s="36">
        <f t="shared" si="15"/>
        <v>125480.53</v>
      </c>
      <c r="I95" s="36">
        <f t="shared" si="16"/>
        <v>17884.670000000002</v>
      </c>
      <c r="J95" s="36">
        <f t="shared" si="9"/>
        <v>-480.52999999997189</v>
      </c>
      <c r="M95" s="36">
        <f t="shared" si="10"/>
        <v>2269.9900000000002</v>
      </c>
    </row>
    <row r="96" spans="1:13" x14ac:dyDescent="0.25">
      <c r="A96">
        <f t="shared" si="17"/>
        <v>8</v>
      </c>
      <c r="B96" s="33">
        <v>46388</v>
      </c>
      <c r="C96" s="36">
        <f t="shared" si="11"/>
        <v>-480.52999999997189</v>
      </c>
      <c r="D96" s="36">
        <f t="shared" si="12"/>
        <v>893.6</v>
      </c>
      <c r="E96" s="36">
        <f t="shared" si="13"/>
        <v>895</v>
      </c>
      <c r="F96" s="36">
        <f t="shared" si="14"/>
        <v>-1.4</v>
      </c>
      <c r="G96" s="36">
        <f t="shared" ref="G96:G140" si="18">$B$8</f>
        <v>0</v>
      </c>
      <c r="H96" s="36">
        <f t="shared" si="15"/>
        <v>126375.53</v>
      </c>
      <c r="I96" s="36">
        <f t="shared" si="16"/>
        <v>17883.27</v>
      </c>
      <c r="J96" s="36">
        <f t="shared" si="9"/>
        <v>-1375.529999999972</v>
      </c>
      <c r="M96" s="36">
        <f t="shared" si="10"/>
        <v>893.6</v>
      </c>
    </row>
    <row r="97" spans="1:13" x14ac:dyDescent="0.25">
      <c r="A97">
        <f t="shared" si="17"/>
        <v>8</v>
      </c>
      <c r="B97" s="33">
        <v>46419</v>
      </c>
      <c r="C97" s="36">
        <f t="shared" si="11"/>
        <v>-1375.529999999972</v>
      </c>
      <c r="D97" s="36">
        <f t="shared" si="12"/>
        <v>893.6</v>
      </c>
      <c r="E97" s="36">
        <f t="shared" si="13"/>
        <v>897.61</v>
      </c>
      <c r="F97" s="36">
        <f t="shared" si="14"/>
        <v>-4.01</v>
      </c>
      <c r="G97" s="36">
        <f t="shared" si="18"/>
        <v>0</v>
      </c>
      <c r="H97" s="36">
        <f t="shared" si="15"/>
        <v>127273.14</v>
      </c>
      <c r="I97" s="36">
        <f t="shared" si="16"/>
        <v>17879.260000000002</v>
      </c>
      <c r="J97" s="36">
        <f t="shared" si="9"/>
        <v>-2273.1399999999721</v>
      </c>
      <c r="M97" s="36">
        <f t="shared" si="10"/>
        <v>893.6</v>
      </c>
    </row>
    <row r="98" spans="1:13" x14ac:dyDescent="0.25">
      <c r="A98">
        <f t="shared" si="17"/>
        <v>8</v>
      </c>
      <c r="B98" s="33">
        <v>46447</v>
      </c>
      <c r="C98" s="36">
        <f t="shared" si="11"/>
        <v>-2273.1399999999721</v>
      </c>
      <c r="D98" s="36">
        <f t="shared" si="12"/>
        <v>893.6</v>
      </c>
      <c r="E98" s="36">
        <f t="shared" si="13"/>
        <v>900.23</v>
      </c>
      <c r="F98" s="36">
        <f t="shared" si="14"/>
        <v>-6.63</v>
      </c>
      <c r="G98" s="36">
        <f t="shared" si="18"/>
        <v>0</v>
      </c>
      <c r="H98" s="36">
        <f t="shared" si="15"/>
        <v>128173.37</v>
      </c>
      <c r="I98" s="36">
        <f t="shared" si="16"/>
        <v>17872.63</v>
      </c>
      <c r="J98" s="36">
        <f t="shared" si="9"/>
        <v>-3173.3699999999722</v>
      </c>
      <c r="M98" s="36">
        <f t="shared" si="10"/>
        <v>893.6</v>
      </c>
    </row>
    <row r="99" spans="1:13" x14ac:dyDescent="0.25">
      <c r="A99">
        <f t="shared" si="17"/>
        <v>8</v>
      </c>
      <c r="B99" s="33">
        <v>46478</v>
      </c>
      <c r="C99" s="36">
        <f t="shared" si="11"/>
        <v>-3173.3699999999722</v>
      </c>
      <c r="D99" s="36">
        <f t="shared" si="12"/>
        <v>893.6</v>
      </c>
      <c r="E99" s="36">
        <f t="shared" si="13"/>
        <v>902.86</v>
      </c>
      <c r="F99" s="36">
        <f t="shared" si="14"/>
        <v>-9.26</v>
      </c>
      <c r="G99" s="36">
        <f t="shared" si="18"/>
        <v>0</v>
      </c>
      <c r="H99" s="36">
        <f t="shared" si="15"/>
        <v>129076.23</v>
      </c>
      <c r="I99" s="36">
        <f t="shared" si="16"/>
        <v>17863.370000000003</v>
      </c>
      <c r="J99" s="36">
        <f t="shared" si="9"/>
        <v>-4076.2299999999723</v>
      </c>
      <c r="M99" s="36">
        <f t="shared" si="10"/>
        <v>893.6</v>
      </c>
    </row>
    <row r="100" spans="1:13" x14ac:dyDescent="0.25">
      <c r="A100">
        <f t="shared" si="17"/>
        <v>8</v>
      </c>
      <c r="B100" s="33">
        <v>46508</v>
      </c>
      <c r="C100" s="36">
        <f t="shared" si="11"/>
        <v>-4076.2299999999723</v>
      </c>
      <c r="D100" s="36">
        <f t="shared" si="12"/>
        <v>893.6</v>
      </c>
      <c r="E100" s="36">
        <f t="shared" si="13"/>
        <v>905.49</v>
      </c>
      <c r="F100" s="36">
        <f t="shared" si="14"/>
        <v>-11.89</v>
      </c>
      <c r="G100" s="36">
        <f t="shared" si="18"/>
        <v>0</v>
      </c>
      <c r="H100" s="36">
        <f t="shared" si="15"/>
        <v>129981.72</v>
      </c>
      <c r="I100" s="36">
        <f t="shared" si="16"/>
        <v>17851.480000000003</v>
      </c>
      <c r="J100" s="36">
        <f t="shared" si="9"/>
        <v>-4981.7199999999721</v>
      </c>
      <c r="M100" s="36">
        <f t="shared" si="10"/>
        <v>893.6</v>
      </c>
    </row>
    <row r="101" spans="1:13" x14ac:dyDescent="0.25">
      <c r="A101">
        <f t="shared" si="17"/>
        <v>8</v>
      </c>
      <c r="B101" s="33">
        <v>46539</v>
      </c>
      <c r="C101" s="36">
        <f t="shared" si="11"/>
        <v>-4981.7199999999721</v>
      </c>
      <c r="D101" s="36">
        <f t="shared" si="12"/>
        <v>893.6</v>
      </c>
      <c r="E101" s="36">
        <f t="shared" si="13"/>
        <v>908.13</v>
      </c>
      <c r="F101" s="36">
        <f t="shared" si="14"/>
        <v>-14.53</v>
      </c>
      <c r="G101" s="36">
        <f t="shared" si="18"/>
        <v>0</v>
      </c>
      <c r="H101" s="36">
        <f t="shared" si="15"/>
        <v>130889.85</v>
      </c>
      <c r="I101" s="36">
        <f t="shared" si="16"/>
        <v>17836.950000000004</v>
      </c>
      <c r="J101" s="36">
        <f t="shared" si="9"/>
        <v>-5889.8499999999722</v>
      </c>
      <c r="M101" s="36">
        <f t="shared" si="10"/>
        <v>893.6</v>
      </c>
    </row>
    <row r="102" spans="1:13" x14ac:dyDescent="0.25">
      <c r="A102">
        <f t="shared" si="17"/>
        <v>8</v>
      </c>
      <c r="B102" s="33">
        <v>46569</v>
      </c>
      <c r="C102" s="36">
        <f t="shared" si="11"/>
        <v>-5889.8499999999722</v>
      </c>
      <c r="D102" s="36">
        <f t="shared" si="12"/>
        <v>893.6</v>
      </c>
      <c r="E102" s="36">
        <f t="shared" si="13"/>
        <v>910.78</v>
      </c>
      <c r="F102" s="36">
        <f t="shared" si="14"/>
        <v>-17.18</v>
      </c>
      <c r="G102" s="36">
        <f t="shared" si="18"/>
        <v>0</v>
      </c>
      <c r="H102" s="36">
        <f t="shared" si="15"/>
        <v>131800.63</v>
      </c>
      <c r="I102" s="36">
        <f t="shared" si="16"/>
        <v>17819.770000000004</v>
      </c>
      <c r="J102" s="36">
        <f t="shared" si="9"/>
        <v>-6800.6299999999719</v>
      </c>
      <c r="M102" s="36">
        <f t="shared" si="10"/>
        <v>893.6</v>
      </c>
    </row>
    <row r="103" spans="1:13" x14ac:dyDescent="0.25">
      <c r="A103">
        <f t="shared" si="17"/>
        <v>8</v>
      </c>
      <c r="B103" s="33">
        <v>46600</v>
      </c>
      <c r="C103" s="36">
        <f t="shared" si="11"/>
        <v>-6800.6299999999719</v>
      </c>
      <c r="D103" s="36">
        <f t="shared" si="12"/>
        <v>893.6</v>
      </c>
      <c r="E103" s="36">
        <f t="shared" si="13"/>
        <v>913.44</v>
      </c>
      <c r="F103" s="36">
        <f t="shared" si="14"/>
        <v>-19.84</v>
      </c>
      <c r="G103" s="36">
        <f t="shared" si="18"/>
        <v>0</v>
      </c>
      <c r="H103" s="36">
        <f t="shared" si="15"/>
        <v>132714.07</v>
      </c>
      <c r="I103" s="36">
        <f t="shared" si="16"/>
        <v>17799.930000000004</v>
      </c>
      <c r="J103" s="36">
        <f t="shared" si="9"/>
        <v>-7714.0699999999724</v>
      </c>
      <c r="M103" s="36">
        <f t="shared" si="10"/>
        <v>893.6</v>
      </c>
    </row>
    <row r="104" spans="1:13" x14ac:dyDescent="0.25">
      <c r="A104">
        <f t="shared" si="17"/>
        <v>8</v>
      </c>
      <c r="B104" s="33">
        <v>46631</v>
      </c>
      <c r="C104" s="36">
        <f t="shared" si="11"/>
        <v>-7714.0699999999724</v>
      </c>
      <c r="D104" s="36">
        <f t="shared" si="12"/>
        <v>893.6</v>
      </c>
      <c r="E104" s="36">
        <f t="shared" si="13"/>
        <v>916.1</v>
      </c>
      <c r="F104" s="36">
        <f t="shared" si="14"/>
        <v>-22.5</v>
      </c>
      <c r="G104" s="36">
        <f t="shared" si="18"/>
        <v>0</v>
      </c>
      <c r="H104" s="36">
        <f t="shared" si="15"/>
        <v>133630.17000000001</v>
      </c>
      <c r="I104" s="36">
        <f t="shared" si="16"/>
        <v>17777.430000000004</v>
      </c>
      <c r="J104" s="36">
        <f t="shared" si="9"/>
        <v>-8630.1699999999728</v>
      </c>
      <c r="M104" s="36">
        <f t="shared" si="10"/>
        <v>893.6</v>
      </c>
    </row>
    <row r="105" spans="1:13" x14ac:dyDescent="0.25">
      <c r="A105">
        <f t="shared" si="17"/>
        <v>8</v>
      </c>
      <c r="B105" s="33">
        <v>46661</v>
      </c>
      <c r="C105" s="36">
        <f t="shared" si="11"/>
        <v>-8630.1699999999728</v>
      </c>
      <c r="D105" s="36">
        <f t="shared" si="12"/>
        <v>893.6</v>
      </c>
      <c r="E105" s="36">
        <f t="shared" si="13"/>
        <v>918.77</v>
      </c>
      <c r="F105" s="36">
        <f t="shared" si="14"/>
        <v>-25.17</v>
      </c>
      <c r="G105" s="36">
        <f t="shared" si="18"/>
        <v>0</v>
      </c>
      <c r="H105" s="36">
        <f t="shared" si="15"/>
        <v>134548.94</v>
      </c>
      <c r="I105" s="36">
        <f t="shared" si="16"/>
        <v>17752.260000000006</v>
      </c>
      <c r="J105" s="36">
        <f t="shared" si="9"/>
        <v>-9548.9399999999732</v>
      </c>
      <c r="M105" s="36">
        <f t="shared" si="10"/>
        <v>893.6</v>
      </c>
    </row>
    <row r="106" spans="1:13" x14ac:dyDescent="0.25">
      <c r="A106">
        <f t="shared" si="17"/>
        <v>8</v>
      </c>
      <c r="B106" s="33">
        <v>46692</v>
      </c>
      <c r="C106" s="36">
        <f t="shared" si="11"/>
        <v>-9548.9399999999732</v>
      </c>
      <c r="D106" s="36">
        <f t="shared" si="12"/>
        <v>893.6</v>
      </c>
      <c r="E106" s="36">
        <f t="shared" si="13"/>
        <v>921.45</v>
      </c>
      <c r="F106" s="36">
        <f t="shared" si="14"/>
        <v>-27.85</v>
      </c>
      <c r="G106" s="36">
        <f t="shared" si="18"/>
        <v>0</v>
      </c>
      <c r="H106" s="36">
        <f t="shared" si="15"/>
        <v>135470.39000000001</v>
      </c>
      <c r="I106" s="36">
        <f t="shared" si="16"/>
        <v>17724.410000000007</v>
      </c>
      <c r="J106" s="36">
        <f t="shared" si="9"/>
        <v>-10470.389999999974</v>
      </c>
      <c r="M106" s="36">
        <f t="shared" si="10"/>
        <v>893.6</v>
      </c>
    </row>
    <row r="107" spans="1:13" x14ac:dyDescent="0.25">
      <c r="A107">
        <f t="shared" si="17"/>
        <v>8</v>
      </c>
      <c r="B107" s="33">
        <v>46722</v>
      </c>
      <c r="C107" s="36">
        <f t="shared" si="11"/>
        <v>-10470.389999999974</v>
      </c>
      <c r="D107" s="36">
        <f t="shared" si="12"/>
        <v>893.6</v>
      </c>
      <c r="E107" s="36">
        <f t="shared" si="13"/>
        <v>924.14</v>
      </c>
      <c r="F107" s="36">
        <f t="shared" si="14"/>
        <v>-30.54</v>
      </c>
      <c r="G107" s="36">
        <f t="shared" si="18"/>
        <v>0</v>
      </c>
      <c r="H107" s="36">
        <f t="shared" si="15"/>
        <v>136394.53000000003</v>
      </c>
      <c r="I107" s="36">
        <f t="shared" si="16"/>
        <v>17693.870000000006</v>
      </c>
      <c r="J107" s="36">
        <f t="shared" si="9"/>
        <v>-11394.529999999973</v>
      </c>
      <c r="M107" s="36">
        <f t="shared" si="10"/>
        <v>893.6</v>
      </c>
    </row>
    <row r="108" spans="1:13" x14ac:dyDescent="0.25">
      <c r="A108">
        <f t="shared" si="17"/>
        <v>9</v>
      </c>
      <c r="B108" s="33">
        <v>46753</v>
      </c>
      <c r="C108" s="36">
        <f t="shared" si="11"/>
        <v>-11394.529999999973</v>
      </c>
      <c r="D108" s="36">
        <f t="shared" si="12"/>
        <v>893.6</v>
      </c>
      <c r="E108" s="36">
        <f t="shared" si="13"/>
        <v>926.83</v>
      </c>
      <c r="F108" s="36">
        <f t="shared" si="14"/>
        <v>-33.229999999999997</v>
      </c>
      <c r="G108" s="36">
        <f t="shared" si="18"/>
        <v>0</v>
      </c>
      <c r="H108" s="36">
        <f t="shared" si="15"/>
        <v>137321.36000000002</v>
      </c>
      <c r="I108" s="36">
        <f t="shared" si="16"/>
        <v>17660.640000000007</v>
      </c>
      <c r="J108" s="36">
        <f t="shared" si="9"/>
        <v>-12321.359999999973</v>
      </c>
      <c r="M108" s="36">
        <f t="shared" si="10"/>
        <v>893.6</v>
      </c>
    </row>
    <row r="109" spans="1:13" x14ac:dyDescent="0.25">
      <c r="A109">
        <f t="shared" si="17"/>
        <v>9</v>
      </c>
      <c r="B109" s="33">
        <v>46784</v>
      </c>
      <c r="C109" s="36">
        <f t="shared" si="11"/>
        <v>-12321.359999999973</v>
      </c>
      <c r="D109" s="36">
        <f t="shared" si="12"/>
        <v>893.6</v>
      </c>
      <c r="E109" s="36">
        <f t="shared" si="13"/>
        <v>929.54</v>
      </c>
      <c r="F109" s="36">
        <f t="shared" si="14"/>
        <v>-35.94</v>
      </c>
      <c r="G109" s="36">
        <f t="shared" si="18"/>
        <v>0</v>
      </c>
      <c r="H109" s="36">
        <f t="shared" si="15"/>
        <v>138250.90000000002</v>
      </c>
      <c r="I109" s="36">
        <f t="shared" si="16"/>
        <v>17624.700000000008</v>
      </c>
      <c r="J109" s="36">
        <f t="shared" si="9"/>
        <v>-13250.899999999972</v>
      </c>
      <c r="M109" s="36">
        <f t="shared" si="10"/>
        <v>893.6</v>
      </c>
    </row>
    <row r="110" spans="1:13" x14ac:dyDescent="0.25">
      <c r="A110">
        <f t="shared" si="17"/>
        <v>9</v>
      </c>
      <c r="B110" s="33">
        <v>46813</v>
      </c>
      <c r="C110" s="36">
        <f t="shared" si="11"/>
        <v>-13250.899999999972</v>
      </c>
      <c r="D110" s="36">
        <f t="shared" si="12"/>
        <v>893.6</v>
      </c>
      <c r="E110" s="36">
        <f t="shared" si="13"/>
        <v>932.25</v>
      </c>
      <c r="F110" s="36">
        <f t="shared" si="14"/>
        <v>-38.65</v>
      </c>
      <c r="G110" s="36">
        <f t="shared" si="18"/>
        <v>0</v>
      </c>
      <c r="H110" s="36">
        <f t="shared" si="15"/>
        <v>139183.15000000002</v>
      </c>
      <c r="I110" s="36">
        <f t="shared" si="16"/>
        <v>17586.050000000007</v>
      </c>
      <c r="J110" s="36">
        <f t="shared" si="9"/>
        <v>-14183.149999999972</v>
      </c>
      <c r="M110" s="36">
        <f t="shared" si="10"/>
        <v>893.6</v>
      </c>
    </row>
    <row r="111" spans="1:13" x14ac:dyDescent="0.25">
      <c r="A111">
        <f t="shared" si="17"/>
        <v>9</v>
      </c>
      <c r="B111" s="33">
        <v>46844</v>
      </c>
      <c r="C111" s="36">
        <f t="shared" si="11"/>
        <v>-14183.149999999972</v>
      </c>
      <c r="D111" s="36">
        <f t="shared" si="12"/>
        <v>893.6</v>
      </c>
      <c r="E111" s="36">
        <f t="shared" si="13"/>
        <v>934.97</v>
      </c>
      <c r="F111" s="36">
        <f t="shared" si="14"/>
        <v>-41.37</v>
      </c>
      <c r="G111" s="36">
        <f t="shared" si="18"/>
        <v>0</v>
      </c>
      <c r="H111" s="36">
        <f t="shared" si="15"/>
        <v>140118.12000000002</v>
      </c>
      <c r="I111" s="36">
        <f t="shared" si="16"/>
        <v>17544.680000000008</v>
      </c>
      <c r="J111" s="36">
        <f t="shared" si="9"/>
        <v>-15118.119999999972</v>
      </c>
      <c r="M111" s="36">
        <f t="shared" si="10"/>
        <v>893.6</v>
      </c>
    </row>
    <row r="112" spans="1:13" x14ac:dyDescent="0.25">
      <c r="A112">
        <f t="shared" si="17"/>
        <v>9</v>
      </c>
      <c r="B112" s="33">
        <v>46874</v>
      </c>
      <c r="C112" s="36">
        <f t="shared" si="11"/>
        <v>-15118.119999999972</v>
      </c>
      <c r="D112" s="36">
        <f t="shared" si="12"/>
        <v>893.6</v>
      </c>
      <c r="E112" s="36">
        <f t="shared" si="13"/>
        <v>937.69</v>
      </c>
      <c r="F112" s="36">
        <f t="shared" si="14"/>
        <v>-44.09</v>
      </c>
      <c r="G112" s="36">
        <f t="shared" si="18"/>
        <v>0</v>
      </c>
      <c r="H112" s="36">
        <f t="shared" si="15"/>
        <v>141055.81000000003</v>
      </c>
      <c r="I112" s="36">
        <f t="shared" si="16"/>
        <v>17500.590000000007</v>
      </c>
      <c r="J112" s="36">
        <f t="shared" si="9"/>
        <v>-16055.809999999972</v>
      </c>
      <c r="M112" s="36">
        <f t="shared" si="10"/>
        <v>893.6</v>
      </c>
    </row>
    <row r="113" spans="1:13" x14ac:dyDescent="0.25">
      <c r="A113">
        <f t="shared" si="17"/>
        <v>9</v>
      </c>
      <c r="B113" s="33">
        <v>46905</v>
      </c>
      <c r="C113" s="36">
        <f t="shared" si="11"/>
        <v>-16055.809999999972</v>
      </c>
      <c r="D113" s="36">
        <f t="shared" si="12"/>
        <v>893.6</v>
      </c>
      <c r="E113" s="36">
        <f t="shared" si="13"/>
        <v>940.43000000000006</v>
      </c>
      <c r="F113" s="36">
        <f t="shared" si="14"/>
        <v>-46.83</v>
      </c>
      <c r="G113" s="36">
        <f t="shared" si="18"/>
        <v>0</v>
      </c>
      <c r="H113" s="36">
        <f t="shared" si="15"/>
        <v>141996.24000000002</v>
      </c>
      <c r="I113" s="36">
        <f t="shared" si="16"/>
        <v>17453.760000000006</v>
      </c>
      <c r="J113" s="36">
        <f t="shared" si="9"/>
        <v>-16996.239999999972</v>
      </c>
      <c r="M113" s="36">
        <f t="shared" si="10"/>
        <v>893.6</v>
      </c>
    </row>
    <row r="114" spans="1:13" x14ac:dyDescent="0.25">
      <c r="A114">
        <f t="shared" si="17"/>
        <v>9</v>
      </c>
      <c r="B114" s="33">
        <v>46935</v>
      </c>
      <c r="C114" s="36">
        <f t="shared" si="11"/>
        <v>-16996.239999999972</v>
      </c>
      <c r="D114" s="36">
        <f t="shared" si="12"/>
        <v>893.6</v>
      </c>
      <c r="E114" s="36">
        <f t="shared" si="13"/>
        <v>943.17000000000007</v>
      </c>
      <c r="F114" s="36">
        <f t="shared" si="14"/>
        <v>-49.57</v>
      </c>
      <c r="G114" s="36">
        <f t="shared" si="18"/>
        <v>0</v>
      </c>
      <c r="H114" s="36">
        <f t="shared" si="15"/>
        <v>142939.41000000003</v>
      </c>
      <c r="I114" s="36">
        <f t="shared" si="16"/>
        <v>17404.190000000006</v>
      </c>
      <c r="J114" s="36">
        <f t="shared" si="9"/>
        <v>-17939.409999999974</v>
      </c>
      <c r="M114" s="36">
        <f t="shared" si="10"/>
        <v>893.6</v>
      </c>
    </row>
    <row r="115" spans="1:13" x14ac:dyDescent="0.25">
      <c r="A115">
        <f t="shared" si="17"/>
        <v>9</v>
      </c>
      <c r="B115" s="33">
        <v>46966</v>
      </c>
      <c r="C115" s="36">
        <f t="shared" si="11"/>
        <v>-17939.409999999974</v>
      </c>
      <c r="D115" s="36">
        <f t="shared" si="12"/>
        <v>893.6</v>
      </c>
      <c r="E115" s="36">
        <f t="shared" si="13"/>
        <v>945.92000000000007</v>
      </c>
      <c r="F115" s="36">
        <f t="shared" si="14"/>
        <v>-52.32</v>
      </c>
      <c r="G115" s="36">
        <f t="shared" si="18"/>
        <v>0</v>
      </c>
      <c r="H115" s="36">
        <f t="shared" si="15"/>
        <v>143885.33000000005</v>
      </c>
      <c r="I115" s="36">
        <f t="shared" si="16"/>
        <v>17351.870000000006</v>
      </c>
      <c r="J115" s="36">
        <f t="shared" si="9"/>
        <v>-18885.329999999973</v>
      </c>
      <c r="M115" s="36">
        <f t="shared" si="10"/>
        <v>893.6</v>
      </c>
    </row>
    <row r="116" spans="1:13" x14ac:dyDescent="0.25">
      <c r="A116">
        <f t="shared" si="17"/>
        <v>9</v>
      </c>
      <c r="B116" s="33">
        <v>46997</v>
      </c>
      <c r="C116" s="36">
        <f t="shared" si="11"/>
        <v>-18885.329999999973</v>
      </c>
      <c r="D116" s="36">
        <f t="shared" si="12"/>
        <v>893.6</v>
      </c>
      <c r="E116" s="36">
        <f t="shared" si="13"/>
        <v>948.68000000000006</v>
      </c>
      <c r="F116" s="36">
        <f t="shared" si="14"/>
        <v>-55.08</v>
      </c>
      <c r="G116" s="36">
        <f t="shared" si="18"/>
        <v>0</v>
      </c>
      <c r="H116" s="36">
        <f t="shared" si="15"/>
        <v>144834.01000000004</v>
      </c>
      <c r="I116" s="36">
        <f t="shared" si="16"/>
        <v>17296.790000000005</v>
      </c>
      <c r="J116" s="36">
        <f t="shared" si="9"/>
        <v>-19834.009999999973</v>
      </c>
      <c r="M116" s="36">
        <f t="shared" si="10"/>
        <v>893.6</v>
      </c>
    </row>
    <row r="117" spans="1:13" x14ac:dyDescent="0.25">
      <c r="A117">
        <f t="shared" si="17"/>
        <v>9</v>
      </c>
      <c r="B117" s="33">
        <v>47027</v>
      </c>
      <c r="C117" s="36">
        <f t="shared" si="11"/>
        <v>-19834.009999999973</v>
      </c>
      <c r="D117" s="36">
        <f t="shared" si="12"/>
        <v>893.6</v>
      </c>
      <c r="E117" s="36">
        <f t="shared" si="13"/>
        <v>951.45</v>
      </c>
      <c r="F117" s="36">
        <f t="shared" si="14"/>
        <v>-57.85</v>
      </c>
      <c r="G117" s="36">
        <f t="shared" si="18"/>
        <v>0</v>
      </c>
      <c r="H117" s="36">
        <f t="shared" si="15"/>
        <v>145785.46000000005</v>
      </c>
      <c r="I117" s="36">
        <f t="shared" si="16"/>
        <v>17238.940000000006</v>
      </c>
      <c r="J117" s="36">
        <f t="shared" si="9"/>
        <v>-20785.459999999974</v>
      </c>
      <c r="M117" s="36">
        <f t="shared" si="10"/>
        <v>893.6</v>
      </c>
    </row>
    <row r="118" spans="1:13" x14ac:dyDescent="0.25">
      <c r="A118">
        <f t="shared" si="17"/>
        <v>9</v>
      </c>
      <c r="B118" s="33">
        <v>47058</v>
      </c>
      <c r="C118" s="36">
        <f t="shared" si="11"/>
        <v>-20785.459999999974</v>
      </c>
      <c r="D118" s="36">
        <f t="shared" si="12"/>
        <v>893.6</v>
      </c>
      <c r="E118" s="36">
        <f t="shared" si="13"/>
        <v>954.22</v>
      </c>
      <c r="F118" s="36">
        <f t="shared" si="14"/>
        <v>-60.62</v>
      </c>
      <c r="G118" s="36">
        <f t="shared" si="18"/>
        <v>0</v>
      </c>
      <c r="H118" s="36">
        <f t="shared" si="15"/>
        <v>146739.68000000005</v>
      </c>
      <c r="I118" s="36">
        <f t="shared" si="16"/>
        <v>17178.320000000007</v>
      </c>
      <c r="J118" s="36">
        <f t="shared" si="9"/>
        <v>-21739.679999999975</v>
      </c>
      <c r="M118" s="36">
        <f t="shared" si="10"/>
        <v>893.6</v>
      </c>
    </row>
    <row r="119" spans="1:13" x14ac:dyDescent="0.25">
      <c r="A119">
        <f t="shared" si="17"/>
        <v>9</v>
      </c>
      <c r="B119" s="33">
        <v>47088</v>
      </c>
      <c r="C119" s="36">
        <f t="shared" si="11"/>
        <v>-21739.679999999975</v>
      </c>
      <c r="D119" s="36">
        <f t="shared" si="12"/>
        <v>893.6</v>
      </c>
      <c r="E119" s="36">
        <f t="shared" si="13"/>
        <v>957.01</v>
      </c>
      <c r="F119" s="36">
        <f t="shared" si="14"/>
        <v>-63.41</v>
      </c>
      <c r="G119" s="36">
        <f t="shared" si="18"/>
        <v>0</v>
      </c>
      <c r="H119" s="36">
        <f t="shared" si="15"/>
        <v>147696.69000000006</v>
      </c>
      <c r="I119" s="36">
        <f t="shared" si="16"/>
        <v>17114.910000000007</v>
      </c>
      <c r="J119" s="36">
        <f t="shared" si="9"/>
        <v>-22696.689999999973</v>
      </c>
      <c r="M119" s="36">
        <f t="shared" si="10"/>
        <v>893.6</v>
      </c>
    </row>
    <row r="120" spans="1:13" x14ac:dyDescent="0.25">
      <c r="A120">
        <f t="shared" si="17"/>
        <v>10</v>
      </c>
      <c r="B120" s="33">
        <v>47119</v>
      </c>
      <c r="C120" s="36">
        <f t="shared" si="11"/>
        <v>-22696.689999999973</v>
      </c>
      <c r="D120" s="36">
        <f t="shared" si="12"/>
        <v>893.6</v>
      </c>
      <c r="E120" s="36">
        <f t="shared" si="13"/>
        <v>959.80000000000007</v>
      </c>
      <c r="F120" s="36">
        <f t="shared" si="14"/>
        <v>-66.2</v>
      </c>
      <c r="G120" s="36">
        <f t="shared" si="18"/>
        <v>0</v>
      </c>
      <c r="H120" s="36">
        <f t="shared" si="15"/>
        <v>148656.49000000005</v>
      </c>
      <c r="I120" s="36">
        <f t="shared" si="16"/>
        <v>17048.710000000006</v>
      </c>
      <c r="J120" s="36">
        <f t="shared" si="9"/>
        <v>-23656.489999999972</v>
      </c>
      <c r="M120" s="36">
        <f t="shared" si="10"/>
        <v>893.6</v>
      </c>
    </row>
    <row r="121" spans="1:13" x14ac:dyDescent="0.25">
      <c r="A121">
        <f t="shared" si="17"/>
        <v>10</v>
      </c>
      <c r="B121" s="33">
        <v>47150</v>
      </c>
      <c r="C121" s="36">
        <f t="shared" si="11"/>
        <v>-23656.489999999972</v>
      </c>
      <c r="D121" s="36">
        <f t="shared" si="12"/>
        <v>893.6</v>
      </c>
      <c r="E121" s="36">
        <f t="shared" si="13"/>
        <v>962.6</v>
      </c>
      <c r="F121" s="36">
        <f t="shared" si="14"/>
        <v>-69</v>
      </c>
      <c r="G121" s="36">
        <f t="shared" si="18"/>
        <v>0</v>
      </c>
      <c r="H121" s="36">
        <f t="shared" si="15"/>
        <v>149619.09000000005</v>
      </c>
      <c r="I121" s="36">
        <f t="shared" si="16"/>
        <v>16979.710000000006</v>
      </c>
      <c r="J121" s="36">
        <f t="shared" si="9"/>
        <v>-24619.089999999971</v>
      </c>
      <c r="M121" s="36">
        <f t="shared" si="10"/>
        <v>893.6</v>
      </c>
    </row>
    <row r="122" spans="1:13" x14ac:dyDescent="0.25">
      <c r="A122">
        <f t="shared" si="17"/>
        <v>10</v>
      </c>
      <c r="B122" s="33">
        <v>47178</v>
      </c>
      <c r="C122" s="36">
        <f t="shared" si="11"/>
        <v>-24619.089999999971</v>
      </c>
      <c r="D122" s="36">
        <f t="shared" si="12"/>
        <v>893.6</v>
      </c>
      <c r="E122" s="36">
        <f t="shared" si="13"/>
        <v>965.41000000000008</v>
      </c>
      <c r="F122" s="36">
        <f t="shared" si="14"/>
        <v>-71.81</v>
      </c>
      <c r="G122" s="36">
        <f t="shared" si="18"/>
        <v>0</v>
      </c>
      <c r="H122" s="36">
        <f t="shared" si="15"/>
        <v>150584.50000000006</v>
      </c>
      <c r="I122" s="36">
        <f t="shared" si="16"/>
        <v>16907.900000000005</v>
      </c>
      <c r="J122" s="36">
        <f t="shared" si="9"/>
        <v>-25584.499999999971</v>
      </c>
      <c r="M122" s="36">
        <f t="shared" si="10"/>
        <v>893.6</v>
      </c>
    </row>
    <row r="123" spans="1:13" x14ac:dyDescent="0.25">
      <c r="A123">
        <f t="shared" si="17"/>
        <v>10</v>
      </c>
      <c r="B123" s="33">
        <v>47209</v>
      </c>
      <c r="C123" s="36">
        <f t="shared" si="11"/>
        <v>-25584.499999999971</v>
      </c>
      <c r="D123" s="36">
        <f t="shared" si="12"/>
        <v>893.6</v>
      </c>
      <c r="E123" s="36">
        <f t="shared" si="13"/>
        <v>968.22</v>
      </c>
      <c r="F123" s="36">
        <f t="shared" si="14"/>
        <v>-74.62</v>
      </c>
      <c r="G123" s="36">
        <f t="shared" si="18"/>
        <v>0</v>
      </c>
      <c r="H123" s="36">
        <f t="shared" si="15"/>
        <v>151552.72000000006</v>
      </c>
      <c r="I123" s="36">
        <f t="shared" si="16"/>
        <v>16833.280000000006</v>
      </c>
      <c r="J123" s="36">
        <f t="shared" si="9"/>
        <v>-26552.719999999972</v>
      </c>
      <c r="M123" s="36">
        <f t="shared" si="10"/>
        <v>893.6</v>
      </c>
    </row>
    <row r="124" spans="1:13" x14ac:dyDescent="0.25">
      <c r="A124">
        <f t="shared" si="17"/>
        <v>10</v>
      </c>
      <c r="B124" s="33">
        <v>47239</v>
      </c>
      <c r="C124" s="36">
        <f t="shared" si="11"/>
        <v>-26552.719999999972</v>
      </c>
      <c r="D124" s="36">
        <f t="shared" si="12"/>
        <v>893.6</v>
      </c>
      <c r="E124" s="36">
        <f t="shared" si="13"/>
        <v>971.05000000000007</v>
      </c>
      <c r="F124" s="36">
        <f t="shared" si="14"/>
        <v>-77.45</v>
      </c>
      <c r="G124" s="36">
        <f t="shared" si="18"/>
        <v>0</v>
      </c>
      <c r="H124" s="36">
        <f t="shared" si="15"/>
        <v>152523.77000000005</v>
      </c>
      <c r="I124" s="36">
        <f t="shared" si="16"/>
        <v>16755.830000000005</v>
      </c>
      <c r="J124" s="36">
        <f t="shared" si="9"/>
        <v>-27523.769999999971</v>
      </c>
      <c r="M124" s="36">
        <f t="shared" si="10"/>
        <v>893.6</v>
      </c>
    </row>
    <row r="125" spans="1:13" x14ac:dyDescent="0.25">
      <c r="A125">
        <f t="shared" si="17"/>
        <v>10</v>
      </c>
      <c r="B125" s="33">
        <v>47270</v>
      </c>
      <c r="C125" s="36">
        <f t="shared" si="11"/>
        <v>-27523.769999999971</v>
      </c>
      <c r="D125" s="36">
        <f t="shared" si="12"/>
        <v>893.6</v>
      </c>
      <c r="E125" s="36">
        <f t="shared" si="13"/>
        <v>973.88</v>
      </c>
      <c r="F125" s="36">
        <f t="shared" si="14"/>
        <v>-80.28</v>
      </c>
      <c r="G125" s="36">
        <f t="shared" si="18"/>
        <v>0</v>
      </c>
      <c r="H125" s="36">
        <f t="shared" si="15"/>
        <v>153497.65000000005</v>
      </c>
      <c r="I125" s="36">
        <f t="shared" si="16"/>
        <v>16675.550000000007</v>
      </c>
      <c r="J125" s="36">
        <f t="shared" si="9"/>
        <v>-28497.649999999972</v>
      </c>
      <c r="M125" s="36">
        <f t="shared" si="10"/>
        <v>893.6</v>
      </c>
    </row>
    <row r="126" spans="1:13" x14ac:dyDescent="0.25">
      <c r="A126">
        <f t="shared" si="17"/>
        <v>10</v>
      </c>
      <c r="B126" s="33">
        <v>47300</v>
      </c>
      <c r="C126" s="36">
        <f t="shared" si="11"/>
        <v>-28497.649999999972</v>
      </c>
      <c r="D126" s="36">
        <f t="shared" si="12"/>
        <v>893.6</v>
      </c>
      <c r="E126" s="36">
        <f t="shared" si="13"/>
        <v>976.72</v>
      </c>
      <c r="F126" s="36">
        <f t="shared" si="14"/>
        <v>-83.12</v>
      </c>
      <c r="G126" s="36">
        <f t="shared" si="18"/>
        <v>0</v>
      </c>
      <c r="H126" s="36">
        <f t="shared" si="15"/>
        <v>154474.37000000005</v>
      </c>
      <c r="I126" s="36">
        <f t="shared" si="16"/>
        <v>16592.430000000008</v>
      </c>
      <c r="J126" s="36">
        <f t="shared" si="9"/>
        <v>-29474.369999999974</v>
      </c>
      <c r="M126" s="36">
        <f t="shared" si="10"/>
        <v>893.6</v>
      </c>
    </row>
    <row r="127" spans="1:13" x14ac:dyDescent="0.25">
      <c r="A127">
        <f t="shared" si="17"/>
        <v>10</v>
      </c>
      <c r="B127" s="33">
        <v>47331</v>
      </c>
      <c r="C127" s="36">
        <f t="shared" si="11"/>
        <v>-29474.369999999974</v>
      </c>
      <c r="D127" s="36">
        <f t="shared" si="12"/>
        <v>893.6</v>
      </c>
      <c r="E127" s="36">
        <f t="shared" si="13"/>
        <v>979.57</v>
      </c>
      <c r="F127" s="36">
        <f t="shared" si="14"/>
        <v>-85.97</v>
      </c>
      <c r="G127" s="36">
        <f t="shared" si="18"/>
        <v>0</v>
      </c>
      <c r="H127" s="36">
        <f t="shared" si="15"/>
        <v>155453.94000000006</v>
      </c>
      <c r="I127" s="36">
        <f t="shared" si="16"/>
        <v>16506.460000000006</v>
      </c>
      <c r="J127" s="36">
        <f t="shared" si="9"/>
        <v>-30453.939999999973</v>
      </c>
      <c r="M127" s="36">
        <f t="shared" si="10"/>
        <v>893.6</v>
      </c>
    </row>
    <row r="128" spans="1:13" x14ac:dyDescent="0.25">
      <c r="A128">
        <f t="shared" si="17"/>
        <v>10</v>
      </c>
      <c r="B128" s="33">
        <v>47362</v>
      </c>
      <c r="C128" s="36">
        <f t="shared" si="11"/>
        <v>-30453.939999999973</v>
      </c>
      <c r="D128" s="36">
        <f t="shared" si="12"/>
        <v>893.6</v>
      </c>
      <c r="E128" s="36">
        <f t="shared" si="13"/>
        <v>982.42000000000007</v>
      </c>
      <c r="F128" s="36">
        <f t="shared" si="14"/>
        <v>-88.82</v>
      </c>
      <c r="G128" s="36">
        <f t="shared" si="18"/>
        <v>0</v>
      </c>
      <c r="H128" s="36">
        <f t="shared" si="15"/>
        <v>156436.36000000007</v>
      </c>
      <c r="I128" s="36">
        <f t="shared" si="16"/>
        <v>16417.640000000007</v>
      </c>
      <c r="J128" s="36">
        <f t="shared" si="9"/>
        <v>-31436.359999999971</v>
      </c>
      <c r="M128" s="36">
        <f t="shared" si="10"/>
        <v>893.6</v>
      </c>
    </row>
    <row r="129" spans="1:13" x14ac:dyDescent="0.25">
      <c r="A129">
        <f t="shared" si="17"/>
        <v>10</v>
      </c>
      <c r="B129" s="33">
        <v>47392</v>
      </c>
      <c r="C129" s="36">
        <f t="shared" si="11"/>
        <v>-31436.359999999971</v>
      </c>
      <c r="D129" s="36">
        <f t="shared" si="12"/>
        <v>893.6</v>
      </c>
      <c r="E129" s="36">
        <f t="shared" si="13"/>
        <v>985.29</v>
      </c>
      <c r="F129" s="36">
        <f t="shared" si="14"/>
        <v>-91.69</v>
      </c>
      <c r="G129" s="36">
        <f t="shared" si="18"/>
        <v>0</v>
      </c>
      <c r="H129" s="36">
        <f t="shared" si="15"/>
        <v>157421.65000000008</v>
      </c>
      <c r="I129" s="36">
        <f t="shared" si="16"/>
        <v>16325.950000000006</v>
      </c>
      <c r="J129" s="36">
        <f t="shared" si="9"/>
        <v>-32421.649999999972</v>
      </c>
      <c r="M129" s="36">
        <f t="shared" si="10"/>
        <v>893.6</v>
      </c>
    </row>
    <row r="130" spans="1:13" x14ac:dyDescent="0.25">
      <c r="A130">
        <f t="shared" si="17"/>
        <v>10</v>
      </c>
      <c r="B130" s="33">
        <v>47423</v>
      </c>
      <c r="C130" s="36">
        <f t="shared" si="11"/>
        <v>-32421.649999999972</v>
      </c>
      <c r="D130" s="36">
        <f t="shared" si="12"/>
        <v>893.6</v>
      </c>
      <c r="E130" s="36">
        <f t="shared" si="13"/>
        <v>988.16000000000008</v>
      </c>
      <c r="F130" s="36">
        <f t="shared" si="14"/>
        <v>-94.56</v>
      </c>
      <c r="G130" s="36">
        <f t="shared" si="18"/>
        <v>0</v>
      </c>
      <c r="H130" s="36">
        <f t="shared" si="15"/>
        <v>158409.81000000008</v>
      </c>
      <c r="I130" s="36">
        <f t="shared" si="16"/>
        <v>16231.390000000007</v>
      </c>
      <c r="J130" s="36">
        <f t="shared" si="9"/>
        <v>-33409.809999999976</v>
      </c>
      <c r="M130" s="36">
        <f t="shared" si="10"/>
        <v>893.6</v>
      </c>
    </row>
    <row r="131" spans="1:13" x14ac:dyDescent="0.25">
      <c r="A131">
        <f t="shared" si="17"/>
        <v>10</v>
      </c>
      <c r="B131" s="33">
        <v>47453</v>
      </c>
      <c r="C131" s="36">
        <f t="shared" si="11"/>
        <v>-33409.809999999976</v>
      </c>
      <c r="D131" s="36">
        <f t="shared" si="12"/>
        <v>893.6</v>
      </c>
      <c r="E131" s="36">
        <f t="shared" si="13"/>
        <v>991.05000000000007</v>
      </c>
      <c r="F131" s="36">
        <f t="shared" si="14"/>
        <v>-97.45</v>
      </c>
      <c r="G131" s="36">
        <f t="shared" si="18"/>
        <v>0</v>
      </c>
      <c r="H131" s="36">
        <f t="shared" si="15"/>
        <v>159400.86000000007</v>
      </c>
      <c r="I131" s="36">
        <f t="shared" si="16"/>
        <v>16133.940000000006</v>
      </c>
      <c r="J131" s="36">
        <f t="shared" si="9"/>
        <v>-34400.859999999979</v>
      </c>
      <c r="M131" s="36">
        <f t="shared" si="10"/>
        <v>893.6</v>
      </c>
    </row>
    <row r="132" spans="1:13" x14ac:dyDescent="0.25">
      <c r="A132">
        <f t="shared" si="17"/>
        <v>11</v>
      </c>
      <c r="B132" s="33">
        <v>47484</v>
      </c>
      <c r="C132" s="36">
        <f t="shared" si="11"/>
        <v>-34400.859999999979</v>
      </c>
      <c r="D132" s="36">
        <f t="shared" si="12"/>
        <v>893.6</v>
      </c>
      <c r="E132" s="36">
        <f t="shared" si="13"/>
        <v>993.94</v>
      </c>
      <c r="F132" s="36">
        <f t="shared" si="14"/>
        <v>-100.34</v>
      </c>
      <c r="G132" s="36">
        <f t="shared" si="18"/>
        <v>0</v>
      </c>
      <c r="H132" s="36">
        <f t="shared" si="15"/>
        <v>160394.80000000008</v>
      </c>
      <c r="I132" s="36">
        <f t="shared" si="16"/>
        <v>16033.600000000006</v>
      </c>
      <c r="J132" s="36">
        <f t="shared" si="9"/>
        <v>-35394.799999999981</v>
      </c>
      <c r="M132" s="36">
        <f t="shared" si="10"/>
        <v>893.6</v>
      </c>
    </row>
    <row r="133" spans="1:13" x14ac:dyDescent="0.25">
      <c r="A133">
        <f t="shared" si="17"/>
        <v>11</v>
      </c>
      <c r="B133" s="33">
        <v>47515</v>
      </c>
      <c r="C133" s="36">
        <f t="shared" si="11"/>
        <v>-35394.799999999981</v>
      </c>
      <c r="D133" s="36">
        <f t="shared" si="12"/>
        <v>893.6</v>
      </c>
      <c r="E133" s="36">
        <f t="shared" si="13"/>
        <v>996.83</v>
      </c>
      <c r="F133" s="36">
        <f t="shared" si="14"/>
        <v>-103.23</v>
      </c>
      <c r="G133" s="36">
        <f t="shared" si="18"/>
        <v>0</v>
      </c>
      <c r="H133" s="36">
        <f t="shared" si="15"/>
        <v>161391.63000000006</v>
      </c>
      <c r="I133" s="36">
        <f t="shared" si="16"/>
        <v>15930.370000000006</v>
      </c>
      <c r="J133" s="36">
        <f t="shared" si="9"/>
        <v>-36391.629999999983</v>
      </c>
      <c r="M133" s="36">
        <f t="shared" si="10"/>
        <v>893.6</v>
      </c>
    </row>
    <row r="134" spans="1:13" x14ac:dyDescent="0.25">
      <c r="A134">
        <f t="shared" si="17"/>
        <v>11</v>
      </c>
      <c r="B134" s="33">
        <v>47543</v>
      </c>
      <c r="C134" s="36">
        <f t="shared" si="11"/>
        <v>-36391.629999999983</v>
      </c>
      <c r="D134" s="36">
        <f t="shared" si="12"/>
        <v>893.6</v>
      </c>
      <c r="E134" s="36">
        <f t="shared" si="13"/>
        <v>999.74</v>
      </c>
      <c r="F134" s="36">
        <f t="shared" si="14"/>
        <v>-106.14</v>
      </c>
      <c r="G134" s="36">
        <f t="shared" si="18"/>
        <v>0</v>
      </c>
      <c r="H134" s="36">
        <f t="shared" si="15"/>
        <v>162391.37000000005</v>
      </c>
      <c r="I134" s="36">
        <f t="shared" si="16"/>
        <v>15824.230000000007</v>
      </c>
      <c r="J134" s="36">
        <f t="shared" si="9"/>
        <v>-37391.369999999981</v>
      </c>
      <c r="M134" s="36">
        <f t="shared" si="10"/>
        <v>893.6</v>
      </c>
    </row>
    <row r="135" spans="1:13" x14ac:dyDescent="0.25">
      <c r="A135">
        <f t="shared" si="17"/>
        <v>11</v>
      </c>
      <c r="B135" s="33">
        <v>47574</v>
      </c>
      <c r="C135" s="36">
        <f t="shared" si="11"/>
        <v>-37391.369999999981</v>
      </c>
      <c r="D135" s="36">
        <f t="shared" si="12"/>
        <v>893.6</v>
      </c>
      <c r="E135" s="36">
        <f t="shared" si="13"/>
        <v>1002.6600000000001</v>
      </c>
      <c r="F135" s="36">
        <f t="shared" si="14"/>
        <v>-109.06</v>
      </c>
      <c r="G135" s="36">
        <f t="shared" si="18"/>
        <v>0</v>
      </c>
      <c r="H135" s="36">
        <f t="shared" si="15"/>
        <v>163394.03000000006</v>
      </c>
      <c r="I135" s="36">
        <f t="shared" si="16"/>
        <v>15715.170000000007</v>
      </c>
      <c r="J135" s="36">
        <f t="shared" si="9"/>
        <v>-38394.029999999984</v>
      </c>
      <c r="M135" s="36">
        <f t="shared" si="10"/>
        <v>893.6</v>
      </c>
    </row>
    <row r="136" spans="1:13" x14ac:dyDescent="0.25">
      <c r="A136">
        <f t="shared" si="17"/>
        <v>11</v>
      </c>
      <c r="B136" s="33">
        <v>47604</v>
      </c>
      <c r="C136" s="36">
        <f t="shared" si="11"/>
        <v>-38394.029999999984</v>
      </c>
      <c r="D136" s="36">
        <f t="shared" si="12"/>
        <v>893.6</v>
      </c>
      <c r="E136" s="36">
        <f t="shared" si="13"/>
        <v>1005.58</v>
      </c>
      <c r="F136" s="36">
        <f t="shared" si="14"/>
        <v>-111.98</v>
      </c>
      <c r="G136" s="36">
        <f t="shared" si="18"/>
        <v>0</v>
      </c>
      <c r="H136" s="36">
        <f t="shared" si="15"/>
        <v>164399.61000000004</v>
      </c>
      <c r="I136" s="36">
        <f t="shared" si="16"/>
        <v>15603.190000000008</v>
      </c>
      <c r="J136" s="36">
        <f t="shared" si="9"/>
        <v>-39399.609999999986</v>
      </c>
      <c r="M136" s="36">
        <f t="shared" si="10"/>
        <v>893.6</v>
      </c>
    </row>
    <row r="137" spans="1:13" x14ac:dyDescent="0.25">
      <c r="A137">
        <f t="shared" si="17"/>
        <v>11</v>
      </c>
      <c r="B137" s="33">
        <v>47635</v>
      </c>
      <c r="C137" s="36">
        <f t="shared" si="11"/>
        <v>-39399.609999999986</v>
      </c>
      <c r="D137" s="36">
        <f t="shared" si="12"/>
        <v>893.6</v>
      </c>
      <c r="E137" s="36">
        <f t="shared" si="13"/>
        <v>1008.52</v>
      </c>
      <c r="F137" s="36">
        <f t="shared" si="14"/>
        <v>-114.92</v>
      </c>
      <c r="G137" s="36">
        <f t="shared" si="18"/>
        <v>0</v>
      </c>
      <c r="H137" s="36">
        <f t="shared" si="15"/>
        <v>165408.13000000003</v>
      </c>
      <c r="I137" s="36">
        <f t="shared" si="16"/>
        <v>15488.270000000008</v>
      </c>
      <c r="J137" s="36">
        <f t="shared" si="9"/>
        <v>-40408.129999999983</v>
      </c>
      <c r="M137" s="36">
        <f t="shared" si="10"/>
        <v>893.6</v>
      </c>
    </row>
    <row r="138" spans="1:13" x14ac:dyDescent="0.25">
      <c r="A138">
        <f t="shared" si="17"/>
        <v>11</v>
      </c>
      <c r="B138" s="33">
        <v>47665</v>
      </c>
      <c r="C138" s="36">
        <f t="shared" si="11"/>
        <v>-40408.129999999983</v>
      </c>
      <c r="D138" s="36">
        <f t="shared" si="12"/>
        <v>893.6</v>
      </c>
      <c r="E138" s="36">
        <f t="shared" si="13"/>
        <v>1011.46</v>
      </c>
      <c r="F138" s="36">
        <f t="shared" si="14"/>
        <v>-117.86</v>
      </c>
      <c r="G138" s="36">
        <f t="shared" si="18"/>
        <v>0</v>
      </c>
      <c r="H138" s="36">
        <f t="shared" si="15"/>
        <v>166419.59000000003</v>
      </c>
      <c r="I138" s="36">
        <f t="shared" si="16"/>
        <v>15370.410000000007</v>
      </c>
      <c r="J138" s="36">
        <f t="shared" si="9"/>
        <v>-41419.589999999982</v>
      </c>
      <c r="M138" s="36">
        <f t="shared" si="10"/>
        <v>893.6</v>
      </c>
    </row>
    <row r="139" spans="1:13" x14ac:dyDescent="0.25">
      <c r="A139">
        <f t="shared" si="17"/>
        <v>11</v>
      </c>
      <c r="B139" s="33">
        <v>47696</v>
      </c>
      <c r="C139" s="36">
        <f t="shared" si="11"/>
        <v>-41419.589999999982</v>
      </c>
      <c r="D139" s="36">
        <f t="shared" si="12"/>
        <v>893.6</v>
      </c>
      <c r="E139" s="36">
        <f t="shared" si="13"/>
        <v>1014.4100000000001</v>
      </c>
      <c r="F139" s="36">
        <f t="shared" si="14"/>
        <v>-120.81</v>
      </c>
      <c r="G139" s="36">
        <f t="shared" si="18"/>
        <v>0</v>
      </c>
      <c r="H139" s="36">
        <f t="shared" si="15"/>
        <v>167434.00000000003</v>
      </c>
      <c r="I139" s="36">
        <f t="shared" si="16"/>
        <v>15249.600000000008</v>
      </c>
      <c r="J139" s="36">
        <f t="shared" si="9"/>
        <v>-42433.999999999985</v>
      </c>
      <c r="M139" s="36">
        <f t="shared" si="10"/>
        <v>893.6</v>
      </c>
    </row>
    <row r="140" spans="1:13" x14ac:dyDescent="0.25">
      <c r="A140">
        <f t="shared" si="17"/>
        <v>11</v>
      </c>
      <c r="B140" s="33">
        <v>47727</v>
      </c>
      <c r="C140" s="36">
        <f t="shared" si="11"/>
        <v>-42433.999999999985</v>
      </c>
      <c r="D140" s="36">
        <f t="shared" si="12"/>
        <v>893.6</v>
      </c>
      <c r="E140" s="36">
        <f t="shared" si="13"/>
        <v>1017.37</v>
      </c>
      <c r="F140" s="36">
        <f t="shared" si="14"/>
        <v>-123.77</v>
      </c>
      <c r="G140" s="36">
        <f t="shared" si="18"/>
        <v>0</v>
      </c>
      <c r="H140" s="36">
        <f t="shared" si="15"/>
        <v>168451.37000000002</v>
      </c>
      <c r="I140" s="36">
        <f t="shared" si="16"/>
        <v>15125.830000000007</v>
      </c>
      <c r="J140" s="36">
        <f t="shared" si="9"/>
        <v>-43451.369999999988</v>
      </c>
      <c r="M140" s="36">
        <f t="shared" si="10"/>
        <v>893.6</v>
      </c>
    </row>
    <row r="141" spans="1:13" x14ac:dyDescent="0.25">
      <c r="A141">
        <f t="shared" si="17"/>
        <v>11</v>
      </c>
      <c r="B141" s="33">
        <v>47757</v>
      </c>
      <c r="C141" s="36">
        <f t="shared" si="11"/>
        <v>-43451.369999999988</v>
      </c>
      <c r="D141" s="36">
        <f t="shared" si="12"/>
        <v>893.6</v>
      </c>
      <c r="E141" s="36">
        <f t="shared" si="13"/>
        <v>1020.33</v>
      </c>
      <c r="F141" s="36">
        <f t="shared" si="14"/>
        <v>-126.73</v>
      </c>
      <c r="G141" s="36">
        <f t="shared" ref="G141:G204" si="19">$B$8</f>
        <v>0</v>
      </c>
      <c r="H141" s="36">
        <f t="shared" si="15"/>
        <v>169471.7</v>
      </c>
      <c r="I141" s="36">
        <f t="shared" si="16"/>
        <v>14999.100000000008</v>
      </c>
      <c r="J141" s="36">
        <f t="shared" ref="J141:J204" si="20">C141-E141-G141</f>
        <v>-44471.69999999999</v>
      </c>
      <c r="M141" s="36">
        <f t="shared" ref="M141:M204" si="21">D141+G141</f>
        <v>893.6</v>
      </c>
    </row>
    <row r="142" spans="1:13" x14ac:dyDescent="0.25">
      <c r="A142">
        <f t="shared" si="17"/>
        <v>11</v>
      </c>
      <c r="B142" s="33">
        <v>47788</v>
      </c>
      <c r="C142" s="36">
        <f t="shared" ref="C142:C205" si="22">$J141</f>
        <v>-44471.69999999999</v>
      </c>
      <c r="D142" s="36">
        <f t="shared" ref="D142:D205" si="23">$B$7</f>
        <v>893.6</v>
      </c>
      <c r="E142" s="36">
        <f t="shared" ref="E142:E205" si="24">D142-F142</f>
        <v>1023.3100000000001</v>
      </c>
      <c r="F142" s="36">
        <f t="shared" ref="F142:F205" si="25">ROUND($C142*$B$4/12,2)</f>
        <v>-129.71</v>
      </c>
      <c r="G142" s="36">
        <f t="shared" si="19"/>
        <v>0</v>
      </c>
      <c r="H142" s="36">
        <f t="shared" ref="H142:H205" si="26">E142+G142+H141</f>
        <v>170495.01</v>
      </c>
      <c r="I142" s="36">
        <f t="shared" ref="I142:I205" si="27">F142+I141</f>
        <v>14869.390000000009</v>
      </c>
      <c r="J142" s="36">
        <f t="shared" si="20"/>
        <v>-45495.009999999987</v>
      </c>
      <c r="M142" s="36">
        <f t="shared" si="21"/>
        <v>893.6</v>
      </c>
    </row>
    <row r="143" spans="1:13" x14ac:dyDescent="0.25">
      <c r="A143">
        <f t="shared" si="17"/>
        <v>11</v>
      </c>
      <c r="B143" s="33">
        <v>47818</v>
      </c>
      <c r="C143" s="36">
        <f t="shared" si="22"/>
        <v>-45495.009999999987</v>
      </c>
      <c r="D143" s="36">
        <f t="shared" si="23"/>
        <v>893.6</v>
      </c>
      <c r="E143" s="36">
        <f t="shared" si="24"/>
        <v>1026.29</v>
      </c>
      <c r="F143" s="36">
        <f t="shared" si="25"/>
        <v>-132.69</v>
      </c>
      <c r="G143" s="36">
        <f t="shared" si="19"/>
        <v>0</v>
      </c>
      <c r="H143" s="36">
        <f t="shared" si="26"/>
        <v>171521.30000000002</v>
      </c>
      <c r="I143" s="36">
        <f t="shared" si="27"/>
        <v>14736.700000000008</v>
      </c>
      <c r="J143" s="36">
        <f t="shared" si="20"/>
        <v>-46521.299999999988</v>
      </c>
      <c r="M143" s="36">
        <f t="shared" si="21"/>
        <v>893.6</v>
      </c>
    </row>
    <row r="144" spans="1:13" x14ac:dyDescent="0.25">
      <c r="A144">
        <f t="shared" si="17"/>
        <v>12</v>
      </c>
      <c r="B144" s="33">
        <v>47849</v>
      </c>
      <c r="C144" s="36">
        <f t="shared" si="22"/>
        <v>-46521.299999999988</v>
      </c>
      <c r="D144" s="36">
        <f t="shared" si="23"/>
        <v>893.6</v>
      </c>
      <c r="E144" s="36">
        <f t="shared" si="24"/>
        <v>1029.29</v>
      </c>
      <c r="F144" s="36">
        <f t="shared" si="25"/>
        <v>-135.69</v>
      </c>
      <c r="G144" s="36">
        <f t="shared" si="19"/>
        <v>0</v>
      </c>
      <c r="H144" s="36">
        <f t="shared" si="26"/>
        <v>172550.59000000003</v>
      </c>
      <c r="I144" s="36">
        <f t="shared" si="27"/>
        <v>14601.010000000007</v>
      </c>
      <c r="J144" s="36">
        <f t="shared" si="20"/>
        <v>-47550.589999999989</v>
      </c>
      <c r="M144" s="36">
        <f t="shared" si="21"/>
        <v>893.6</v>
      </c>
    </row>
    <row r="145" spans="1:13" x14ac:dyDescent="0.25">
      <c r="A145">
        <f t="shared" si="17"/>
        <v>12</v>
      </c>
      <c r="B145" s="33">
        <v>47880</v>
      </c>
      <c r="C145" s="36">
        <f t="shared" si="22"/>
        <v>-47550.589999999989</v>
      </c>
      <c r="D145" s="36">
        <f t="shared" si="23"/>
        <v>893.6</v>
      </c>
      <c r="E145" s="36">
        <f t="shared" si="24"/>
        <v>1032.29</v>
      </c>
      <c r="F145" s="36">
        <f t="shared" si="25"/>
        <v>-138.69</v>
      </c>
      <c r="G145" s="36">
        <f t="shared" si="19"/>
        <v>0</v>
      </c>
      <c r="H145" s="36">
        <f t="shared" si="26"/>
        <v>173582.88000000003</v>
      </c>
      <c r="I145" s="36">
        <f t="shared" si="27"/>
        <v>14462.320000000007</v>
      </c>
      <c r="J145" s="36">
        <f t="shared" si="20"/>
        <v>-48582.87999999999</v>
      </c>
      <c r="M145" s="36">
        <f t="shared" si="21"/>
        <v>893.6</v>
      </c>
    </row>
    <row r="146" spans="1:13" x14ac:dyDescent="0.25">
      <c r="A146">
        <f t="shared" si="17"/>
        <v>12</v>
      </c>
      <c r="B146" s="33">
        <v>47908</v>
      </c>
      <c r="C146" s="36">
        <f t="shared" si="22"/>
        <v>-48582.87999999999</v>
      </c>
      <c r="D146" s="36">
        <f t="shared" si="23"/>
        <v>893.6</v>
      </c>
      <c r="E146" s="36">
        <f t="shared" si="24"/>
        <v>1035.3</v>
      </c>
      <c r="F146" s="36">
        <f t="shared" si="25"/>
        <v>-141.69999999999999</v>
      </c>
      <c r="G146" s="36">
        <f t="shared" si="19"/>
        <v>0</v>
      </c>
      <c r="H146" s="36">
        <f t="shared" si="26"/>
        <v>174618.18000000002</v>
      </c>
      <c r="I146" s="36">
        <f t="shared" si="27"/>
        <v>14320.620000000006</v>
      </c>
      <c r="J146" s="36">
        <f t="shared" si="20"/>
        <v>-49618.179999999993</v>
      </c>
      <c r="M146" s="36">
        <f t="shared" si="21"/>
        <v>893.6</v>
      </c>
    </row>
    <row r="147" spans="1:13" x14ac:dyDescent="0.25">
      <c r="A147">
        <f t="shared" si="17"/>
        <v>12</v>
      </c>
      <c r="B147" s="33">
        <v>47939</v>
      </c>
      <c r="C147" s="36">
        <f t="shared" si="22"/>
        <v>-49618.179999999993</v>
      </c>
      <c r="D147" s="36">
        <f t="shared" si="23"/>
        <v>893.6</v>
      </c>
      <c r="E147" s="36">
        <f t="shared" si="24"/>
        <v>1038.32</v>
      </c>
      <c r="F147" s="36">
        <f t="shared" si="25"/>
        <v>-144.72</v>
      </c>
      <c r="G147" s="36">
        <f t="shared" si="19"/>
        <v>0</v>
      </c>
      <c r="H147" s="36">
        <f t="shared" si="26"/>
        <v>175656.50000000003</v>
      </c>
      <c r="I147" s="36">
        <f t="shared" si="27"/>
        <v>14175.900000000007</v>
      </c>
      <c r="J147" s="36">
        <f t="shared" si="20"/>
        <v>-50656.499999999993</v>
      </c>
      <c r="M147" s="36">
        <f t="shared" si="21"/>
        <v>893.6</v>
      </c>
    </row>
    <row r="148" spans="1:13" x14ac:dyDescent="0.25">
      <c r="A148">
        <f t="shared" si="17"/>
        <v>12</v>
      </c>
      <c r="B148" s="33">
        <v>47969</v>
      </c>
      <c r="C148" s="36">
        <f t="shared" si="22"/>
        <v>-50656.499999999993</v>
      </c>
      <c r="D148" s="36">
        <f t="shared" si="23"/>
        <v>893.6</v>
      </c>
      <c r="E148" s="36">
        <f t="shared" si="24"/>
        <v>1041.3499999999999</v>
      </c>
      <c r="F148" s="36">
        <f t="shared" si="25"/>
        <v>-147.75</v>
      </c>
      <c r="G148" s="36">
        <f t="shared" si="19"/>
        <v>0</v>
      </c>
      <c r="H148" s="36">
        <f t="shared" si="26"/>
        <v>176697.85000000003</v>
      </c>
      <c r="I148" s="36">
        <f t="shared" si="27"/>
        <v>14028.150000000007</v>
      </c>
      <c r="J148" s="36">
        <f t="shared" si="20"/>
        <v>-51697.849999999991</v>
      </c>
      <c r="M148" s="36">
        <f t="shared" si="21"/>
        <v>893.6</v>
      </c>
    </row>
    <row r="149" spans="1:13" x14ac:dyDescent="0.25">
      <c r="A149">
        <f t="shared" si="17"/>
        <v>12</v>
      </c>
      <c r="B149" s="33">
        <v>48000</v>
      </c>
      <c r="C149" s="36">
        <f t="shared" si="22"/>
        <v>-51697.849999999991</v>
      </c>
      <c r="D149" s="36">
        <f t="shared" si="23"/>
        <v>893.6</v>
      </c>
      <c r="E149" s="36">
        <f t="shared" si="24"/>
        <v>1044.3900000000001</v>
      </c>
      <c r="F149" s="36">
        <f t="shared" si="25"/>
        <v>-150.79</v>
      </c>
      <c r="G149" s="36">
        <f t="shared" si="19"/>
        <v>0</v>
      </c>
      <c r="H149" s="36">
        <f t="shared" si="26"/>
        <v>177742.24000000005</v>
      </c>
      <c r="I149" s="36">
        <f t="shared" si="27"/>
        <v>13877.360000000006</v>
      </c>
      <c r="J149" s="36">
        <f t="shared" si="20"/>
        <v>-52742.239999999991</v>
      </c>
      <c r="M149" s="36">
        <f t="shared" si="21"/>
        <v>893.6</v>
      </c>
    </row>
    <row r="150" spans="1:13" x14ac:dyDescent="0.25">
      <c r="A150">
        <f t="shared" si="17"/>
        <v>12</v>
      </c>
      <c r="B150" s="33">
        <v>48030</v>
      </c>
      <c r="C150" s="36">
        <f t="shared" si="22"/>
        <v>-52742.239999999991</v>
      </c>
      <c r="D150" s="36">
        <f t="shared" si="23"/>
        <v>893.6</v>
      </c>
      <c r="E150" s="36">
        <f t="shared" si="24"/>
        <v>1047.43</v>
      </c>
      <c r="F150" s="36">
        <f t="shared" si="25"/>
        <v>-153.83000000000001</v>
      </c>
      <c r="G150" s="36">
        <f t="shared" si="19"/>
        <v>0</v>
      </c>
      <c r="H150" s="36">
        <f t="shared" si="26"/>
        <v>178789.67000000004</v>
      </c>
      <c r="I150" s="36">
        <f t="shared" si="27"/>
        <v>13723.530000000006</v>
      </c>
      <c r="J150" s="36">
        <f t="shared" si="20"/>
        <v>-53789.669999999991</v>
      </c>
      <c r="M150" s="36">
        <f t="shared" si="21"/>
        <v>893.6</v>
      </c>
    </row>
    <row r="151" spans="1:13" x14ac:dyDescent="0.25">
      <c r="A151">
        <f t="shared" si="17"/>
        <v>12</v>
      </c>
      <c r="B151" s="33">
        <v>48061</v>
      </c>
      <c r="C151" s="36">
        <f t="shared" si="22"/>
        <v>-53789.669999999991</v>
      </c>
      <c r="D151" s="36">
        <f t="shared" si="23"/>
        <v>893.6</v>
      </c>
      <c r="E151" s="36">
        <f t="shared" si="24"/>
        <v>1050.49</v>
      </c>
      <c r="F151" s="36">
        <f t="shared" si="25"/>
        <v>-156.88999999999999</v>
      </c>
      <c r="G151" s="36">
        <f t="shared" si="19"/>
        <v>0</v>
      </c>
      <c r="H151" s="36">
        <f t="shared" si="26"/>
        <v>179840.16000000003</v>
      </c>
      <c r="I151" s="36">
        <f t="shared" si="27"/>
        <v>13566.640000000007</v>
      </c>
      <c r="J151" s="36">
        <f t="shared" si="20"/>
        <v>-54840.159999999989</v>
      </c>
      <c r="M151" s="36">
        <f t="shared" si="21"/>
        <v>893.6</v>
      </c>
    </row>
    <row r="152" spans="1:13" x14ac:dyDescent="0.25">
      <c r="A152">
        <f t="shared" si="17"/>
        <v>12</v>
      </c>
      <c r="B152" s="33">
        <v>48092</v>
      </c>
      <c r="C152" s="36">
        <f t="shared" si="22"/>
        <v>-54840.159999999989</v>
      </c>
      <c r="D152" s="36">
        <f t="shared" si="23"/>
        <v>893.6</v>
      </c>
      <c r="E152" s="36">
        <f t="shared" si="24"/>
        <v>1053.55</v>
      </c>
      <c r="F152" s="36">
        <f t="shared" si="25"/>
        <v>-159.94999999999999</v>
      </c>
      <c r="G152" s="36">
        <f t="shared" si="19"/>
        <v>0</v>
      </c>
      <c r="H152" s="36">
        <f t="shared" si="26"/>
        <v>180893.71000000002</v>
      </c>
      <c r="I152" s="36">
        <f t="shared" si="27"/>
        <v>13406.690000000006</v>
      </c>
      <c r="J152" s="36">
        <f t="shared" si="20"/>
        <v>-55893.709999999992</v>
      </c>
      <c r="M152" s="36">
        <f t="shared" si="21"/>
        <v>893.6</v>
      </c>
    </row>
    <row r="153" spans="1:13" x14ac:dyDescent="0.25">
      <c r="A153">
        <f t="shared" ref="A153:A216" si="28">A141+1</f>
        <v>12</v>
      </c>
      <c r="B153" s="33">
        <v>48122</v>
      </c>
      <c r="C153" s="36">
        <f t="shared" si="22"/>
        <v>-55893.709999999992</v>
      </c>
      <c r="D153" s="36">
        <f t="shared" si="23"/>
        <v>893.6</v>
      </c>
      <c r="E153" s="36">
        <f t="shared" si="24"/>
        <v>1056.6200000000001</v>
      </c>
      <c r="F153" s="36">
        <f t="shared" si="25"/>
        <v>-163.02000000000001</v>
      </c>
      <c r="G153" s="36">
        <f t="shared" si="19"/>
        <v>0</v>
      </c>
      <c r="H153" s="36">
        <f t="shared" si="26"/>
        <v>181950.33000000002</v>
      </c>
      <c r="I153" s="36">
        <f t="shared" si="27"/>
        <v>13243.670000000006</v>
      </c>
      <c r="J153" s="36">
        <f t="shared" si="20"/>
        <v>-56950.329999999994</v>
      </c>
      <c r="M153" s="36">
        <f t="shared" si="21"/>
        <v>893.6</v>
      </c>
    </row>
    <row r="154" spans="1:13" x14ac:dyDescent="0.25">
      <c r="A154">
        <f t="shared" si="28"/>
        <v>12</v>
      </c>
      <c r="B154" s="33">
        <v>48153</v>
      </c>
      <c r="C154" s="36">
        <f t="shared" si="22"/>
        <v>-56950.329999999994</v>
      </c>
      <c r="D154" s="36">
        <f t="shared" si="23"/>
        <v>893.6</v>
      </c>
      <c r="E154" s="36">
        <f t="shared" si="24"/>
        <v>1059.71</v>
      </c>
      <c r="F154" s="36">
        <f t="shared" si="25"/>
        <v>-166.11</v>
      </c>
      <c r="G154" s="36">
        <f t="shared" si="19"/>
        <v>0</v>
      </c>
      <c r="H154" s="36">
        <f t="shared" si="26"/>
        <v>183010.04</v>
      </c>
      <c r="I154" s="36">
        <f t="shared" si="27"/>
        <v>13077.560000000005</v>
      </c>
      <c r="J154" s="36">
        <f t="shared" si="20"/>
        <v>-58010.039999999994</v>
      </c>
      <c r="M154" s="36">
        <f t="shared" si="21"/>
        <v>893.6</v>
      </c>
    </row>
    <row r="155" spans="1:13" x14ac:dyDescent="0.25">
      <c r="A155">
        <f t="shared" si="28"/>
        <v>12</v>
      </c>
      <c r="B155" s="33">
        <v>48183</v>
      </c>
      <c r="C155" s="36">
        <f t="shared" si="22"/>
        <v>-58010.039999999994</v>
      </c>
      <c r="D155" s="36">
        <f t="shared" si="23"/>
        <v>893.6</v>
      </c>
      <c r="E155" s="36">
        <f t="shared" si="24"/>
        <v>1062.8</v>
      </c>
      <c r="F155" s="36">
        <f t="shared" si="25"/>
        <v>-169.2</v>
      </c>
      <c r="G155" s="36">
        <f t="shared" si="19"/>
        <v>0</v>
      </c>
      <c r="H155" s="36">
        <f t="shared" si="26"/>
        <v>184072.84</v>
      </c>
      <c r="I155" s="36">
        <f t="shared" si="27"/>
        <v>12908.360000000004</v>
      </c>
      <c r="J155" s="36">
        <f t="shared" si="20"/>
        <v>-59072.84</v>
      </c>
      <c r="M155" s="36">
        <f t="shared" si="21"/>
        <v>893.6</v>
      </c>
    </row>
    <row r="156" spans="1:13" x14ac:dyDescent="0.25">
      <c r="A156">
        <f t="shared" si="28"/>
        <v>13</v>
      </c>
      <c r="B156" s="33">
        <v>48214</v>
      </c>
      <c r="C156" s="36">
        <f t="shared" si="22"/>
        <v>-59072.84</v>
      </c>
      <c r="D156" s="36">
        <f t="shared" si="23"/>
        <v>893.6</v>
      </c>
      <c r="E156" s="36">
        <f t="shared" si="24"/>
        <v>1065.9000000000001</v>
      </c>
      <c r="F156" s="36">
        <f t="shared" si="25"/>
        <v>-172.3</v>
      </c>
      <c r="G156" s="36">
        <f t="shared" si="19"/>
        <v>0</v>
      </c>
      <c r="H156" s="36">
        <f t="shared" si="26"/>
        <v>185138.74</v>
      </c>
      <c r="I156" s="36">
        <f t="shared" si="27"/>
        <v>12736.060000000005</v>
      </c>
      <c r="J156" s="36">
        <f t="shared" si="20"/>
        <v>-60138.74</v>
      </c>
      <c r="M156" s="36">
        <f t="shared" si="21"/>
        <v>893.6</v>
      </c>
    </row>
    <row r="157" spans="1:13" x14ac:dyDescent="0.25">
      <c r="A157">
        <f t="shared" si="28"/>
        <v>13</v>
      </c>
      <c r="B157" s="33">
        <v>48245</v>
      </c>
      <c r="C157" s="36">
        <f t="shared" si="22"/>
        <v>-60138.74</v>
      </c>
      <c r="D157" s="36">
        <f t="shared" si="23"/>
        <v>893.6</v>
      </c>
      <c r="E157" s="36">
        <f t="shared" si="24"/>
        <v>1069</v>
      </c>
      <c r="F157" s="36">
        <f t="shared" si="25"/>
        <v>-175.4</v>
      </c>
      <c r="G157" s="36">
        <f t="shared" si="19"/>
        <v>0</v>
      </c>
      <c r="H157" s="36">
        <f t="shared" si="26"/>
        <v>186207.74</v>
      </c>
      <c r="I157" s="36">
        <f t="shared" si="27"/>
        <v>12560.660000000005</v>
      </c>
      <c r="J157" s="36">
        <f t="shared" si="20"/>
        <v>-61207.74</v>
      </c>
      <c r="M157" s="36">
        <f t="shared" si="21"/>
        <v>893.6</v>
      </c>
    </row>
    <row r="158" spans="1:13" x14ac:dyDescent="0.25">
      <c r="A158">
        <f t="shared" si="28"/>
        <v>13</v>
      </c>
      <c r="B158" s="33">
        <v>48274</v>
      </c>
      <c r="C158" s="36">
        <f t="shared" si="22"/>
        <v>-61207.74</v>
      </c>
      <c r="D158" s="36">
        <f t="shared" si="23"/>
        <v>893.6</v>
      </c>
      <c r="E158" s="36">
        <f t="shared" si="24"/>
        <v>1072.1200000000001</v>
      </c>
      <c r="F158" s="36">
        <f t="shared" si="25"/>
        <v>-178.52</v>
      </c>
      <c r="G158" s="36">
        <f t="shared" si="19"/>
        <v>0</v>
      </c>
      <c r="H158" s="36">
        <f t="shared" si="26"/>
        <v>187279.86</v>
      </c>
      <c r="I158" s="36">
        <f t="shared" si="27"/>
        <v>12382.140000000005</v>
      </c>
      <c r="J158" s="36">
        <f t="shared" si="20"/>
        <v>-62279.86</v>
      </c>
      <c r="M158" s="36">
        <f t="shared" si="21"/>
        <v>893.6</v>
      </c>
    </row>
    <row r="159" spans="1:13" x14ac:dyDescent="0.25">
      <c r="A159">
        <f t="shared" si="28"/>
        <v>13</v>
      </c>
      <c r="B159" s="33">
        <v>48305</v>
      </c>
      <c r="C159" s="36">
        <f t="shared" si="22"/>
        <v>-62279.86</v>
      </c>
      <c r="D159" s="36">
        <f t="shared" si="23"/>
        <v>893.6</v>
      </c>
      <c r="E159" s="36">
        <f t="shared" si="24"/>
        <v>1075.25</v>
      </c>
      <c r="F159" s="36">
        <f t="shared" si="25"/>
        <v>-181.65</v>
      </c>
      <c r="G159" s="36">
        <f t="shared" si="19"/>
        <v>0</v>
      </c>
      <c r="H159" s="36">
        <f t="shared" si="26"/>
        <v>188355.11</v>
      </c>
      <c r="I159" s="36">
        <f t="shared" si="27"/>
        <v>12200.490000000005</v>
      </c>
      <c r="J159" s="36">
        <f t="shared" si="20"/>
        <v>-63355.11</v>
      </c>
      <c r="M159" s="36">
        <f t="shared" si="21"/>
        <v>893.6</v>
      </c>
    </row>
    <row r="160" spans="1:13" x14ac:dyDescent="0.25">
      <c r="A160">
        <f t="shared" si="28"/>
        <v>13</v>
      </c>
      <c r="B160" s="33">
        <v>48335</v>
      </c>
      <c r="C160" s="36">
        <f t="shared" si="22"/>
        <v>-63355.11</v>
      </c>
      <c r="D160" s="36">
        <f t="shared" si="23"/>
        <v>893.6</v>
      </c>
      <c r="E160" s="36">
        <f t="shared" si="24"/>
        <v>1078.3900000000001</v>
      </c>
      <c r="F160" s="36">
        <f t="shared" si="25"/>
        <v>-184.79</v>
      </c>
      <c r="G160" s="36">
        <f t="shared" si="19"/>
        <v>0</v>
      </c>
      <c r="H160" s="36">
        <f t="shared" si="26"/>
        <v>189433.5</v>
      </c>
      <c r="I160" s="36">
        <f t="shared" si="27"/>
        <v>12015.700000000004</v>
      </c>
      <c r="J160" s="36">
        <f t="shared" si="20"/>
        <v>-64433.5</v>
      </c>
      <c r="M160" s="36">
        <f t="shared" si="21"/>
        <v>893.6</v>
      </c>
    </row>
    <row r="161" spans="1:13" x14ac:dyDescent="0.25">
      <c r="A161">
        <f t="shared" si="28"/>
        <v>13</v>
      </c>
      <c r="B161" s="33">
        <v>48366</v>
      </c>
      <c r="C161" s="36">
        <f t="shared" si="22"/>
        <v>-64433.5</v>
      </c>
      <c r="D161" s="36">
        <f t="shared" si="23"/>
        <v>893.6</v>
      </c>
      <c r="E161" s="36">
        <f t="shared" si="24"/>
        <v>1081.53</v>
      </c>
      <c r="F161" s="36">
        <f t="shared" si="25"/>
        <v>-187.93</v>
      </c>
      <c r="G161" s="36">
        <f t="shared" si="19"/>
        <v>0</v>
      </c>
      <c r="H161" s="36">
        <f t="shared" si="26"/>
        <v>190515.03</v>
      </c>
      <c r="I161" s="36">
        <f t="shared" si="27"/>
        <v>11827.770000000004</v>
      </c>
      <c r="J161" s="36">
        <f t="shared" si="20"/>
        <v>-65515.03</v>
      </c>
      <c r="M161" s="36">
        <f t="shared" si="21"/>
        <v>893.6</v>
      </c>
    </row>
    <row r="162" spans="1:13" x14ac:dyDescent="0.25">
      <c r="A162">
        <f t="shared" si="28"/>
        <v>13</v>
      </c>
      <c r="B162" s="33">
        <v>48396</v>
      </c>
      <c r="C162" s="36">
        <f t="shared" si="22"/>
        <v>-65515.03</v>
      </c>
      <c r="D162" s="36">
        <f t="shared" si="23"/>
        <v>893.6</v>
      </c>
      <c r="E162" s="36">
        <f t="shared" si="24"/>
        <v>1084.69</v>
      </c>
      <c r="F162" s="36">
        <f t="shared" si="25"/>
        <v>-191.09</v>
      </c>
      <c r="G162" s="36">
        <f t="shared" si="19"/>
        <v>0</v>
      </c>
      <c r="H162" s="36">
        <f t="shared" si="26"/>
        <v>191599.72</v>
      </c>
      <c r="I162" s="36">
        <f t="shared" si="27"/>
        <v>11636.680000000004</v>
      </c>
      <c r="J162" s="36">
        <f t="shared" si="20"/>
        <v>-66599.72</v>
      </c>
      <c r="M162" s="36">
        <f t="shared" si="21"/>
        <v>893.6</v>
      </c>
    </row>
    <row r="163" spans="1:13" x14ac:dyDescent="0.25">
      <c r="A163">
        <f t="shared" si="28"/>
        <v>13</v>
      </c>
      <c r="B163" s="33">
        <v>48427</v>
      </c>
      <c r="C163" s="36">
        <f t="shared" si="22"/>
        <v>-66599.72</v>
      </c>
      <c r="D163" s="36">
        <f t="shared" si="23"/>
        <v>893.6</v>
      </c>
      <c r="E163" s="36">
        <f t="shared" si="24"/>
        <v>1087.8499999999999</v>
      </c>
      <c r="F163" s="36">
        <f t="shared" si="25"/>
        <v>-194.25</v>
      </c>
      <c r="G163" s="36">
        <f t="shared" si="19"/>
        <v>0</v>
      </c>
      <c r="H163" s="36">
        <f t="shared" si="26"/>
        <v>192687.57</v>
      </c>
      <c r="I163" s="36">
        <f t="shared" si="27"/>
        <v>11442.430000000004</v>
      </c>
      <c r="J163" s="36">
        <f t="shared" si="20"/>
        <v>-67687.570000000007</v>
      </c>
      <c r="M163" s="36">
        <f t="shared" si="21"/>
        <v>893.6</v>
      </c>
    </row>
    <row r="164" spans="1:13" x14ac:dyDescent="0.25">
      <c r="A164">
        <f t="shared" si="28"/>
        <v>13</v>
      </c>
      <c r="B164" s="33">
        <v>48458</v>
      </c>
      <c r="C164" s="36">
        <f t="shared" si="22"/>
        <v>-67687.570000000007</v>
      </c>
      <c r="D164" s="36">
        <f t="shared" si="23"/>
        <v>893.6</v>
      </c>
      <c r="E164" s="36">
        <f t="shared" si="24"/>
        <v>1091.02</v>
      </c>
      <c r="F164" s="36">
        <f t="shared" si="25"/>
        <v>-197.42</v>
      </c>
      <c r="G164" s="36">
        <f t="shared" si="19"/>
        <v>0</v>
      </c>
      <c r="H164" s="36">
        <f t="shared" si="26"/>
        <v>193778.59</v>
      </c>
      <c r="I164" s="36">
        <f t="shared" si="27"/>
        <v>11245.010000000004</v>
      </c>
      <c r="J164" s="36">
        <f t="shared" si="20"/>
        <v>-68778.590000000011</v>
      </c>
      <c r="M164" s="36">
        <f t="shared" si="21"/>
        <v>893.6</v>
      </c>
    </row>
    <row r="165" spans="1:13" x14ac:dyDescent="0.25">
      <c r="A165">
        <f t="shared" si="28"/>
        <v>13</v>
      </c>
      <c r="B165" s="33">
        <v>48488</v>
      </c>
      <c r="C165" s="36">
        <f t="shared" si="22"/>
        <v>-68778.590000000011</v>
      </c>
      <c r="D165" s="36">
        <f t="shared" si="23"/>
        <v>893.6</v>
      </c>
      <c r="E165" s="36">
        <f t="shared" si="24"/>
        <v>1094.2</v>
      </c>
      <c r="F165" s="36">
        <f t="shared" si="25"/>
        <v>-200.6</v>
      </c>
      <c r="G165" s="36">
        <f t="shared" si="19"/>
        <v>0</v>
      </c>
      <c r="H165" s="36">
        <f t="shared" si="26"/>
        <v>194872.79</v>
      </c>
      <c r="I165" s="36">
        <f t="shared" si="27"/>
        <v>11044.410000000003</v>
      </c>
      <c r="J165" s="36">
        <f t="shared" si="20"/>
        <v>-69872.790000000008</v>
      </c>
      <c r="M165" s="36">
        <f t="shared" si="21"/>
        <v>893.6</v>
      </c>
    </row>
    <row r="166" spans="1:13" x14ac:dyDescent="0.25">
      <c r="A166">
        <f t="shared" si="28"/>
        <v>13</v>
      </c>
      <c r="B166" s="33">
        <v>48519</v>
      </c>
      <c r="C166" s="36">
        <f t="shared" si="22"/>
        <v>-69872.790000000008</v>
      </c>
      <c r="D166" s="36">
        <f t="shared" si="23"/>
        <v>893.6</v>
      </c>
      <c r="E166" s="36">
        <f t="shared" si="24"/>
        <v>1097.4000000000001</v>
      </c>
      <c r="F166" s="36">
        <f t="shared" si="25"/>
        <v>-203.8</v>
      </c>
      <c r="G166" s="36">
        <f t="shared" si="19"/>
        <v>0</v>
      </c>
      <c r="H166" s="36">
        <f t="shared" si="26"/>
        <v>195970.19</v>
      </c>
      <c r="I166" s="36">
        <f t="shared" si="27"/>
        <v>10840.610000000004</v>
      </c>
      <c r="J166" s="36">
        <f t="shared" si="20"/>
        <v>-70970.19</v>
      </c>
      <c r="M166" s="36">
        <f t="shared" si="21"/>
        <v>893.6</v>
      </c>
    </row>
    <row r="167" spans="1:13" x14ac:dyDescent="0.25">
      <c r="A167">
        <f t="shared" si="28"/>
        <v>13</v>
      </c>
      <c r="B167" s="33">
        <v>48549</v>
      </c>
      <c r="C167" s="36">
        <f t="shared" si="22"/>
        <v>-70970.19</v>
      </c>
      <c r="D167" s="36">
        <f t="shared" si="23"/>
        <v>893.6</v>
      </c>
      <c r="E167" s="36">
        <f t="shared" si="24"/>
        <v>1100.5999999999999</v>
      </c>
      <c r="F167" s="36">
        <f t="shared" si="25"/>
        <v>-207</v>
      </c>
      <c r="G167" s="36">
        <f t="shared" si="19"/>
        <v>0</v>
      </c>
      <c r="H167" s="36">
        <f t="shared" si="26"/>
        <v>197070.79</v>
      </c>
      <c r="I167" s="36">
        <f t="shared" si="27"/>
        <v>10633.610000000004</v>
      </c>
      <c r="J167" s="36">
        <f t="shared" si="20"/>
        <v>-72070.790000000008</v>
      </c>
      <c r="M167" s="36">
        <f t="shared" si="21"/>
        <v>893.6</v>
      </c>
    </row>
    <row r="168" spans="1:13" x14ac:dyDescent="0.25">
      <c r="A168">
        <f t="shared" si="28"/>
        <v>14</v>
      </c>
      <c r="B168" s="33">
        <v>48580</v>
      </c>
      <c r="C168" s="36">
        <f t="shared" si="22"/>
        <v>-72070.790000000008</v>
      </c>
      <c r="D168" s="36">
        <f t="shared" si="23"/>
        <v>893.6</v>
      </c>
      <c r="E168" s="36">
        <f t="shared" si="24"/>
        <v>1103.81</v>
      </c>
      <c r="F168" s="36">
        <f t="shared" si="25"/>
        <v>-210.21</v>
      </c>
      <c r="G168" s="36">
        <f t="shared" si="19"/>
        <v>0</v>
      </c>
      <c r="H168" s="36">
        <f t="shared" si="26"/>
        <v>198174.6</v>
      </c>
      <c r="I168" s="36">
        <f t="shared" si="27"/>
        <v>10423.400000000005</v>
      </c>
      <c r="J168" s="36">
        <f t="shared" si="20"/>
        <v>-73174.600000000006</v>
      </c>
      <c r="M168" s="36">
        <f t="shared" si="21"/>
        <v>893.6</v>
      </c>
    </row>
    <row r="169" spans="1:13" x14ac:dyDescent="0.25">
      <c r="A169">
        <f t="shared" si="28"/>
        <v>14</v>
      </c>
      <c r="B169" s="33">
        <v>48611</v>
      </c>
      <c r="C169" s="36">
        <f t="shared" si="22"/>
        <v>-73174.600000000006</v>
      </c>
      <c r="D169" s="36">
        <f t="shared" si="23"/>
        <v>893.6</v>
      </c>
      <c r="E169" s="36">
        <f t="shared" si="24"/>
        <v>1107.03</v>
      </c>
      <c r="F169" s="36">
        <f t="shared" si="25"/>
        <v>-213.43</v>
      </c>
      <c r="G169" s="36">
        <f t="shared" si="19"/>
        <v>0</v>
      </c>
      <c r="H169" s="36">
        <f t="shared" si="26"/>
        <v>199281.63</v>
      </c>
      <c r="I169" s="36">
        <f t="shared" si="27"/>
        <v>10209.970000000005</v>
      </c>
      <c r="J169" s="36">
        <f t="shared" si="20"/>
        <v>-74281.63</v>
      </c>
      <c r="M169" s="36">
        <f t="shared" si="21"/>
        <v>893.6</v>
      </c>
    </row>
    <row r="170" spans="1:13" x14ac:dyDescent="0.25">
      <c r="A170">
        <f t="shared" si="28"/>
        <v>14</v>
      </c>
      <c r="B170" s="33">
        <v>48639</v>
      </c>
      <c r="C170" s="36">
        <f t="shared" si="22"/>
        <v>-74281.63</v>
      </c>
      <c r="D170" s="36">
        <f t="shared" si="23"/>
        <v>893.6</v>
      </c>
      <c r="E170" s="36">
        <f t="shared" si="24"/>
        <v>1110.25</v>
      </c>
      <c r="F170" s="36">
        <f t="shared" si="25"/>
        <v>-216.65</v>
      </c>
      <c r="G170" s="36">
        <f t="shared" si="19"/>
        <v>0</v>
      </c>
      <c r="H170" s="36">
        <f t="shared" si="26"/>
        <v>200391.88</v>
      </c>
      <c r="I170" s="36">
        <f t="shared" si="27"/>
        <v>9993.3200000000052</v>
      </c>
      <c r="J170" s="36">
        <f t="shared" si="20"/>
        <v>-75391.88</v>
      </c>
      <c r="M170" s="36">
        <f t="shared" si="21"/>
        <v>893.6</v>
      </c>
    </row>
    <row r="171" spans="1:13" x14ac:dyDescent="0.25">
      <c r="A171">
        <f t="shared" si="28"/>
        <v>14</v>
      </c>
      <c r="B171" s="33">
        <v>48670</v>
      </c>
      <c r="C171" s="36">
        <f t="shared" si="22"/>
        <v>-75391.88</v>
      </c>
      <c r="D171" s="36">
        <f t="shared" si="23"/>
        <v>893.6</v>
      </c>
      <c r="E171" s="36">
        <f t="shared" si="24"/>
        <v>1113.49</v>
      </c>
      <c r="F171" s="36">
        <f t="shared" si="25"/>
        <v>-219.89</v>
      </c>
      <c r="G171" s="36">
        <f t="shared" si="19"/>
        <v>0</v>
      </c>
      <c r="H171" s="36">
        <f t="shared" si="26"/>
        <v>201505.37</v>
      </c>
      <c r="I171" s="36">
        <f t="shared" si="27"/>
        <v>9773.4300000000057</v>
      </c>
      <c r="J171" s="36">
        <f t="shared" si="20"/>
        <v>-76505.37000000001</v>
      </c>
      <c r="M171" s="36">
        <f t="shared" si="21"/>
        <v>893.6</v>
      </c>
    </row>
    <row r="172" spans="1:13" x14ac:dyDescent="0.25">
      <c r="A172">
        <f t="shared" si="28"/>
        <v>14</v>
      </c>
      <c r="B172" s="33">
        <v>48700</v>
      </c>
      <c r="C172" s="36">
        <f t="shared" si="22"/>
        <v>-76505.37000000001</v>
      </c>
      <c r="D172" s="36">
        <f t="shared" si="23"/>
        <v>893.6</v>
      </c>
      <c r="E172" s="36">
        <f t="shared" si="24"/>
        <v>1116.74</v>
      </c>
      <c r="F172" s="36">
        <f t="shared" si="25"/>
        <v>-223.14</v>
      </c>
      <c r="G172" s="36">
        <f t="shared" si="19"/>
        <v>0</v>
      </c>
      <c r="H172" s="36">
        <f t="shared" si="26"/>
        <v>202622.11</v>
      </c>
      <c r="I172" s="36">
        <f t="shared" si="27"/>
        <v>9550.2900000000063</v>
      </c>
      <c r="J172" s="36">
        <f t="shared" si="20"/>
        <v>-77622.110000000015</v>
      </c>
      <c r="M172" s="36">
        <f t="shared" si="21"/>
        <v>893.6</v>
      </c>
    </row>
    <row r="173" spans="1:13" x14ac:dyDescent="0.25">
      <c r="A173">
        <f t="shared" si="28"/>
        <v>14</v>
      </c>
      <c r="B173" s="33">
        <v>48731</v>
      </c>
      <c r="C173" s="36">
        <f t="shared" si="22"/>
        <v>-77622.110000000015</v>
      </c>
      <c r="D173" s="36">
        <f t="shared" si="23"/>
        <v>893.6</v>
      </c>
      <c r="E173" s="36">
        <f t="shared" si="24"/>
        <v>1120</v>
      </c>
      <c r="F173" s="36">
        <f t="shared" si="25"/>
        <v>-226.4</v>
      </c>
      <c r="G173" s="36">
        <f t="shared" si="19"/>
        <v>0</v>
      </c>
      <c r="H173" s="36">
        <f t="shared" si="26"/>
        <v>203742.11</v>
      </c>
      <c r="I173" s="36">
        <f t="shared" si="27"/>
        <v>9323.8900000000067</v>
      </c>
      <c r="J173" s="36">
        <f t="shared" si="20"/>
        <v>-78742.110000000015</v>
      </c>
      <c r="M173" s="36">
        <f t="shared" si="21"/>
        <v>893.6</v>
      </c>
    </row>
    <row r="174" spans="1:13" x14ac:dyDescent="0.25">
      <c r="A174">
        <f t="shared" si="28"/>
        <v>14</v>
      </c>
      <c r="B174" s="33">
        <v>48761</v>
      </c>
      <c r="C174" s="36">
        <f t="shared" si="22"/>
        <v>-78742.110000000015</v>
      </c>
      <c r="D174" s="36">
        <f t="shared" si="23"/>
        <v>893.6</v>
      </c>
      <c r="E174" s="36">
        <f t="shared" si="24"/>
        <v>1123.26</v>
      </c>
      <c r="F174" s="36">
        <f t="shared" si="25"/>
        <v>-229.66</v>
      </c>
      <c r="G174" s="36">
        <f t="shared" si="19"/>
        <v>0</v>
      </c>
      <c r="H174" s="36">
        <f t="shared" si="26"/>
        <v>204865.37</v>
      </c>
      <c r="I174" s="36">
        <f t="shared" si="27"/>
        <v>9094.2300000000068</v>
      </c>
      <c r="J174" s="36">
        <f t="shared" si="20"/>
        <v>-79865.37000000001</v>
      </c>
      <c r="M174" s="36">
        <f t="shared" si="21"/>
        <v>893.6</v>
      </c>
    </row>
    <row r="175" spans="1:13" x14ac:dyDescent="0.25">
      <c r="A175">
        <f t="shared" si="28"/>
        <v>14</v>
      </c>
      <c r="B175" s="33">
        <v>48792</v>
      </c>
      <c r="C175" s="36">
        <f t="shared" si="22"/>
        <v>-79865.37000000001</v>
      </c>
      <c r="D175" s="36">
        <f t="shared" si="23"/>
        <v>893.6</v>
      </c>
      <c r="E175" s="36">
        <f t="shared" si="24"/>
        <v>1126.54</v>
      </c>
      <c r="F175" s="36">
        <f t="shared" si="25"/>
        <v>-232.94</v>
      </c>
      <c r="G175" s="36">
        <f t="shared" si="19"/>
        <v>0</v>
      </c>
      <c r="H175" s="36">
        <f t="shared" si="26"/>
        <v>205991.91</v>
      </c>
      <c r="I175" s="36">
        <f t="shared" si="27"/>
        <v>8861.2900000000063</v>
      </c>
      <c r="J175" s="36">
        <f t="shared" si="20"/>
        <v>-80991.91</v>
      </c>
      <c r="M175" s="36">
        <f t="shared" si="21"/>
        <v>893.6</v>
      </c>
    </row>
    <row r="176" spans="1:13" x14ac:dyDescent="0.25">
      <c r="A176">
        <f t="shared" si="28"/>
        <v>14</v>
      </c>
      <c r="B176" s="33">
        <v>48823</v>
      </c>
      <c r="C176" s="36">
        <f t="shared" si="22"/>
        <v>-80991.91</v>
      </c>
      <c r="D176" s="36">
        <f t="shared" si="23"/>
        <v>893.6</v>
      </c>
      <c r="E176" s="36">
        <f t="shared" si="24"/>
        <v>1129.83</v>
      </c>
      <c r="F176" s="36">
        <f t="shared" si="25"/>
        <v>-236.23</v>
      </c>
      <c r="G176" s="36">
        <f t="shared" si="19"/>
        <v>0</v>
      </c>
      <c r="H176" s="36">
        <f t="shared" si="26"/>
        <v>207121.74</v>
      </c>
      <c r="I176" s="36">
        <f t="shared" si="27"/>
        <v>8625.0600000000068</v>
      </c>
      <c r="J176" s="36">
        <f t="shared" si="20"/>
        <v>-82121.740000000005</v>
      </c>
      <c r="M176" s="36">
        <f t="shared" si="21"/>
        <v>893.6</v>
      </c>
    </row>
    <row r="177" spans="1:13" x14ac:dyDescent="0.25">
      <c r="A177">
        <f t="shared" si="28"/>
        <v>14</v>
      </c>
      <c r="B177" s="33">
        <v>48853</v>
      </c>
      <c r="C177" s="36">
        <f t="shared" si="22"/>
        <v>-82121.740000000005</v>
      </c>
      <c r="D177" s="36">
        <f t="shared" si="23"/>
        <v>893.6</v>
      </c>
      <c r="E177" s="36">
        <f t="shared" si="24"/>
        <v>1133.1200000000001</v>
      </c>
      <c r="F177" s="36">
        <f t="shared" si="25"/>
        <v>-239.52</v>
      </c>
      <c r="G177" s="36">
        <f t="shared" si="19"/>
        <v>0</v>
      </c>
      <c r="H177" s="36">
        <f t="shared" si="26"/>
        <v>208254.86</v>
      </c>
      <c r="I177" s="36">
        <f t="shared" si="27"/>
        <v>8385.5400000000063</v>
      </c>
      <c r="J177" s="36">
        <f t="shared" si="20"/>
        <v>-83254.86</v>
      </c>
      <c r="M177" s="36">
        <f t="shared" si="21"/>
        <v>893.6</v>
      </c>
    </row>
    <row r="178" spans="1:13" x14ac:dyDescent="0.25">
      <c r="A178">
        <f t="shared" si="28"/>
        <v>14</v>
      </c>
      <c r="B178" s="33">
        <v>48884</v>
      </c>
      <c r="C178" s="36">
        <f t="shared" si="22"/>
        <v>-83254.86</v>
      </c>
      <c r="D178" s="36">
        <f t="shared" si="23"/>
        <v>893.6</v>
      </c>
      <c r="E178" s="36">
        <f t="shared" si="24"/>
        <v>1136.43</v>
      </c>
      <c r="F178" s="36">
        <f t="shared" si="25"/>
        <v>-242.83</v>
      </c>
      <c r="G178" s="36">
        <f t="shared" si="19"/>
        <v>0</v>
      </c>
      <c r="H178" s="36">
        <f t="shared" si="26"/>
        <v>209391.28999999998</v>
      </c>
      <c r="I178" s="36">
        <f t="shared" si="27"/>
        <v>8142.7100000000064</v>
      </c>
      <c r="J178" s="36">
        <f t="shared" si="20"/>
        <v>-84391.29</v>
      </c>
      <c r="M178" s="36">
        <f t="shared" si="21"/>
        <v>893.6</v>
      </c>
    </row>
    <row r="179" spans="1:13" x14ac:dyDescent="0.25">
      <c r="A179">
        <f t="shared" si="28"/>
        <v>14</v>
      </c>
      <c r="B179" s="33">
        <v>48914</v>
      </c>
      <c r="C179" s="36">
        <f t="shared" si="22"/>
        <v>-84391.29</v>
      </c>
      <c r="D179" s="36">
        <f t="shared" si="23"/>
        <v>893.6</v>
      </c>
      <c r="E179" s="36">
        <f t="shared" si="24"/>
        <v>1139.74</v>
      </c>
      <c r="F179" s="36">
        <f t="shared" si="25"/>
        <v>-246.14</v>
      </c>
      <c r="G179" s="36">
        <f t="shared" si="19"/>
        <v>0</v>
      </c>
      <c r="H179" s="36">
        <f t="shared" si="26"/>
        <v>210531.02999999997</v>
      </c>
      <c r="I179" s="36">
        <f t="shared" si="27"/>
        <v>7896.5700000000061</v>
      </c>
      <c r="J179" s="36">
        <f t="shared" si="20"/>
        <v>-85531.03</v>
      </c>
      <c r="M179" s="36">
        <f t="shared" si="21"/>
        <v>893.6</v>
      </c>
    </row>
    <row r="180" spans="1:13" x14ac:dyDescent="0.25">
      <c r="A180">
        <f t="shared" si="28"/>
        <v>15</v>
      </c>
      <c r="B180" s="33">
        <v>48945</v>
      </c>
      <c r="C180" s="36">
        <f t="shared" si="22"/>
        <v>-85531.03</v>
      </c>
      <c r="D180" s="36">
        <f t="shared" si="23"/>
        <v>893.6</v>
      </c>
      <c r="E180" s="36">
        <f t="shared" si="24"/>
        <v>1143.07</v>
      </c>
      <c r="F180" s="36">
        <f t="shared" si="25"/>
        <v>-249.47</v>
      </c>
      <c r="G180" s="36">
        <f t="shared" si="19"/>
        <v>0</v>
      </c>
      <c r="H180" s="36">
        <f t="shared" si="26"/>
        <v>211674.09999999998</v>
      </c>
      <c r="I180" s="36">
        <f t="shared" si="27"/>
        <v>7647.1000000000058</v>
      </c>
      <c r="J180" s="36">
        <f t="shared" si="20"/>
        <v>-86674.1</v>
      </c>
      <c r="M180" s="36">
        <f t="shared" si="21"/>
        <v>893.6</v>
      </c>
    </row>
    <row r="181" spans="1:13" x14ac:dyDescent="0.25">
      <c r="A181">
        <f t="shared" si="28"/>
        <v>15</v>
      </c>
      <c r="B181" s="33">
        <v>48976</v>
      </c>
      <c r="C181" s="36">
        <f t="shared" si="22"/>
        <v>-86674.1</v>
      </c>
      <c r="D181" s="36">
        <f t="shared" si="23"/>
        <v>893.6</v>
      </c>
      <c r="E181" s="36">
        <f t="shared" si="24"/>
        <v>1146.4000000000001</v>
      </c>
      <c r="F181" s="36">
        <f t="shared" si="25"/>
        <v>-252.8</v>
      </c>
      <c r="G181" s="36">
        <f t="shared" si="19"/>
        <v>0</v>
      </c>
      <c r="H181" s="36">
        <f t="shared" si="26"/>
        <v>212820.49999999997</v>
      </c>
      <c r="I181" s="36">
        <f t="shared" si="27"/>
        <v>7394.3000000000056</v>
      </c>
      <c r="J181" s="36">
        <f t="shared" si="20"/>
        <v>-87820.5</v>
      </c>
      <c r="M181" s="36">
        <f t="shared" si="21"/>
        <v>893.6</v>
      </c>
    </row>
    <row r="182" spans="1:13" x14ac:dyDescent="0.25">
      <c r="A182">
        <f t="shared" si="28"/>
        <v>15</v>
      </c>
      <c r="B182" s="33">
        <v>49004</v>
      </c>
      <c r="C182" s="36">
        <f t="shared" si="22"/>
        <v>-87820.5</v>
      </c>
      <c r="D182" s="36">
        <f t="shared" si="23"/>
        <v>893.6</v>
      </c>
      <c r="E182" s="36">
        <f t="shared" si="24"/>
        <v>1149.74</v>
      </c>
      <c r="F182" s="36">
        <f t="shared" si="25"/>
        <v>-256.14</v>
      </c>
      <c r="G182" s="36">
        <f t="shared" si="19"/>
        <v>0</v>
      </c>
      <c r="H182" s="36">
        <f t="shared" si="26"/>
        <v>213970.23999999996</v>
      </c>
      <c r="I182" s="36">
        <f t="shared" si="27"/>
        <v>7138.1600000000053</v>
      </c>
      <c r="J182" s="36">
        <f t="shared" si="20"/>
        <v>-88970.240000000005</v>
      </c>
      <c r="M182" s="36">
        <f t="shared" si="21"/>
        <v>893.6</v>
      </c>
    </row>
    <row r="183" spans="1:13" x14ac:dyDescent="0.25">
      <c r="A183">
        <f t="shared" si="28"/>
        <v>15</v>
      </c>
      <c r="B183" s="33">
        <v>49035</v>
      </c>
      <c r="C183" s="36">
        <f t="shared" si="22"/>
        <v>-88970.240000000005</v>
      </c>
      <c r="D183" s="36">
        <f t="shared" si="23"/>
        <v>893.6</v>
      </c>
      <c r="E183" s="36">
        <f t="shared" si="24"/>
        <v>1153.0999999999999</v>
      </c>
      <c r="F183" s="36">
        <f t="shared" si="25"/>
        <v>-259.5</v>
      </c>
      <c r="G183" s="36">
        <f t="shared" si="19"/>
        <v>0</v>
      </c>
      <c r="H183" s="36">
        <f t="shared" si="26"/>
        <v>215123.33999999997</v>
      </c>
      <c r="I183" s="36">
        <f t="shared" si="27"/>
        <v>6878.6600000000053</v>
      </c>
      <c r="J183" s="36">
        <f t="shared" si="20"/>
        <v>-90123.340000000011</v>
      </c>
      <c r="M183" s="36">
        <f t="shared" si="21"/>
        <v>893.6</v>
      </c>
    </row>
    <row r="184" spans="1:13" x14ac:dyDescent="0.25">
      <c r="A184">
        <f t="shared" si="28"/>
        <v>15</v>
      </c>
      <c r="B184" s="33">
        <v>49065</v>
      </c>
      <c r="C184" s="36">
        <f t="shared" si="22"/>
        <v>-90123.340000000011</v>
      </c>
      <c r="D184" s="36">
        <f t="shared" si="23"/>
        <v>893.6</v>
      </c>
      <c r="E184" s="36">
        <f t="shared" si="24"/>
        <v>1156.46</v>
      </c>
      <c r="F184" s="36">
        <f t="shared" si="25"/>
        <v>-262.86</v>
      </c>
      <c r="G184" s="36">
        <f t="shared" si="19"/>
        <v>0</v>
      </c>
      <c r="H184" s="36">
        <f t="shared" si="26"/>
        <v>216279.79999999996</v>
      </c>
      <c r="I184" s="36">
        <f t="shared" si="27"/>
        <v>6615.8000000000056</v>
      </c>
      <c r="J184" s="36">
        <f t="shared" si="20"/>
        <v>-91279.800000000017</v>
      </c>
      <c r="M184" s="36">
        <f t="shared" si="21"/>
        <v>893.6</v>
      </c>
    </row>
    <row r="185" spans="1:13" x14ac:dyDescent="0.25">
      <c r="A185">
        <f t="shared" si="28"/>
        <v>15</v>
      </c>
      <c r="B185" s="33">
        <v>49096</v>
      </c>
      <c r="C185" s="36">
        <f t="shared" si="22"/>
        <v>-91279.800000000017</v>
      </c>
      <c r="D185" s="36">
        <f t="shared" si="23"/>
        <v>893.6</v>
      </c>
      <c r="E185" s="36">
        <f t="shared" si="24"/>
        <v>1159.83</v>
      </c>
      <c r="F185" s="36">
        <f t="shared" si="25"/>
        <v>-266.23</v>
      </c>
      <c r="G185" s="36">
        <f t="shared" si="19"/>
        <v>0</v>
      </c>
      <c r="H185" s="36">
        <f t="shared" si="26"/>
        <v>217439.62999999995</v>
      </c>
      <c r="I185" s="36">
        <f t="shared" si="27"/>
        <v>6349.5700000000052</v>
      </c>
      <c r="J185" s="36">
        <f t="shared" si="20"/>
        <v>-92439.630000000019</v>
      </c>
      <c r="M185" s="36">
        <f t="shared" si="21"/>
        <v>893.6</v>
      </c>
    </row>
    <row r="186" spans="1:13" x14ac:dyDescent="0.25">
      <c r="A186">
        <f t="shared" si="28"/>
        <v>15</v>
      </c>
      <c r="B186" s="33">
        <v>49126</v>
      </c>
      <c r="C186" s="36">
        <f t="shared" si="22"/>
        <v>-92439.630000000019</v>
      </c>
      <c r="D186" s="36">
        <f t="shared" si="23"/>
        <v>893.6</v>
      </c>
      <c r="E186" s="36">
        <f t="shared" si="24"/>
        <v>1163.22</v>
      </c>
      <c r="F186" s="36">
        <f t="shared" si="25"/>
        <v>-269.62</v>
      </c>
      <c r="G186" s="36">
        <f t="shared" si="19"/>
        <v>0</v>
      </c>
      <c r="H186" s="36">
        <f t="shared" si="26"/>
        <v>218602.84999999995</v>
      </c>
      <c r="I186" s="36">
        <f t="shared" si="27"/>
        <v>6079.9500000000053</v>
      </c>
      <c r="J186" s="36">
        <f t="shared" si="20"/>
        <v>-93602.85000000002</v>
      </c>
      <c r="M186" s="36">
        <f t="shared" si="21"/>
        <v>893.6</v>
      </c>
    </row>
    <row r="187" spans="1:13" x14ac:dyDescent="0.25">
      <c r="A187">
        <f t="shared" si="28"/>
        <v>15</v>
      </c>
      <c r="B187" s="33">
        <v>49157</v>
      </c>
      <c r="C187" s="36">
        <f t="shared" si="22"/>
        <v>-93602.85000000002</v>
      </c>
      <c r="D187" s="36">
        <f t="shared" si="23"/>
        <v>893.6</v>
      </c>
      <c r="E187" s="36">
        <f t="shared" si="24"/>
        <v>1166.6100000000001</v>
      </c>
      <c r="F187" s="36">
        <f t="shared" si="25"/>
        <v>-273.01</v>
      </c>
      <c r="G187" s="36">
        <f t="shared" si="19"/>
        <v>0</v>
      </c>
      <c r="H187" s="36">
        <f t="shared" si="26"/>
        <v>219769.45999999993</v>
      </c>
      <c r="I187" s="36">
        <f t="shared" si="27"/>
        <v>5806.9400000000051</v>
      </c>
      <c r="J187" s="36">
        <f t="shared" si="20"/>
        <v>-94769.460000000021</v>
      </c>
      <c r="M187" s="36">
        <f t="shared" si="21"/>
        <v>893.6</v>
      </c>
    </row>
    <row r="188" spans="1:13" x14ac:dyDescent="0.25">
      <c r="A188">
        <f t="shared" si="28"/>
        <v>15</v>
      </c>
      <c r="B188" s="33">
        <v>49188</v>
      </c>
      <c r="C188" s="36">
        <f t="shared" si="22"/>
        <v>-94769.460000000021</v>
      </c>
      <c r="D188" s="36">
        <f t="shared" si="23"/>
        <v>893.6</v>
      </c>
      <c r="E188" s="36">
        <f t="shared" si="24"/>
        <v>1170.01</v>
      </c>
      <c r="F188" s="36">
        <f t="shared" si="25"/>
        <v>-276.41000000000003</v>
      </c>
      <c r="G188" s="36">
        <f t="shared" si="19"/>
        <v>0</v>
      </c>
      <c r="H188" s="36">
        <f t="shared" si="26"/>
        <v>220939.46999999994</v>
      </c>
      <c r="I188" s="36">
        <f t="shared" si="27"/>
        <v>5530.5300000000052</v>
      </c>
      <c r="J188" s="36">
        <f t="shared" si="20"/>
        <v>-95939.470000000016</v>
      </c>
      <c r="M188" s="36">
        <f t="shared" si="21"/>
        <v>893.6</v>
      </c>
    </row>
    <row r="189" spans="1:13" x14ac:dyDescent="0.25">
      <c r="A189">
        <f t="shared" si="28"/>
        <v>15</v>
      </c>
      <c r="B189" s="33">
        <v>49218</v>
      </c>
      <c r="C189" s="36">
        <f t="shared" si="22"/>
        <v>-95939.470000000016</v>
      </c>
      <c r="D189" s="36">
        <f t="shared" si="23"/>
        <v>893.6</v>
      </c>
      <c r="E189" s="36">
        <f t="shared" si="24"/>
        <v>1173.42</v>
      </c>
      <c r="F189" s="36">
        <f t="shared" si="25"/>
        <v>-279.82</v>
      </c>
      <c r="G189" s="36">
        <f t="shared" si="19"/>
        <v>0</v>
      </c>
      <c r="H189" s="36">
        <f t="shared" si="26"/>
        <v>222112.88999999996</v>
      </c>
      <c r="I189" s="36">
        <f t="shared" si="27"/>
        <v>5250.7100000000055</v>
      </c>
      <c r="J189" s="36">
        <f t="shared" si="20"/>
        <v>-97112.890000000014</v>
      </c>
      <c r="M189" s="36">
        <f t="shared" si="21"/>
        <v>893.6</v>
      </c>
    </row>
    <row r="190" spans="1:13" x14ac:dyDescent="0.25">
      <c r="A190">
        <f t="shared" si="28"/>
        <v>15</v>
      </c>
      <c r="B190" s="33">
        <v>49249</v>
      </c>
      <c r="C190" s="36">
        <f t="shared" si="22"/>
        <v>-97112.890000000014</v>
      </c>
      <c r="D190" s="36">
        <f t="shared" si="23"/>
        <v>893.6</v>
      </c>
      <c r="E190" s="36">
        <f t="shared" si="24"/>
        <v>1176.8499999999999</v>
      </c>
      <c r="F190" s="36">
        <f t="shared" si="25"/>
        <v>-283.25</v>
      </c>
      <c r="G190" s="36">
        <f t="shared" si="19"/>
        <v>0</v>
      </c>
      <c r="H190" s="36">
        <f t="shared" si="26"/>
        <v>223289.73999999996</v>
      </c>
      <c r="I190" s="36">
        <f t="shared" si="27"/>
        <v>4967.4600000000055</v>
      </c>
      <c r="J190" s="36">
        <f t="shared" si="20"/>
        <v>-98289.74000000002</v>
      </c>
      <c r="M190" s="36">
        <f t="shared" si="21"/>
        <v>893.6</v>
      </c>
    </row>
    <row r="191" spans="1:13" x14ac:dyDescent="0.25">
      <c r="A191">
        <f t="shared" si="28"/>
        <v>15</v>
      </c>
      <c r="B191" s="33">
        <v>49279</v>
      </c>
      <c r="C191" s="36">
        <f t="shared" si="22"/>
        <v>-98289.74000000002</v>
      </c>
      <c r="D191" s="36">
        <f t="shared" si="23"/>
        <v>893.6</v>
      </c>
      <c r="E191" s="36">
        <f t="shared" si="24"/>
        <v>1180.28</v>
      </c>
      <c r="F191" s="36">
        <f t="shared" si="25"/>
        <v>-286.68</v>
      </c>
      <c r="G191" s="36">
        <f t="shared" si="19"/>
        <v>0</v>
      </c>
      <c r="H191" s="36">
        <f t="shared" si="26"/>
        <v>224470.01999999996</v>
      </c>
      <c r="I191" s="36">
        <f t="shared" si="27"/>
        <v>4680.7800000000052</v>
      </c>
      <c r="J191" s="36">
        <f t="shared" si="20"/>
        <v>-99470.020000000019</v>
      </c>
      <c r="M191" s="36">
        <f t="shared" si="21"/>
        <v>893.6</v>
      </c>
    </row>
    <row r="192" spans="1:13" x14ac:dyDescent="0.25">
      <c r="A192">
        <f t="shared" si="28"/>
        <v>16</v>
      </c>
      <c r="B192" s="33">
        <v>49310</v>
      </c>
      <c r="C192" s="36">
        <f t="shared" si="22"/>
        <v>-99470.020000000019</v>
      </c>
      <c r="D192" s="36">
        <f t="shared" si="23"/>
        <v>893.6</v>
      </c>
      <c r="E192" s="36">
        <f t="shared" si="24"/>
        <v>1183.72</v>
      </c>
      <c r="F192" s="36">
        <f t="shared" si="25"/>
        <v>-290.12</v>
      </c>
      <c r="G192" s="36">
        <f t="shared" si="19"/>
        <v>0</v>
      </c>
      <c r="H192" s="36">
        <f t="shared" si="26"/>
        <v>225653.73999999996</v>
      </c>
      <c r="I192" s="36">
        <f t="shared" si="27"/>
        <v>4390.6600000000053</v>
      </c>
      <c r="J192" s="36">
        <f t="shared" si="20"/>
        <v>-100653.74000000002</v>
      </c>
      <c r="M192" s="36">
        <f t="shared" si="21"/>
        <v>893.6</v>
      </c>
    </row>
    <row r="193" spans="1:13" x14ac:dyDescent="0.25">
      <c r="A193">
        <f t="shared" si="28"/>
        <v>16</v>
      </c>
      <c r="B193" s="33">
        <v>49341</v>
      </c>
      <c r="C193" s="36">
        <f t="shared" si="22"/>
        <v>-100653.74000000002</v>
      </c>
      <c r="D193" s="36">
        <f t="shared" si="23"/>
        <v>893.6</v>
      </c>
      <c r="E193" s="36">
        <f t="shared" si="24"/>
        <v>1187.17</v>
      </c>
      <c r="F193" s="36">
        <f t="shared" si="25"/>
        <v>-293.57</v>
      </c>
      <c r="G193" s="36">
        <f t="shared" si="19"/>
        <v>0</v>
      </c>
      <c r="H193" s="36">
        <f t="shared" si="26"/>
        <v>226840.90999999997</v>
      </c>
      <c r="I193" s="36">
        <f t="shared" si="27"/>
        <v>4097.0900000000056</v>
      </c>
      <c r="J193" s="36">
        <f t="shared" si="20"/>
        <v>-101840.91000000002</v>
      </c>
      <c r="M193" s="36">
        <f t="shared" si="21"/>
        <v>893.6</v>
      </c>
    </row>
    <row r="194" spans="1:13" x14ac:dyDescent="0.25">
      <c r="A194">
        <f t="shared" si="28"/>
        <v>16</v>
      </c>
      <c r="B194" s="33">
        <v>49369</v>
      </c>
      <c r="C194" s="36">
        <f t="shared" si="22"/>
        <v>-101840.91000000002</v>
      </c>
      <c r="D194" s="36">
        <f t="shared" si="23"/>
        <v>893.6</v>
      </c>
      <c r="E194" s="36">
        <f t="shared" si="24"/>
        <v>1190.6400000000001</v>
      </c>
      <c r="F194" s="36">
        <f t="shared" si="25"/>
        <v>-297.04000000000002</v>
      </c>
      <c r="G194" s="36">
        <f t="shared" si="19"/>
        <v>0</v>
      </c>
      <c r="H194" s="36">
        <f t="shared" si="26"/>
        <v>228031.55</v>
      </c>
      <c r="I194" s="36">
        <f t="shared" si="27"/>
        <v>3800.0500000000056</v>
      </c>
      <c r="J194" s="36">
        <f t="shared" si="20"/>
        <v>-103031.55000000002</v>
      </c>
      <c r="M194" s="36">
        <f t="shared" si="21"/>
        <v>893.6</v>
      </c>
    </row>
    <row r="195" spans="1:13" x14ac:dyDescent="0.25">
      <c r="A195">
        <f t="shared" si="28"/>
        <v>16</v>
      </c>
      <c r="B195" s="33">
        <v>49400</v>
      </c>
      <c r="C195" s="36">
        <f t="shared" si="22"/>
        <v>-103031.55000000002</v>
      </c>
      <c r="D195" s="36">
        <f t="shared" si="23"/>
        <v>893.6</v>
      </c>
      <c r="E195" s="36">
        <f t="shared" si="24"/>
        <v>1194.1100000000001</v>
      </c>
      <c r="F195" s="36">
        <f t="shared" si="25"/>
        <v>-300.51</v>
      </c>
      <c r="G195" s="36">
        <f t="shared" si="19"/>
        <v>0</v>
      </c>
      <c r="H195" s="36">
        <f t="shared" si="26"/>
        <v>229225.65999999997</v>
      </c>
      <c r="I195" s="36">
        <f t="shared" si="27"/>
        <v>3499.5400000000054</v>
      </c>
      <c r="J195" s="36">
        <f t="shared" si="20"/>
        <v>-104225.66000000002</v>
      </c>
      <c r="M195" s="36">
        <f t="shared" si="21"/>
        <v>893.6</v>
      </c>
    </row>
    <row r="196" spans="1:13" x14ac:dyDescent="0.25">
      <c r="A196">
        <f t="shared" si="28"/>
        <v>16</v>
      </c>
      <c r="B196" s="33">
        <v>49430</v>
      </c>
      <c r="C196" s="36">
        <f t="shared" si="22"/>
        <v>-104225.66000000002</v>
      </c>
      <c r="D196" s="36">
        <f t="shared" si="23"/>
        <v>893.6</v>
      </c>
      <c r="E196" s="36">
        <f t="shared" si="24"/>
        <v>1197.5900000000001</v>
      </c>
      <c r="F196" s="36">
        <f t="shared" si="25"/>
        <v>-303.99</v>
      </c>
      <c r="G196" s="36">
        <f t="shared" si="19"/>
        <v>0</v>
      </c>
      <c r="H196" s="36">
        <f t="shared" si="26"/>
        <v>230423.24999999997</v>
      </c>
      <c r="I196" s="36">
        <f t="shared" si="27"/>
        <v>3195.5500000000056</v>
      </c>
      <c r="J196" s="36">
        <f t="shared" si="20"/>
        <v>-105423.25000000001</v>
      </c>
      <c r="M196" s="36">
        <f t="shared" si="21"/>
        <v>893.6</v>
      </c>
    </row>
    <row r="197" spans="1:13" x14ac:dyDescent="0.25">
      <c r="A197">
        <f t="shared" si="28"/>
        <v>16</v>
      </c>
      <c r="B197" s="33">
        <v>49461</v>
      </c>
      <c r="C197" s="36">
        <f t="shared" si="22"/>
        <v>-105423.25000000001</v>
      </c>
      <c r="D197" s="36">
        <f t="shared" si="23"/>
        <v>893.6</v>
      </c>
      <c r="E197" s="36">
        <f t="shared" si="24"/>
        <v>1201.08</v>
      </c>
      <c r="F197" s="36">
        <f t="shared" si="25"/>
        <v>-307.48</v>
      </c>
      <c r="G197" s="36">
        <f t="shared" si="19"/>
        <v>0</v>
      </c>
      <c r="H197" s="36">
        <f t="shared" si="26"/>
        <v>231624.32999999996</v>
      </c>
      <c r="I197" s="36">
        <f t="shared" si="27"/>
        <v>2888.0700000000056</v>
      </c>
      <c r="J197" s="36">
        <f t="shared" si="20"/>
        <v>-106624.33000000002</v>
      </c>
      <c r="M197" s="36">
        <f t="shared" si="21"/>
        <v>893.6</v>
      </c>
    </row>
    <row r="198" spans="1:13" x14ac:dyDescent="0.25">
      <c r="A198">
        <f t="shared" si="28"/>
        <v>16</v>
      </c>
      <c r="B198" s="33">
        <v>49491</v>
      </c>
      <c r="C198" s="36">
        <f t="shared" si="22"/>
        <v>-106624.33000000002</v>
      </c>
      <c r="D198" s="36">
        <f t="shared" si="23"/>
        <v>893.6</v>
      </c>
      <c r="E198" s="36">
        <f t="shared" si="24"/>
        <v>1204.5900000000001</v>
      </c>
      <c r="F198" s="36">
        <f t="shared" si="25"/>
        <v>-310.99</v>
      </c>
      <c r="G198" s="36">
        <f t="shared" si="19"/>
        <v>0</v>
      </c>
      <c r="H198" s="36">
        <f t="shared" si="26"/>
        <v>232828.91999999995</v>
      </c>
      <c r="I198" s="36">
        <f t="shared" si="27"/>
        <v>2577.0800000000054</v>
      </c>
      <c r="J198" s="36">
        <f t="shared" si="20"/>
        <v>-107828.92000000001</v>
      </c>
      <c r="M198" s="36">
        <f t="shared" si="21"/>
        <v>893.6</v>
      </c>
    </row>
    <row r="199" spans="1:13" x14ac:dyDescent="0.25">
      <c r="A199">
        <f t="shared" si="28"/>
        <v>16</v>
      </c>
      <c r="B199" s="33">
        <v>49522</v>
      </c>
      <c r="C199" s="36">
        <f t="shared" si="22"/>
        <v>-107828.92000000001</v>
      </c>
      <c r="D199" s="36">
        <f t="shared" si="23"/>
        <v>893.6</v>
      </c>
      <c r="E199" s="36">
        <f t="shared" si="24"/>
        <v>1208.0999999999999</v>
      </c>
      <c r="F199" s="36">
        <f t="shared" si="25"/>
        <v>-314.5</v>
      </c>
      <c r="G199" s="36">
        <f t="shared" si="19"/>
        <v>0</v>
      </c>
      <c r="H199" s="36">
        <f t="shared" si="26"/>
        <v>234037.01999999996</v>
      </c>
      <c r="I199" s="36">
        <f t="shared" si="27"/>
        <v>2262.5800000000054</v>
      </c>
      <c r="J199" s="36">
        <f t="shared" si="20"/>
        <v>-109037.02000000002</v>
      </c>
      <c r="M199" s="36">
        <f t="shared" si="21"/>
        <v>893.6</v>
      </c>
    </row>
    <row r="200" spans="1:13" x14ac:dyDescent="0.25">
      <c r="A200">
        <f t="shared" si="28"/>
        <v>16</v>
      </c>
      <c r="B200" s="33">
        <v>49553</v>
      </c>
      <c r="C200" s="36">
        <f t="shared" si="22"/>
        <v>-109037.02000000002</v>
      </c>
      <c r="D200" s="36">
        <f t="shared" si="23"/>
        <v>893.6</v>
      </c>
      <c r="E200" s="36">
        <f t="shared" si="24"/>
        <v>1211.6199999999999</v>
      </c>
      <c r="F200" s="36">
        <f t="shared" si="25"/>
        <v>-318.02</v>
      </c>
      <c r="G200" s="36">
        <f t="shared" si="19"/>
        <v>0</v>
      </c>
      <c r="H200" s="36">
        <f t="shared" si="26"/>
        <v>235248.63999999996</v>
      </c>
      <c r="I200" s="36">
        <f t="shared" si="27"/>
        <v>1944.5600000000054</v>
      </c>
      <c r="J200" s="36">
        <f t="shared" si="20"/>
        <v>-110248.64000000001</v>
      </c>
      <c r="M200" s="36">
        <f t="shared" si="21"/>
        <v>893.6</v>
      </c>
    </row>
    <row r="201" spans="1:13" x14ac:dyDescent="0.25">
      <c r="A201">
        <f t="shared" si="28"/>
        <v>16</v>
      </c>
      <c r="B201" s="33">
        <v>49583</v>
      </c>
      <c r="C201" s="36">
        <f t="shared" si="22"/>
        <v>-110248.64000000001</v>
      </c>
      <c r="D201" s="36">
        <f t="shared" si="23"/>
        <v>893.6</v>
      </c>
      <c r="E201" s="36">
        <f t="shared" si="24"/>
        <v>1215.1600000000001</v>
      </c>
      <c r="F201" s="36">
        <f t="shared" si="25"/>
        <v>-321.56</v>
      </c>
      <c r="G201" s="36">
        <f t="shared" si="19"/>
        <v>0</v>
      </c>
      <c r="H201" s="36">
        <f t="shared" si="26"/>
        <v>236463.79999999996</v>
      </c>
      <c r="I201" s="36">
        <f t="shared" si="27"/>
        <v>1623.0000000000055</v>
      </c>
      <c r="J201" s="36">
        <f t="shared" si="20"/>
        <v>-111463.80000000002</v>
      </c>
      <c r="M201" s="36">
        <f t="shared" si="21"/>
        <v>893.6</v>
      </c>
    </row>
    <row r="202" spans="1:13" x14ac:dyDescent="0.25">
      <c r="A202">
        <f t="shared" si="28"/>
        <v>16</v>
      </c>
      <c r="B202" s="33">
        <v>49614</v>
      </c>
      <c r="C202" s="36">
        <f t="shared" si="22"/>
        <v>-111463.80000000002</v>
      </c>
      <c r="D202" s="36">
        <f t="shared" si="23"/>
        <v>893.6</v>
      </c>
      <c r="E202" s="36">
        <f t="shared" si="24"/>
        <v>1218.7</v>
      </c>
      <c r="F202" s="36">
        <f t="shared" si="25"/>
        <v>-325.10000000000002</v>
      </c>
      <c r="G202" s="36">
        <f t="shared" si="19"/>
        <v>0</v>
      </c>
      <c r="H202" s="36">
        <f t="shared" si="26"/>
        <v>237682.49999999997</v>
      </c>
      <c r="I202" s="36">
        <f t="shared" si="27"/>
        <v>1297.9000000000055</v>
      </c>
      <c r="J202" s="36">
        <f t="shared" si="20"/>
        <v>-112682.50000000001</v>
      </c>
      <c r="M202" s="36">
        <f t="shared" si="21"/>
        <v>893.6</v>
      </c>
    </row>
    <row r="203" spans="1:13" x14ac:dyDescent="0.25">
      <c r="A203">
        <f t="shared" si="28"/>
        <v>16</v>
      </c>
      <c r="B203" s="33">
        <v>49644</v>
      </c>
      <c r="C203" s="36">
        <f t="shared" si="22"/>
        <v>-112682.50000000001</v>
      </c>
      <c r="D203" s="36">
        <f t="shared" si="23"/>
        <v>893.6</v>
      </c>
      <c r="E203" s="36">
        <f t="shared" si="24"/>
        <v>1222.26</v>
      </c>
      <c r="F203" s="36">
        <f t="shared" si="25"/>
        <v>-328.66</v>
      </c>
      <c r="G203" s="36">
        <f t="shared" si="19"/>
        <v>0</v>
      </c>
      <c r="H203" s="36">
        <f t="shared" si="26"/>
        <v>238904.75999999998</v>
      </c>
      <c r="I203" s="36">
        <f t="shared" si="27"/>
        <v>969.24000000000547</v>
      </c>
      <c r="J203" s="36">
        <f t="shared" si="20"/>
        <v>-113904.76000000001</v>
      </c>
      <c r="M203" s="36">
        <f t="shared" si="21"/>
        <v>893.6</v>
      </c>
    </row>
    <row r="204" spans="1:13" x14ac:dyDescent="0.25">
      <c r="A204">
        <f t="shared" si="28"/>
        <v>17</v>
      </c>
      <c r="B204" s="33">
        <v>49675</v>
      </c>
      <c r="C204" s="36">
        <f t="shared" si="22"/>
        <v>-113904.76000000001</v>
      </c>
      <c r="D204" s="36">
        <f t="shared" si="23"/>
        <v>893.6</v>
      </c>
      <c r="E204" s="36">
        <f t="shared" si="24"/>
        <v>1225.8200000000002</v>
      </c>
      <c r="F204" s="36">
        <f t="shared" si="25"/>
        <v>-332.22</v>
      </c>
      <c r="G204" s="36">
        <f t="shared" si="19"/>
        <v>0</v>
      </c>
      <c r="H204" s="36">
        <f t="shared" si="26"/>
        <v>240130.58</v>
      </c>
      <c r="I204" s="36">
        <f t="shared" si="27"/>
        <v>637.02000000000544</v>
      </c>
      <c r="J204" s="36">
        <f t="shared" si="20"/>
        <v>-115130.58000000002</v>
      </c>
      <c r="M204" s="36">
        <f t="shared" si="21"/>
        <v>893.6</v>
      </c>
    </row>
    <row r="205" spans="1:13" x14ac:dyDescent="0.25">
      <c r="A205">
        <f t="shared" si="28"/>
        <v>17</v>
      </c>
      <c r="B205" s="33">
        <v>49706</v>
      </c>
      <c r="C205" s="36">
        <f t="shared" si="22"/>
        <v>-115130.58000000002</v>
      </c>
      <c r="D205" s="36">
        <f t="shared" si="23"/>
        <v>893.6</v>
      </c>
      <c r="E205" s="36">
        <f t="shared" si="24"/>
        <v>1229.4000000000001</v>
      </c>
      <c r="F205" s="36">
        <f t="shared" si="25"/>
        <v>-335.8</v>
      </c>
      <c r="G205" s="36">
        <f t="shared" ref="G205:G268" si="29">$B$8</f>
        <v>0</v>
      </c>
      <c r="H205" s="36">
        <f t="shared" si="26"/>
        <v>241359.97999999998</v>
      </c>
      <c r="I205" s="36">
        <f t="shared" si="27"/>
        <v>301.22000000000543</v>
      </c>
      <c r="J205" s="36">
        <f t="shared" ref="J205:J268" si="30">C205-E205-G205</f>
        <v>-116359.98000000001</v>
      </c>
      <c r="M205" s="36">
        <f t="shared" ref="M205:M268" si="31">D205+G205</f>
        <v>893.6</v>
      </c>
    </row>
    <row r="206" spans="1:13" x14ac:dyDescent="0.25">
      <c r="A206">
        <f t="shared" si="28"/>
        <v>17</v>
      </c>
      <c r="B206" s="33">
        <v>49735</v>
      </c>
      <c r="C206" s="36">
        <f t="shared" ref="C206:C269" si="32">$J205</f>
        <v>-116359.98000000001</v>
      </c>
      <c r="D206" s="36">
        <f t="shared" ref="D206:D269" si="33">$B$7</f>
        <v>893.6</v>
      </c>
      <c r="E206" s="36">
        <f t="shared" ref="E206:E269" si="34">D206-F206</f>
        <v>1232.98</v>
      </c>
      <c r="F206" s="36">
        <f t="shared" ref="F206:F269" si="35">ROUND($C206*$B$4/12,2)</f>
        <v>-339.38</v>
      </c>
      <c r="G206" s="36">
        <f t="shared" si="29"/>
        <v>0</v>
      </c>
      <c r="H206" s="36">
        <f t="shared" ref="H206:H269" si="36">E206+G206+H205</f>
        <v>242592.96</v>
      </c>
      <c r="I206" s="36">
        <f t="shared" ref="I206:I269" si="37">F206+I205</f>
        <v>-38.159999999994568</v>
      </c>
      <c r="J206" s="36">
        <f t="shared" si="30"/>
        <v>-117592.96000000001</v>
      </c>
      <c r="M206" s="36">
        <f t="shared" si="31"/>
        <v>893.6</v>
      </c>
    </row>
    <row r="207" spans="1:13" x14ac:dyDescent="0.25">
      <c r="A207">
        <f t="shared" si="28"/>
        <v>17</v>
      </c>
      <c r="B207" s="33">
        <v>49766</v>
      </c>
      <c r="C207" s="36">
        <f t="shared" si="32"/>
        <v>-117592.96000000001</v>
      </c>
      <c r="D207" s="36">
        <f t="shared" si="33"/>
        <v>893.6</v>
      </c>
      <c r="E207" s="36">
        <f t="shared" si="34"/>
        <v>1236.58</v>
      </c>
      <c r="F207" s="36">
        <f t="shared" si="35"/>
        <v>-342.98</v>
      </c>
      <c r="G207" s="36">
        <f t="shared" si="29"/>
        <v>0</v>
      </c>
      <c r="H207" s="36">
        <f t="shared" si="36"/>
        <v>243829.53999999998</v>
      </c>
      <c r="I207" s="36">
        <f t="shared" si="37"/>
        <v>-381.13999999999459</v>
      </c>
      <c r="J207" s="36">
        <f t="shared" si="30"/>
        <v>-118829.54000000001</v>
      </c>
      <c r="M207" s="36">
        <f t="shared" si="31"/>
        <v>893.6</v>
      </c>
    </row>
    <row r="208" spans="1:13" x14ac:dyDescent="0.25">
      <c r="A208">
        <f t="shared" si="28"/>
        <v>17</v>
      </c>
      <c r="B208" s="33">
        <v>49796</v>
      </c>
      <c r="C208" s="36">
        <f t="shared" si="32"/>
        <v>-118829.54000000001</v>
      </c>
      <c r="D208" s="36">
        <f t="shared" si="33"/>
        <v>893.6</v>
      </c>
      <c r="E208" s="36">
        <f t="shared" si="34"/>
        <v>1240.19</v>
      </c>
      <c r="F208" s="36">
        <f t="shared" si="35"/>
        <v>-346.59</v>
      </c>
      <c r="G208" s="36">
        <f t="shared" si="29"/>
        <v>0</v>
      </c>
      <c r="H208" s="36">
        <f t="shared" si="36"/>
        <v>245069.72999999998</v>
      </c>
      <c r="I208" s="36">
        <f t="shared" si="37"/>
        <v>-727.72999999999456</v>
      </c>
      <c r="J208" s="36">
        <f t="shared" si="30"/>
        <v>-120069.73000000001</v>
      </c>
      <c r="M208" s="36">
        <f t="shared" si="31"/>
        <v>893.6</v>
      </c>
    </row>
    <row r="209" spans="1:13" x14ac:dyDescent="0.25">
      <c r="A209">
        <f t="shared" si="28"/>
        <v>17</v>
      </c>
      <c r="B209" s="33">
        <v>49827</v>
      </c>
      <c r="C209" s="36">
        <f t="shared" si="32"/>
        <v>-120069.73000000001</v>
      </c>
      <c r="D209" s="36">
        <f t="shared" si="33"/>
        <v>893.6</v>
      </c>
      <c r="E209" s="36">
        <f t="shared" si="34"/>
        <v>1243.8</v>
      </c>
      <c r="F209" s="36">
        <f t="shared" si="35"/>
        <v>-350.2</v>
      </c>
      <c r="G209" s="36">
        <f t="shared" si="29"/>
        <v>0</v>
      </c>
      <c r="H209" s="36">
        <f t="shared" si="36"/>
        <v>246313.52999999997</v>
      </c>
      <c r="I209" s="36">
        <f t="shared" si="37"/>
        <v>-1077.9299999999946</v>
      </c>
      <c r="J209" s="36">
        <f t="shared" si="30"/>
        <v>-121313.53000000001</v>
      </c>
      <c r="M209" s="36">
        <f t="shared" si="31"/>
        <v>893.6</v>
      </c>
    </row>
    <row r="210" spans="1:13" x14ac:dyDescent="0.25">
      <c r="A210">
        <f t="shared" si="28"/>
        <v>17</v>
      </c>
      <c r="B210" s="33">
        <v>49857</v>
      </c>
      <c r="C210" s="36">
        <f t="shared" si="32"/>
        <v>-121313.53000000001</v>
      </c>
      <c r="D210" s="36">
        <f t="shared" si="33"/>
        <v>893.6</v>
      </c>
      <c r="E210" s="36">
        <f t="shared" si="34"/>
        <v>1247.43</v>
      </c>
      <c r="F210" s="36">
        <f t="shared" si="35"/>
        <v>-353.83</v>
      </c>
      <c r="G210" s="36">
        <f t="shared" si="29"/>
        <v>0</v>
      </c>
      <c r="H210" s="36">
        <f t="shared" si="36"/>
        <v>247560.95999999996</v>
      </c>
      <c r="I210" s="36">
        <f t="shared" si="37"/>
        <v>-1431.7599999999945</v>
      </c>
      <c r="J210" s="36">
        <f t="shared" si="30"/>
        <v>-122560.96000000001</v>
      </c>
      <c r="M210" s="36">
        <f t="shared" si="31"/>
        <v>893.6</v>
      </c>
    </row>
    <row r="211" spans="1:13" x14ac:dyDescent="0.25">
      <c r="A211">
        <f t="shared" si="28"/>
        <v>17</v>
      </c>
      <c r="B211" s="33">
        <v>49888</v>
      </c>
      <c r="C211" s="36">
        <f t="shared" si="32"/>
        <v>-122560.96000000001</v>
      </c>
      <c r="D211" s="36">
        <f t="shared" si="33"/>
        <v>893.6</v>
      </c>
      <c r="E211" s="36">
        <f t="shared" si="34"/>
        <v>1251.0700000000002</v>
      </c>
      <c r="F211" s="36">
        <f t="shared" si="35"/>
        <v>-357.47</v>
      </c>
      <c r="G211" s="36">
        <f t="shared" si="29"/>
        <v>0</v>
      </c>
      <c r="H211" s="36">
        <f t="shared" si="36"/>
        <v>248812.02999999997</v>
      </c>
      <c r="I211" s="36">
        <f t="shared" si="37"/>
        <v>-1789.2299999999946</v>
      </c>
      <c r="J211" s="36">
        <f t="shared" si="30"/>
        <v>-123812.03000000001</v>
      </c>
      <c r="M211" s="36">
        <f t="shared" si="31"/>
        <v>893.6</v>
      </c>
    </row>
    <row r="212" spans="1:13" x14ac:dyDescent="0.25">
      <c r="A212">
        <f t="shared" si="28"/>
        <v>17</v>
      </c>
      <c r="B212" s="33">
        <v>49919</v>
      </c>
      <c r="C212" s="36">
        <f t="shared" si="32"/>
        <v>-123812.03000000001</v>
      </c>
      <c r="D212" s="36">
        <f t="shared" si="33"/>
        <v>893.6</v>
      </c>
      <c r="E212" s="36">
        <f t="shared" si="34"/>
        <v>1254.72</v>
      </c>
      <c r="F212" s="36">
        <f t="shared" si="35"/>
        <v>-361.12</v>
      </c>
      <c r="G212" s="36">
        <f t="shared" si="29"/>
        <v>0</v>
      </c>
      <c r="H212" s="36">
        <f t="shared" si="36"/>
        <v>250066.74999999997</v>
      </c>
      <c r="I212" s="36">
        <f t="shared" si="37"/>
        <v>-2150.3499999999945</v>
      </c>
      <c r="J212" s="36">
        <f t="shared" si="30"/>
        <v>-125066.75000000001</v>
      </c>
      <c r="M212" s="36">
        <f t="shared" si="31"/>
        <v>893.6</v>
      </c>
    </row>
    <row r="213" spans="1:13" x14ac:dyDescent="0.25">
      <c r="A213">
        <f t="shared" si="28"/>
        <v>17</v>
      </c>
      <c r="B213" s="33">
        <v>49949</v>
      </c>
      <c r="C213" s="36">
        <f t="shared" si="32"/>
        <v>-125066.75000000001</v>
      </c>
      <c r="D213" s="36">
        <f t="shared" si="33"/>
        <v>893.6</v>
      </c>
      <c r="E213" s="36">
        <f t="shared" si="34"/>
        <v>1258.3800000000001</v>
      </c>
      <c r="F213" s="36">
        <f t="shared" si="35"/>
        <v>-364.78</v>
      </c>
      <c r="G213" s="36">
        <f t="shared" si="29"/>
        <v>0</v>
      </c>
      <c r="H213" s="36">
        <f t="shared" si="36"/>
        <v>251325.12999999998</v>
      </c>
      <c r="I213" s="36">
        <f t="shared" si="37"/>
        <v>-2515.1299999999947</v>
      </c>
      <c r="J213" s="36">
        <f t="shared" si="30"/>
        <v>-126325.13000000002</v>
      </c>
      <c r="M213" s="36">
        <f t="shared" si="31"/>
        <v>893.6</v>
      </c>
    </row>
    <row r="214" spans="1:13" x14ac:dyDescent="0.25">
      <c r="A214">
        <f t="shared" si="28"/>
        <v>17</v>
      </c>
      <c r="B214" s="33">
        <v>49980</v>
      </c>
      <c r="C214" s="36">
        <f t="shared" si="32"/>
        <v>-126325.13000000002</v>
      </c>
      <c r="D214" s="36">
        <f t="shared" si="33"/>
        <v>893.6</v>
      </c>
      <c r="E214" s="36">
        <f t="shared" si="34"/>
        <v>1262.05</v>
      </c>
      <c r="F214" s="36">
        <f t="shared" si="35"/>
        <v>-368.45</v>
      </c>
      <c r="G214" s="36">
        <f t="shared" si="29"/>
        <v>0</v>
      </c>
      <c r="H214" s="36">
        <f t="shared" si="36"/>
        <v>252587.17999999996</v>
      </c>
      <c r="I214" s="36">
        <f t="shared" si="37"/>
        <v>-2883.5799999999945</v>
      </c>
      <c r="J214" s="36">
        <f t="shared" si="30"/>
        <v>-127587.18000000002</v>
      </c>
      <c r="M214" s="36">
        <f t="shared" si="31"/>
        <v>893.6</v>
      </c>
    </row>
    <row r="215" spans="1:13" x14ac:dyDescent="0.25">
      <c r="A215">
        <f t="shared" si="28"/>
        <v>17</v>
      </c>
      <c r="B215" s="33">
        <v>50010</v>
      </c>
      <c r="C215" s="36">
        <f t="shared" si="32"/>
        <v>-127587.18000000002</v>
      </c>
      <c r="D215" s="36">
        <f t="shared" si="33"/>
        <v>893.6</v>
      </c>
      <c r="E215" s="36">
        <f t="shared" si="34"/>
        <v>1265.73</v>
      </c>
      <c r="F215" s="36">
        <f t="shared" si="35"/>
        <v>-372.13</v>
      </c>
      <c r="G215" s="36">
        <f t="shared" si="29"/>
        <v>0</v>
      </c>
      <c r="H215" s="36">
        <f t="shared" si="36"/>
        <v>253852.90999999997</v>
      </c>
      <c r="I215" s="36">
        <f t="shared" si="37"/>
        <v>-3255.7099999999946</v>
      </c>
      <c r="J215" s="36">
        <f t="shared" si="30"/>
        <v>-128852.91000000002</v>
      </c>
      <c r="M215" s="36">
        <f t="shared" si="31"/>
        <v>893.6</v>
      </c>
    </row>
    <row r="216" spans="1:13" x14ac:dyDescent="0.25">
      <c r="A216">
        <f t="shared" si="28"/>
        <v>18</v>
      </c>
      <c r="B216" s="33">
        <v>50041</v>
      </c>
      <c r="C216" s="36">
        <f t="shared" si="32"/>
        <v>-128852.91000000002</v>
      </c>
      <c r="D216" s="36">
        <f t="shared" si="33"/>
        <v>893.6</v>
      </c>
      <c r="E216" s="36">
        <f t="shared" si="34"/>
        <v>1269.42</v>
      </c>
      <c r="F216" s="36">
        <f t="shared" si="35"/>
        <v>-375.82</v>
      </c>
      <c r="G216" s="36">
        <f t="shared" si="29"/>
        <v>0</v>
      </c>
      <c r="H216" s="36">
        <f t="shared" si="36"/>
        <v>255122.33</v>
      </c>
      <c r="I216" s="36">
        <f t="shared" si="37"/>
        <v>-3631.5299999999947</v>
      </c>
      <c r="J216" s="36">
        <f t="shared" si="30"/>
        <v>-130122.33000000002</v>
      </c>
      <c r="M216" s="36">
        <f t="shared" si="31"/>
        <v>893.6</v>
      </c>
    </row>
    <row r="217" spans="1:13" x14ac:dyDescent="0.25">
      <c r="A217">
        <f t="shared" ref="A217:A280" si="38">A205+1</f>
        <v>18</v>
      </c>
      <c r="B217" s="33">
        <v>50072</v>
      </c>
      <c r="C217" s="36">
        <f t="shared" si="32"/>
        <v>-130122.33000000002</v>
      </c>
      <c r="D217" s="36">
        <f t="shared" si="33"/>
        <v>893.6</v>
      </c>
      <c r="E217" s="36">
        <f t="shared" si="34"/>
        <v>1273.1199999999999</v>
      </c>
      <c r="F217" s="36">
        <f t="shared" si="35"/>
        <v>-379.52</v>
      </c>
      <c r="G217" s="36">
        <f t="shared" si="29"/>
        <v>0</v>
      </c>
      <c r="H217" s="36">
        <f t="shared" si="36"/>
        <v>256395.44999999998</v>
      </c>
      <c r="I217" s="36">
        <f t="shared" si="37"/>
        <v>-4011.0499999999947</v>
      </c>
      <c r="J217" s="36">
        <f t="shared" si="30"/>
        <v>-131395.45000000001</v>
      </c>
      <c r="M217" s="36">
        <f t="shared" si="31"/>
        <v>893.6</v>
      </c>
    </row>
    <row r="218" spans="1:13" x14ac:dyDescent="0.25">
      <c r="A218">
        <f t="shared" si="38"/>
        <v>18</v>
      </c>
      <c r="B218" s="33">
        <v>50100</v>
      </c>
      <c r="C218" s="36">
        <f t="shared" si="32"/>
        <v>-131395.45000000001</v>
      </c>
      <c r="D218" s="36">
        <f t="shared" si="33"/>
        <v>893.6</v>
      </c>
      <c r="E218" s="36">
        <f t="shared" si="34"/>
        <v>1276.8400000000001</v>
      </c>
      <c r="F218" s="36">
        <f t="shared" si="35"/>
        <v>-383.24</v>
      </c>
      <c r="G218" s="36">
        <f t="shared" si="29"/>
        <v>0</v>
      </c>
      <c r="H218" s="36">
        <f t="shared" si="36"/>
        <v>257672.28999999998</v>
      </c>
      <c r="I218" s="36">
        <f t="shared" si="37"/>
        <v>-4394.2899999999945</v>
      </c>
      <c r="J218" s="36">
        <f t="shared" si="30"/>
        <v>-132672.29</v>
      </c>
      <c r="M218" s="36">
        <f t="shared" si="31"/>
        <v>893.6</v>
      </c>
    </row>
    <row r="219" spans="1:13" x14ac:dyDescent="0.25">
      <c r="A219">
        <f t="shared" si="38"/>
        <v>18</v>
      </c>
      <c r="B219" s="33">
        <v>50131</v>
      </c>
      <c r="C219" s="36">
        <f t="shared" si="32"/>
        <v>-132672.29</v>
      </c>
      <c r="D219" s="36">
        <f t="shared" si="33"/>
        <v>893.6</v>
      </c>
      <c r="E219" s="36">
        <f t="shared" si="34"/>
        <v>1280.56</v>
      </c>
      <c r="F219" s="36">
        <f t="shared" si="35"/>
        <v>-386.96</v>
      </c>
      <c r="G219" s="36">
        <f t="shared" si="29"/>
        <v>0</v>
      </c>
      <c r="H219" s="36">
        <f t="shared" si="36"/>
        <v>258952.84999999998</v>
      </c>
      <c r="I219" s="36">
        <f t="shared" si="37"/>
        <v>-4781.2499999999945</v>
      </c>
      <c r="J219" s="36">
        <f t="shared" si="30"/>
        <v>-133952.85</v>
      </c>
      <c r="M219" s="36">
        <f t="shared" si="31"/>
        <v>893.6</v>
      </c>
    </row>
    <row r="220" spans="1:13" x14ac:dyDescent="0.25">
      <c r="A220">
        <f t="shared" si="38"/>
        <v>18</v>
      </c>
      <c r="B220" s="33">
        <v>50161</v>
      </c>
      <c r="C220" s="36">
        <f t="shared" si="32"/>
        <v>-133952.85</v>
      </c>
      <c r="D220" s="36">
        <f t="shared" si="33"/>
        <v>893.6</v>
      </c>
      <c r="E220" s="36">
        <f t="shared" si="34"/>
        <v>1284.3</v>
      </c>
      <c r="F220" s="36">
        <f t="shared" si="35"/>
        <v>-390.7</v>
      </c>
      <c r="G220" s="36">
        <f t="shared" si="29"/>
        <v>0</v>
      </c>
      <c r="H220" s="36">
        <f t="shared" si="36"/>
        <v>260237.14999999997</v>
      </c>
      <c r="I220" s="36">
        <f t="shared" si="37"/>
        <v>-5171.9499999999944</v>
      </c>
      <c r="J220" s="36">
        <f t="shared" si="30"/>
        <v>-135237.15</v>
      </c>
      <c r="M220" s="36">
        <f t="shared" si="31"/>
        <v>893.6</v>
      </c>
    </row>
    <row r="221" spans="1:13" x14ac:dyDescent="0.25">
      <c r="A221">
        <f t="shared" si="38"/>
        <v>18</v>
      </c>
      <c r="B221" s="33">
        <v>50192</v>
      </c>
      <c r="C221" s="36">
        <f t="shared" si="32"/>
        <v>-135237.15</v>
      </c>
      <c r="D221" s="36">
        <f t="shared" si="33"/>
        <v>893.6</v>
      </c>
      <c r="E221" s="36">
        <f t="shared" si="34"/>
        <v>1288.04</v>
      </c>
      <c r="F221" s="36">
        <f t="shared" si="35"/>
        <v>-394.44</v>
      </c>
      <c r="G221" s="36">
        <f t="shared" si="29"/>
        <v>0</v>
      </c>
      <c r="H221" s="36">
        <f t="shared" si="36"/>
        <v>261525.18999999997</v>
      </c>
      <c r="I221" s="36">
        <f t="shared" si="37"/>
        <v>-5566.389999999994</v>
      </c>
      <c r="J221" s="36">
        <f t="shared" si="30"/>
        <v>-136525.19</v>
      </c>
      <c r="M221" s="36">
        <f t="shared" si="31"/>
        <v>893.6</v>
      </c>
    </row>
    <row r="222" spans="1:13" x14ac:dyDescent="0.25">
      <c r="A222">
        <f t="shared" si="38"/>
        <v>18</v>
      </c>
      <c r="B222" s="33">
        <v>50222</v>
      </c>
      <c r="C222" s="36">
        <f t="shared" si="32"/>
        <v>-136525.19</v>
      </c>
      <c r="D222" s="36">
        <f t="shared" si="33"/>
        <v>893.6</v>
      </c>
      <c r="E222" s="36">
        <f t="shared" si="34"/>
        <v>1291.8</v>
      </c>
      <c r="F222" s="36">
        <f t="shared" si="35"/>
        <v>-398.2</v>
      </c>
      <c r="G222" s="36">
        <f t="shared" si="29"/>
        <v>0</v>
      </c>
      <c r="H222" s="36">
        <f t="shared" si="36"/>
        <v>262816.99</v>
      </c>
      <c r="I222" s="36">
        <f t="shared" si="37"/>
        <v>-5964.5899999999938</v>
      </c>
      <c r="J222" s="36">
        <f t="shared" si="30"/>
        <v>-137816.99</v>
      </c>
      <c r="M222" s="36">
        <f t="shared" si="31"/>
        <v>893.6</v>
      </c>
    </row>
    <row r="223" spans="1:13" x14ac:dyDescent="0.25">
      <c r="A223">
        <f t="shared" si="38"/>
        <v>18</v>
      </c>
      <c r="B223" s="33">
        <v>50253</v>
      </c>
      <c r="C223" s="36">
        <f t="shared" si="32"/>
        <v>-137816.99</v>
      </c>
      <c r="D223" s="36">
        <f t="shared" si="33"/>
        <v>893.6</v>
      </c>
      <c r="E223" s="36">
        <f t="shared" si="34"/>
        <v>1295.5700000000002</v>
      </c>
      <c r="F223" s="36">
        <f t="shared" si="35"/>
        <v>-401.97</v>
      </c>
      <c r="G223" s="36">
        <f t="shared" si="29"/>
        <v>0</v>
      </c>
      <c r="H223" s="36">
        <f t="shared" si="36"/>
        <v>264112.56</v>
      </c>
      <c r="I223" s="36">
        <f t="shared" si="37"/>
        <v>-6366.559999999994</v>
      </c>
      <c r="J223" s="36">
        <f t="shared" si="30"/>
        <v>-139112.56</v>
      </c>
      <c r="M223" s="36">
        <f t="shared" si="31"/>
        <v>893.6</v>
      </c>
    </row>
    <row r="224" spans="1:13" x14ac:dyDescent="0.25">
      <c r="A224">
        <f t="shared" si="38"/>
        <v>18</v>
      </c>
      <c r="B224" s="33">
        <v>50284</v>
      </c>
      <c r="C224" s="36">
        <f t="shared" si="32"/>
        <v>-139112.56</v>
      </c>
      <c r="D224" s="36">
        <f t="shared" si="33"/>
        <v>893.6</v>
      </c>
      <c r="E224" s="36">
        <f t="shared" si="34"/>
        <v>1299.3400000000001</v>
      </c>
      <c r="F224" s="36">
        <f t="shared" si="35"/>
        <v>-405.74</v>
      </c>
      <c r="G224" s="36">
        <f t="shared" si="29"/>
        <v>0</v>
      </c>
      <c r="H224" s="36">
        <f t="shared" si="36"/>
        <v>265411.90000000002</v>
      </c>
      <c r="I224" s="36">
        <f t="shared" si="37"/>
        <v>-6772.2999999999938</v>
      </c>
      <c r="J224" s="36">
        <f t="shared" si="30"/>
        <v>-140411.9</v>
      </c>
      <c r="M224" s="36">
        <f t="shared" si="31"/>
        <v>893.6</v>
      </c>
    </row>
    <row r="225" spans="1:13" x14ac:dyDescent="0.25">
      <c r="A225">
        <f t="shared" si="38"/>
        <v>18</v>
      </c>
      <c r="B225" s="33">
        <v>50314</v>
      </c>
      <c r="C225" s="36">
        <f t="shared" si="32"/>
        <v>-140411.9</v>
      </c>
      <c r="D225" s="36">
        <f t="shared" si="33"/>
        <v>893.6</v>
      </c>
      <c r="E225" s="36">
        <f t="shared" si="34"/>
        <v>1303.1300000000001</v>
      </c>
      <c r="F225" s="36">
        <f t="shared" si="35"/>
        <v>-409.53</v>
      </c>
      <c r="G225" s="36">
        <f t="shared" si="29"/>
        <v>0</v>
      </c>
      <c r="H225" s="36">
        <f t="shared" si="36"/>
        <v>266715.03000000003</v>
      </c>
      <c r="I225" s="36">
        <f t="shared" si="37"/>
        <v>-7181.8299999999936</v>
      </c>
      <c r="J225" s="36">
        <f t="shared" si="30"/>
        <v>-141715.03</v>
      </c>
      <c r="M225" s="36">
        <f t="shared" si="31"/>
        <v>893.6</v>
      </c>
    </row>
    <row r="226" spans="1:13" x14ac:dyDescent="0.25">
      <c r="A226">
        <f t="shared" si="38"/>
        <v>18</v>
      </c>
      <c r="B226" s="33">
        <v>50345</v>
      </c>
      <c r="C226" s="36">
        <f t="shared" si="32"/>
        <v>-141715.03</v>
      </c>
      <c r="D226" s="36">
        <f t="shared" si="33"/>
        <v>893.6</v>
      </c>
      <c r="E226" s="36">
        <f t="shared" si="34"/>
        <v>1306.94</v>
      </c>
      <c r="F226" s="36">
        <f t="shared" si="35"/>
        <v>-413.34</v>
      </c>
      <c r="G226" s="36">
        <f t="shared" si="29"/>
        <v>0</v>
      </c>
      <c r="H226" s="36">
        <f t="shared" si="36"/>
        <v>268021.97000000003</v>
      </c>
      <c r="I226" s="36">
        <f t="shared" si="37"/>
        <v>-7595.1699999999937</v>
      </c>
      <c r="J226" s="36">
        <f t="shared" si="30"/>
        <v>-143021.97</v>
      </c>
      <c r="M226" s="36">
        <f t="shared" si="31"/>
        <v>893.6</v>
      </c>
    </row>
    <row r="227" spans="1:13" x14ac:dyDescent="0.25">
      <c r="A227">
        <f t="shared" si="38"/>
        <v>18</v>
      </c>
      <c r="B227" s="33">
        <v>50375</v>
      </c>
      <c r="C227" s="36">
        <f t="shared" si="32"/>
        <v>-143021.97</v>
      </c>
      <c r="D227" s="36">
        <f t="shared" si="33"/>
        <v>893.6</v>
      </c>
      <c r="E227" s="36">
        <f t="shared" si="34"/>
        <v>1310.75</v>
      </c>
      <c r="F227" s="36">
        <f t="shared" si="35"/>
        <v>-417.15</v>
      </c>
      <c r="G227" s="36">
        <f t="shared" si="29"/>
        <v>0</v>
      </c>
      <c r="H227" s="36">
        <f t="shared" si="36"/>
        <v>269332.72000000003</v>
      </c>
      <c r="I227" s="36">
        <f t="shared" si="37"/>
        <v>-8012.3199999999933</v>
      </c>
      <c r="J227" s="36">
        <f t="shared" si="30"/>
        <v>-144332.72</v>
      </c>
      <c r="M227" s="36">
        <f t="shared" si="31"/>
        <v>893.6</v>
      </c>
    </row>
    <row r="228" spans="1:13" x14ac:dyDescent="0.25">
      <c r="A228">
        <f t="shared" si="38"/>
        <v>19</v>
      </c>
      <c r="B228" s="33">
        <v>50406</v>
      </c>
      <c r="C228" s="36">
        <f t="shared" si="32"/>
        <v>-144332.72</v>
      </c>
      <c r="D228" s="36">
        <f t="shared" si="33"/>
        <v>893.6</v>
      </c>
      <c r="E228" s="36">
        <f t="shared" si="34"/>
        <v>1314.5700000000002</v>
      </c>
      <c r="F228" s="36">
        <f t="shared" si="35"/>
        <v>-420.97</v>
      </c>
      <c r="G228" s="36">
        <f t="shared" si="29"/>
        <v>0</v>
      </c>
      <c r="H228" s="36">
        <f t="shared" si="36"/>
        <v>270647.29000000004</v>
      </c>
      <c r="I228" s="36">
        <f t="shared" si="37"/>
        <v>-8433.2899999999936</v>
      </c>
      <c r="J228" s="36">
        <f t="shared" si="30"/>
        <v>-145647.29</v>
      </c>
      <c r="M228" s="36">
        <f t="shared" si="31"/>
        <v>893.6</v>
      </c>
    </row>
    <row r="229" spans="1:13" x14ac:dyDescent="0.25">
      <c r="A229">
        <f t="shared" si="38"/>
        <v>19</v>
      </c>
      <c r="B229" s="33">
        <v>50437</v>
      </c>
      <c r="C229" s="36">
        <f t="shared" si="32"/>
        <v>-145647.29</v>
      </c>
      <c r="D229" s="36">
        <f t="shared" si="33"/>
        <v>893.6</v>
      </c>
      <c r="E229" s="36">
        <f t="shared" si="34"/>
        <v>1318.4</v>
      </c>
      <c r="F229" s="36">
        <f t="shared" si="35"/>
        <v>-424.8</v>
      </c>
      <c r="G229" s="36">
        <f t="shared" si="29"/>
        <v>0</v>
      </c>
      <c r="H229" s="36">
        <f t="shared" si="36"/>
        <v>271965.69000000006</v>
      </c>
      <c r="I229" s="36">
        <f t="shared" si="37"/>
        <v>-8858.0899999999929</v>
      </c>
      <c r="J229" s="36">
        <f t="shared" si="30"/>
        <v>-146965.69</v>
      </c>
      <c r="M229" s="36">
        <f t="shared" si="31"/>
        <v>893.6</v>
      </c>
    </row>
    <row r="230" spans="1:13" x14ac:dyDescent="0.25">
      <c r="A230">
        <f t="shared" si="38"/>
        <v>19</v>
      </c>
      <c r="B230" s="33">
        <v>50465</v>
      </c>
      <c r="C230" s="36">
        <f t="shared" si="32"/>
        <v>-146965.69</v>
      </c>
      <c r="D230" s="36">
        <f t="shared" si="33"/>
        <v>893.6</v>
      </c>
      <c r="E230" s="36">
        <f t="shared" si="34"/>
        <v>1322.25</v>
      </c>
      <c r="F230" s="36">
        <f t="shared" si="35"/>
        <v>-428.65</v>
      </c>
      <c r="G230" s="36">
        <f t="shared" si="29"/>
        <v>0</v>
      </c>
      <c r="H230" s="36">
        <f t="shared" si="36"/>
        <v>273287.94000000006</v>
      </c>
      <c r="I230" s="36">
        <f t="shared" si="37"/>
        <v>-9286.7399999999925</v>
      </c>
      <c r="J230" s="36">
        <f t="shared" si="30"/>
        <v>-148287.94</v>
      </c>
      <c r="M230" s="36">
        <f t="shared" si="31"/>
        <v>893.6</v>
      </c>
    </row>
    <row r="231" spans="1:13" x14ac:dyDescent="0.25">
      <c r="A231">
        <f t="shared" si="38"/>
        <v>19</v>
      </c>
      <c r="B231" s="33">
        <v>50496</v>
      </c>
      <c r="C231" s="36">
        <f t="shared" si="32"/>
        <v>-148287.94</v>
      </c>
      <c r="D231" s="36">
        <f t="shared" si="33"/>
        <v>893.6</v>
      </c>
      <c r="E231" s="36">
        <f t="shared" si="34"/>
        <v>1326.1100000000001</v>
      </c>
      <c r="F231" s="36">
        <f t="shared" si="35"/>
        <v>-432.51</v>
      </c>
      <c r="G231" s="36">
        <f t="shared" si="29"/>
        <v>0</v>
      </c>
      <c r="H231" s="36">
        <f t="shared" si="36"/>
        <v>274614.05000000005</v>
      </c>
      <c r="I231" s="36">
        <f t="shared" si="37"/>
        <v>-9719.2499999999927</v>
      </c>
      <c r="J231" s="36">
        <f t="shared" si="30"/>
        <v>-149614.04999999999</v>
      </c>
      <c r="M231" s="36">
        <f t="shared" si="31"/>
        <v>893.6</v>
      </c>
    </row>
    <row r="232" spans="1:13" x14ac:dyDescent="0.25">
      <c r="A232">
        <f t="shared" si="38"/>
        <v>19</v>
      </c>
      <c r="B232" s="33">
        <v>50526</v>
      </c>
      <c r="C232" s="36">
        <f t="shared" si="32"/>
        <v>-149614.04999999999</v>
      </c>
      <c r="D232" s="36">
        <f t="shared" si="33"/>
        <v>893.6</v>
      </c>
      <c r="E232" s="36">
        <f t="shared" si="34"/>
        <v>1329.97</v>
      </c>
      <c r="F232" s="36">
        <f t="shared" si="35"/>
        <v>-436.37</v>
      </c>
      <c r="G232" s="36">
        <f t="shared" si="29"/>
        <v>0</v>
      </c>
      <c r="H232" s="36">
        <f t="shared" si="36"/>
        <v>275944.02</v>
      </c>
      <c r="I232" s="36">
        <f t="shared" si="37"/>
        <v>-10155.619999999994</v>
      </c>
      <c r="J232" s="36">
        <f t="shared" si="30"/>
        <v>-150944.01999999999</v>
      </c>
      <c r="M232" s="36">
        <f t="shared" si="31"/>
        <v>893.6</v>
      </c>
    </row>
    <row r="233" spans="1:13" x14ac:dyDescent="0.25">
      <c r="A233">
        <f t="shared" si="38"/>
        <v>19</v>
      </c>
      <c r="B233" s="33">
        <v>50557</v>
      </c>
      <c r="C233" s="36">
        <f t="shared" si="32"/>
        <v>-150944.01999999999</v>
      </c>
      <c r="D233" s="36">
        <f t="shared" si="33"/>
        <v>893.6</v>
      </c>
      <c r="E233" s="36">
        <f t="shared" si="34"/>
        <v>1333.85</v>
      </c>
      <c r="F233" s="36">
        <f t="shared" si="35"/>
        <v>-440.25</v>
      </c>
      <c r="G233" s="36">
        <f t="shared" si="29"/>
        <v>0</v>
      </c>
      <c r="H233" s="36">
        <f t="shared" si="36"/>
        <v>277277.87</v>
      </c>
      <c r="I233" s="36">
        <f t="shared" si="37"/>
        <v>-10595.869999999994</v>
      </c>
      <c r="J233" s="36">
        <f t="shared" si="30"/>
        <v>-152277.87</v>
      </c>
      <c r="M233" s="36">
        <f t="shared" si="31"/>
        <v>893.6</v>
      </c>
    </row>
    <row r="234" spans="1:13" x14ac:dyDescent="0.25">
      <c r="A234">
        <f t="shared" si="38"/>
        <v>19</v>
      </c>
      <c r="B234" s="33">
        <v>50587</v>
      </c>
      <c r="C234" s="36">
        <f t="shared" si="32"/>
        <v>-152277.87</v>
      </c>
      <c r="D234" s="36">
        <f t="shared" si="33"/>
        <v>893.6</v>
      </c>
      <c r="E234" s="36">
        <f t="shared" si="34"/>
        <v>1337.74</v>
      </c>
      <c r="F234" s="36">
        <f t="shared" si="35"/>
        <v>-444.14</v>
      </c>
      <c r="G234" s="36">
        <f t="shared" si="29"/>
        <v>0</v>
      </c>
      <c r="H234" s="36">
        <f t="shared" si="36"/>
        <v>278615.61</v>
      </c>
      <c r="I234" s="36">
        <f t="shared" si="37"/>
        <v>-11040.009999999993</v>
      </c>
      <c r="J234" s="36">
        <f t="shared" si="30"/>
        <v>-153615.60999999999</v>
      </c>
      <c r="M234" s="36">
        <f t="shared" si="31"/>
        <v>893.6</v>
      </c>
    </row>
    <row r="235" spans="1:13" x14ac:dyDescent="0.25">
      <c r="A235">
        <f t="shared" si="38"/>
        <v>19</v>
      </c>
      <c r="B235" s="33">
        <v>50618</v>
      </c>
      <c r="C235" s="36">
        <f t="shared" si="32"/>
        <v>-153615.60999999999</v>
      </c>
      <c r="D235" s="36">
        <f t="shared" si="33"/>
        <v>893.6</v>
      </c>
      <c r="E235" s="36">
        <f t="shared" si="34"/>
        <v>1341.65</v>
      </c>
      <c r="F235" s="36">
        <f t="shared" si="35"/>
        <v>-448.05</v>
      </c>
      <c r="G235" s="36">
        <f t="shared" si="29"/>
        <v>0</v>
      </c>
      <c r="H235" s="36">
        <f t="shared" si="36"/>
        <v>279957.26</v>
      </c>
      <c r="I235" s="36">
        <f t="shared" si="37"/>
        <v>-11488.059999999992</v>
      </c>
      <c r="J235" s="36">
        <f t="shared" si="30"/>
        <v>-154957.25999999998</v>
      </c>
      <c r="M235" s="36">
        <f t="shared" si="31"/>
        <v>893.6</v>
      </c>
    </row>
    <row r="236" spans="1:13" x14ac:dyDescent="0.25">
      <c r="A236">
        <f t="shared" si="38"/>
        <v>19</v>
      </c>
      <c r="B236" s="33">
        <v>50649</v>
      </c>
      <c r="C236" s="36">
        <f t="shared" si="32"/>
        <v>-154957.25999999998</v>
      </c>
      <c r="D236" s="36">
        <f t="shared" si="33"/>
        <v>893.6</v>
      </c>
      <c r="E236" s="36">
        <f t="shared" si="34"/>
        <v>1345.56</v>
      </c>
      <c r="F236" s="36">
        <f t="shared" si="35"/>
        <v>-451.96</v>
      </c>
      <c r="G236" s="36">
        <f t="shared" si="29"/>
        <v>0</v>
      </c>
      <c r="H236" s="36">
        <f t="shared" si="36"/>
        <v>281302.82</v>
      </c>
      <c r="I236" s="36">
        <f t="shared" si="37"/>
        <v>-11940.019999999991</v>
      </c>
      <c r="J236" s="36">
        <f t="shared" si="30"/>
        <v>-156302.81999999998</v>
      </c>
      <c r="M236" s="36">
        <f t="shared" si="31"/>
        <v>893.6</v>
      </c>
    </row>
    <row r="237" spans="1:13" x14ac:dyDescent="0.25">
      <c r="A237">
        <f t="shared" si="38"/>
        <v>19</v>
      </c>
      <c r="B237" s="33">
        <v>50679</v>
      </c>
      <c r="C237" s="36">
        <f t="shared" si="32"/>
        <v>-156302.81999999998</v>
      </c>
      <c r="D237" s="36">
        <f t="shared" si="33"/>
        <v>893.6</v>
      </c>
      <c r="E237" s="36">
        <f t="shared" si="34"/>
        <v>1349.48</v>
      </c>
      <c r="F237" s="36">
        <f t="shared" si="35"/>
        <v>-455.88</v>
      </c>
      <c r="G237" s="36">
        <f t="shared" si="29"/>
        <v>0</v>
      </c>
      <c r="H237" s="36">
        <f t="shared" si="36"/>
        <v>282652.3</v>
      </c>
      <c r="I237" s="36">
        <f t="shared" si="37"/>
        <v>-12395.899999999991</v>
      </c>
      <c r="J237" s="36">
        <f t="shared" si="30"/>
        <v>-157652.29999999999</v>
      </c>
      <c r="M237" s="36">
        <f t="shared" si="31"/>
        <v>893.6</v>
      </c>
    </row>
    <row r="238" spans="1:13" x14ac:dyDescent="0.25">
      <c r="A238">
        <f t="shared" si="38"/>
        <v>19</v>
      </c>
      <c r="B238" s="33">
        <v>50710</v>
      </c>
      <c r="C238" s="36">
        <f t="shared" si="32"/>
        <v>-157652.29999999999</v>
      </c>
      <c r="D238" s="36">
        <f t="shared" si="33"/>
        <v>893.6</v>
      </c>
      <c r="E238" s="36">
        <f t="shared" si="34"/>
        <v>1353.42</v>
      </c>
      <c r="F238" s="36">
        <f t="shared" si="35"/>
        <v>-459.82</v>
      </c>
      <c r="G238" s="36">
        <f t="shared" si="29"/>
        <v>0</v>
      </c>
      <c r="H238" s="36">
        <f t="shared" si="36"/>
        <v>284005.71999999997</v>
      </c>
      <c r="I238" s="36">
        <f t="shared" si="37"/>
        <v>-12855.71999999999</v>
      </c>
      <c r="J238" s="36">
        <f t="shared" si="30"/>
        <v>-159005.72</v>
      </c>
      <c r="M238" s="36">
        <f t="shared" si="31"/>
        <v>893.6</v>
      </c>
    </row>
    <row r="239" spans="1:13" x14ac:dyDescent="0.25">
      <c r="A239">
        <f t="shared" si="38"/>
        <v>19</v>
      </c>
      <c r="B239" s="33">
        <v>50740</v>
      </c>
      <c r="C239" s="36">
        <f t="shared" si="32"/>
        <v>-159005.72</v>
      </c>
      <c r="D239" s="36">
        <f t="shared" si="33"/>
        <v>893.6</v>
      </c>
      <c r="E239" s="36">
        <f t="shared" si="34"/>
        <v>1357.37</v>
      </c>
      <c r="F239" s="36">
        <f t="shared" si="35"/>
        <v>-463.77</v>
      </c>
      <c r="G239" s="36">
        <f t="shared" si="29"/>
        <v>0</v>
      </c>
      <c r="H239" s="36">
        <f t="shared" si="36"/>
        <v>285363.08999999997</v>
      </c>
      <c r="I239" s="36">
        <f t="shared" si="37"/>
        <v>-13319.489999999991</v>
      </c>
      <c r="J239" s="36">
        <f t="shared" si="30"/>
        <v>-160363.09</v>
      </c>
      <c r="M239" s="36">
        <f t="shared" si="31"/>
        <v>893.6</v>
      </c>
    </row>
    <row r="240" spans="1:13" x14ac:dyDescent="0.25">
      <c r="A240">
        <f t="shared" si="38"/>
        <v>20</v>
      </c>
      <c r="B240" s="33">
        <v>50771</v>
      </c>
      <c r="C240" s="36">
        <f t="shared" si="32"/>
        <v>-160363.09</v>
      </c>
      <c r="D240" s="36">
        <f t="shared" si="33"/>
        <v>893.6</v>
      </c>
      <c r="E240" s="36">
        <f t="shared" si="34"/>
        <v>1361.33</v>
      </c>
      <c r="F240" s="36">
        <f t="shared" si="35"/>
        <v>-467.73</v>
      </c>
      <c r="G240" s="36">
        <f t="shared" si="29"/>
        <v>0</v>
      </c>
      <c r="H240" s="36">
        <f t="shared" si="36"/>
        <v>286724.42</v>
      </c>
      <c r="I240" s="36">
        <f t="shared" si="37"/>
        <v>-13787.21999999999</v>
      </c>
      <c r="J240" s="36">
        <f t="shared" si="30"/>
        <v>-161724.41999999998</v>
      </c>
      <c r="M240" s="36">
        <f t="shared" si="31"/>
        <v>893.6</v>
      </c>
    </row>
    <row r="241" spans="1:13" x14ac:dyDescent="0.25">
      <c r="A241">
        <f t="shared" si="38"/>
        <v>20</v>
      </c>
      <c r="B241" s="33">
        <v>50802</v>
      </c>
      <c r="C241" s="36">
        <f t="shared" si="32"/>
        <v>-161724.41999999998</v>
      </c>
      <c r="D241" s="36">
        <f t="shared" si="33"/>
        <v>893.6</v>
      </c>
      <c r="E241" s="36">
        <f t="shared" si="34"/>
        <v>1365.3</v>
      </c>
      <c r="F241" s="36">
        <f t="shared" si="35"/>
        <v>-471.7</v>
      </c>
      <c r="G241" s="36">
        <f t="shared" si="29"/>
        <v>0</v>
      </c>
      <c r="H241" s="36">
        <f t="shared" si="36"/>
        <v>288089.71999999997</v>
      </c>
      <c r="I241" s="36">
        <f t="shared" si="37"/>
        <v>-14258.919999999991</v>
      </c>
      <c r="J241" s="36">
        <f t="shared" si="30"/>
        <v>-163089.71999999997</v>
      </c>
      <c r="M241" s="36">
        <f t="shared" si="31"/>
        <v>893.6</v>
      </c>
    </row>
    <row r="242" spans="1:13" x14ac:dyDescent="0.25">
      <c r="A242">
        <f t="shared" si="38"/>
        <v>20</v>
      </c>
      <c r="B242" s="33">
        <v>50830</v>
      </c>
      <c r="C242" s="36">
        <f t="shared" si="32"/>
        <v>-163089.71999999997</v>
      </c>
      <c r="D242" s="36">
        <f t="shared" si="33"/>
        <v>893.6</v>
      </c>
      <c r="E242" s="36">
        <f t="shared" si="34"/>
        <v>1369.28</v>
      </c>
      <c r="F242" s="36">
        <f t="shared" si="35"/>
        <v>-475.68</v>
      </c>
      <c r="G242" s="36">
        <f t="shared" si="29"/>
        <v>0</v>
      </c>
      <c r="H242" s="36">
        <f t="shared" si="36"/>
        <v>289459</v>
      </c>
      <c r="I242" s="36">
        <f t="shared" si="37"/>
        <v>-14734.599999999991</v>
      </c>
      <c r="J242" s="36">
        <f t="shared" si="30"/>
        <v>-164458.99999999997</v>
      </c>
      <c r="M242" s="36">
        <f t="shared" si="31"/>
        <v>893.6</v>
      </c>
    </row>
    <row r="243" spans="1:13" x14ac:dyDescent="0.25">
      <c r="A243">
        <f t="shared" si="38"/>
        <v>20</v>
      </c>
      <c r="B243" s="33">
        <v>50861</v>
      </c>
      <c r="C243" s="36">
        <f t="shared" si="32"/>
        <v>-164458.99999999997</v>
      </c>
      <c r="D243" s="36">
        <f t="shared" si="33"/>
        <v>893.6</v>
      </c>
      <c r="E243" s="36">
        <f t="shared" si="34"/>
        <v>1373.27</v>
      </c>
      <c r="F243" s="36">
        <f t="shared" si="35"/>
        <v>-479.67</v>
      </c>
      <c r="G243" s="36">
        <f t="shared" si="29"/>
        <v>0</v>
      </c>
      <c r="H243" s="36">
        <f t="shared" si="36"/>
        <v>290832.27</v>
      </c>
      <c r="I243" s="36">
        <f t="shared" si="37"/>
        <v>-15214.269999999991</v>
      </c>
      <c r="J243" s="36">
        <f t="shared" si="30"/>
        <v>-165832.26999999996</v>
      </c>
      <c r="M243" s="36">
        <f t="shared" si="31"/>
        <v>893.6</v>
      </c>
    </row>
    <row r="244" spans="1:13" x14ac:dyDescent="0.25">
      <c r="A244">
        <f t="shared" si="38"/>
        <v>20</v>
      </c>
      <c r="B244" s="33">
        <v>50891</v>
      </c>
      <c r="C244" s="36">
        <f t="shared" si="32"/>
        <v>-165832.26999999996</v>
      </c>
      <c r="D244" s="36">
        <f t="shared" si="33"/>
        <v>893.6</v>
      </c>
      <c r="E244" s="36">
        <f t="shared" si="34"/>
        <v>1377.28</v>
      </c>
      <c r="F244" s="36">
        <f t="shared" si="35"/>
        <v>-483.68</v>
      </c>
      <c r="G244" s="36">
        <f t="shared" si="29"/>
        <v>0</v>
      </c>
      <c r="H244" s="36">
        <f t="shared" si="36"/>
        <v>292209.55000000005</v>
      </c>
      <c r="I244" s="36">
        <f t="shared" si="37"/>
        <v>-15697.949999999992</v>
      </c>
      <c r="J244" s="36">
        <f t="shared" si="30"/>
        <v>-167209.54999999996</v>
      </c>
      <c r="M244" s="36">
        <f t="shared" si="31"/>
        <v>893.6</v>
      </c>
    </row>
    <row r="245" spans="1:13" x14ac:dyDescent="0.25">
      <c r="A245">
        <f t="shared" si="38"/>
        <v>20</v>
      </c>
      <c r="B245" s="33">
        <v>50922</v>
      </c>
      <c r="C245" s="36">
        <f t="shared" si="32"/>
        <v>-167209.54999999996</v>
      </c>
      <c r="D245" s="36">
        <f t="shared" si="33"/>
        <v>893.6</v>
      </c>
      <c r="E245" s="36">
        <f t="shared" si="34"/>
        <v>1381.29</v>
      </c>
      <c r="F245" s="36">
        <f t="shared" si="35"/>
        <v>-487.69</v>
      </c>
      <c r="G245" s="36">
        <f t="shared" si="29"/>
        <v>0</v>
      </c>
      <c r="H245" s="36">
        <f t="shared" si="36"/>
        <v>293590.84000000003</v>
      </c>
      <c r="I245" s="36">
        <f t="shared" si="37"/>
        <v>-16185.639999999992</v>
      </c>
      <c r="J245" s="36">
        <f t="shared" si="30"/>
        <v>-168590.83999999997</v>
      </c>
      <c r="M245" s="36">
        <f t="shared" si="31"/>
        <v>893.6</v>
      </c>
    </row>
    <row r="246" spans="1:13" x14ac:dyDescent="0.25">
      <c r="A246">
        <f t="shared" si="38"/>
        <v>20</v>
      </c>
      <c r="B246" s="33">
        <v>50952</v>
      </c>
      <c r="C246" s="36">
        <f t="shared" si="32"/>
        <v>-168590.83999999997</v>
      </c>
      <c r="D246" s="36">
        <f t="shared" si="33"/>
        <v>893.6</v>
      </c>
      <c r="E246" s="36">
        <f t="shared" si="34"/>
        <v>1385.3200000000002</v>
      </c>
      <c r="F246" s="36">
        <f t="shared" si="35"/>
        <v>-491.72</v>
      </c>
      <c r="G246" s="36">
        <f t="shared" si="29"/>
        <v>0</v>
      </c>
      <c r="H246" s="36">
        <f t="shared" si="36"/>
        <v>294976.16000000003</v>
      </c>
      <c r="I246" s="36">
        <f t="shared" si="37"/>
        <v>-16677.359999999993</v>
      </c>
      <c r="J246" s="36">
        <f t="shared" si="30"/>
        <v>-169976.15999999997</v>
      </c>
      <c r="M246" s="36">
        <f t="shared" si="31"/>
        <v>893.6</v>
      </c>
    </row>
    <row r="247" spans="1:13" x14ac:dyDescent="0.25">
      <c r="A247">
        <f t="shared" si="38"/>
        <v>20</v>
      </c>
      <c r="B247" s="33">
        <v>50983</v>
      </c>
      <c r="C247" s="36">
        <f t="shared" si="32"/>
        <v>-169976.15999999997</v>
      </c>
      <c r="D247" s="36">
        <f t="shared" si="33"/>
        <v>893.6</v>
      </c>
      <c r="E247" s="36">
        <f t="shared" si="34"/>
        <v>1389.3600000000001</v>
      </c>
      <c r="F247" s="36">
        <f t="shared" si="35"/>
        <v>-495.76</v>
      </c>
      <c r="G247" s="36">
        <f t="shared" si="29"/>
        <v>0</v>
      </c>
      <c r="H247" s="36">
        <f t="shared" si="36"/>
        <v>296365.52</v>
      </c>
      <c r="I247" s="36">
        <f t="shared" si="37"/>
        <v>-17173.119999999992</v>
      </c>
      <c r="J247" s="36">
        <f t="shared" si="30"/>
        <v>-171365.51999999996</v>
      </c>
      <c r="M247" s="36">
        <f t="shared" si="31"/>
        <v>893.6</v>
      </c>
    </row>
    <row r="248" spans="1:13" x14ac:dyDescent="0.25">
      <c r="A248">
        <f t="shared" si="38"/>
        <v>20</v>
      </c>
      <c r="B248" s="33">
        <v>51014</v>
      </c>
      <c r="C248" s="36">
        <f t="shared" si="32"/>
        <v>-171365.51999999996</v>
      </c>
      <c r="D248" s="36">
        <f t="shared" si="33"/>
        <v>893.6</v>
      </c>
      <c r="E248" s="36">
        <f t="shared" si="34"/>
        <v>1393.42</v>
      </c>
      <c r="F248" s="36">
        <f t="shared" si="35"/>
        <v>-499.82</v>
      </c>
      <c r="G248" s="36">
        <f t="shared" si="29"/>
        <v>0</v>
      </c>
      <c r="H248" s="36">
        <f t="shared" si="36"/>
        <v>297758.94</v>
      </c>
      <c r="I248" s="36">
        <f t="shared" si="37"/>
        <v>-17672.939999999991</v>
      </c>
      <c r="J248" s="36">
        <f t="shared" si="30"/>
        <v>-172758.93999999997</v>
      </c>
      <c r="M248" s="36">
        <f t="shared" si="31"/>
        <v>893.6</v>
      </c>
    </row>
    <row r="249" spans="1:13" x14ac:dyDescent="0.25">
      <c r="A249">
        <f t="shared" si="38"/>
        <v>20</v>
      </c>
      <c r="B249" s="33">
        <v>51044</v>
      </c>
      <c r="C249" s="36">
        <f t="shared" si="32"/>
        <v>-172758.93999999997</v>
      </c>
      <c r="D249" s="36">
        <f t="shared" si="33"/>
        <v>893.6</v>
      </c>
      <c r="E249" s="36">
        <f t="shared" si="34"/>
        <v>1397.48</v>
      </c>
      <c r="F249" s="36">
        <f t="shared" si="35"/>
        <v>-503.88</v>
      </c>
      <c r="G249" s="36">
        <f t="shared" si="29"/>
        <v>0</v>
      </c>
      <c r="H249" s="36">
        <f t="shared" si="36"/>
        <v>299156.42</v>
      </c>
      <c r="I249" s="36">
        <f t="shared" si="37"/>
        <v>-18176.819999999992</v>
      </c>
      <c r="J249" s="36">
        <f t="shared" si="30"/>
        <v>-174156.41999999998</v>
      </c>
      <c r="M249" s="36">
        <f t="shared" si="31"/>
        <v>893.6</v>
      </c>
    </row>
    <row r="250" spans="1:13" x14ac:dyDescent="0.25">
      <c r="A250">
        <f t="shared" si="38"/>
        <v>20</v>
      </c>
      <c r="B250" s="33">
        <v>51075</v>
      </c>
      <c r="C250" s="36">
        <f t="shared" si="32"/>
        <v>-174156.41999999998</v>
      </c>
      <c r="D250" s="36">
        <f t="shared" si="33"/>
        <v>893.6</v>
      </c>
      <c r="E250" s="36">
        <f t="shared" si="34"/>
        <v>1401.56</v>
      </c>
      <c r="F250" s="36">
        <f t="shared" si="35"/>
        <v>-507.96</v>
      </c>
      <c r="G250" s="36">
        <f t="shared" si="29"/>
        <v>0</v>
      </c>
      <c r="H250" s="36">
        <f t="shared" si="36"/>
        <v>300557.98</v>
      </c>
      <c r="I250" s="36">
        <f t="shared" si="37"/>
        <v>-18684.779999999992</v>
      </c>
      <c r="J250" s="36">
        <f t="shared" si="30"/>
        <v>-175557.97999999998</v>
      </c>
      <c r="M250" s="36">
        <f t="shared" si="31"/>
        <v>893.6</v>
      </c>
    </row>
    <row r="251" spans="1:13" x14ac:dyDescent="0.25">
      <c r="A251">
        <f t="shared" si="38"/>
        <v>20</v>
      </c>
      <c r="B251" s="33">
        <v>51105</v>
      </c>
      <c r="C251" s="36">
        <f t="shared" si="32"/>
        <v>-175557.97999999998</v>
      </c>
      <c r="D251" s="36">
        <f t="shared" si="33"/>
        <v>893.6</v>
      </c>
      <c r="E251" s="36">
        <f t="shared" si="34"/>
        <v>1405.6399999999999</v>
      </c>
      <c r="F251" s="36">
        <f t="shared" si="35"/>
        <v>-512.04</v>
      </c>
      <c r="G251" s="36">
        <f t="shared" si="29"/>
        <v>0</v>
      </c>
      <c r="H251" s="36">
        <f t="shared" si="36"/>
        <v>301963.62</v>
      </c>
      <c r="I251" s="36">
        <f t="shared" si="37"/>
        <v>-19196.819999999992</v>
      </c>
      <c r="J251" s="36">
        <f t="shared" si="30"/>
        <v>-176963.62</v>
      </c>
      <c r="M251" s="36">
        <f t="shared" si="31"/>
        <v>893.6</v>
      </c>
    </row>
    <row r="252" spans="1:13" x14ac:dyDescent="0.25">
      <c r="A252">
        <f t="shared" si="38"/>
        <v>21</v>
      </c>
      <c r="B252" s="33">
        <v>51136</v>
      </c>
      <c r="C252" s="36">
        <f t="shared" si="32"/>
        <v>-176963.62</v>
      </c>
      <c r="D252" s="36">
        <f t="shared" si="33"/>
        <v>893.6</v>
      </c>
      <c r="E252" s="36">
        <f t="shared" si="34"/>
        <v>1409.74</v>
      </c>
      <c r="F252" s="36">
        <f t="shared" si="35"/>
        <v>-516.14</v>
      </c>
      <c r="G252" s="36">
        <f t="shared" si="29"/>
        <v>0</v>
      </c>
      <c r="H252" s="36">
        <f t="shared" si="36"/>
        <v>303373.36</v>
      </c>
      <c r="I252" s="36">
        <f t="shared" si="37"/>
        <v>-19712.959999999992</v>
      </c>
      <c r="J252" s="36">
        <f t="shared" si="30"/>
        <v>-178373.36</v>
      </c>
      <c r="M252" s="36">
        <f t="shared" si="31"/>
        <v>893.6</v>
      </c>
    </row>
    <row r="253" spans="1:13" x14ac:dyDescent="0.25">
      <c r="A253">
        <f t="shared" si="38"/>
        <v>21</v>
      </c>
      <c r="B253" s="33">
        <v>51167</v>
      </c>
      <c r="C253" s="36">
        <f t="shared" si="32"/>
        <v>-178373.36</v>
      </c>
      <c r="D253" s="36">
        <f t="shared" si="33"/>
        <v>893.6</v>
      </c>
      <c r="E253" s="36">
        <f t="shared" si="34"/>
        <v>1413.8600000000001</v>
      </c>
      <c r="F253" s="36">
        <f t="shared" si="35"/>
        <v>-520.26</v>
      </c>
      <c r="G253" s="36">
        <f t="shared" si="29"/>
        <v>0</v>
      </c>
      <c r="H253" s="36">
        <f t="shared" si="36"/>
        <v>304787.21999999997</v>
      </c>
      <c r="I253" s="36">
        <f t="shared" si="37"/>
        <v>-20233.21999999999</v>
      </c>
      <c r="J253" s="36">
        <f t="shared" si="30"/>
        <v>-179787.21999999997</v>
      </c>
      <c r="M253" s="36">
        <f t="shared" si="31"/>
        <v>893.6</v>
      </c>
    </row>
    <row r="254" spans="1:13" x14ac:dyDescent="0.25">
      <c r="A254">
        <f t="shared" si="38"/>
        <v>21</v>
      </c>
      <c r="B254" s="33">
        <v>51196</v>
      </c>
      <c r="C254" s="36">
        <f t="shared" si="32"/>
        <v>-179787.21999999997</v>
      </c>
      <c r="D254" s="36">
        <f t="shared" si="33"/>
        <v>893.6</v>
      </c>
      <c r="E254" s="36">
        <f t="shared" si="34"/>
        <v>1417.98</v>
      </c>
      <c r="F254" s="36">
        <f t="shared" si="35"/>
        <v>-524.38</v>
      </c>
      <c r="G254" s="36">
        <f t="shared" si="29"/>
        <v>0</v>
      </c>
      <c r="H254" s="36">
        <f t="shared" si="36"/>
        <v>306205.19999999995</v>
      </c>
      <c r="I254" s="36">
        <f t="shared" si="37"/>
        <v>-20757.599999999991</v>
      </c>
      <c r="J254" s="36">
        <f t="shared" si="30"/>
        <v>-181205.19999999998</v>
      </c>
      <c r="M254" s="36">
        <f t="shared" si="31"/>
        <v>893.6</v>
      </c>
    </row>
    <row r="255" spans="1:13" x14ac:dyDescent="0.25">
      <c r="A255">
        <f t="shared" si="38"/>
        <v>21</v>
      </c>
      <c r="B255" s="33">
        <v>51227</v>
      </c>
      <c r="C255" s="36">
        <f t="shared" si="32"/>
        <v>-181205.19999999998</v>
      </c>
      <c r="D255" s="36">
        <f t="shared" si="33"/>
        <v>893.6</v>
      </c>
      <c r="E255" s="36">
        <f t="shared" si="34"/>
        <v>1422.12</v>
      </c>
      <c r="F255" s="36">
        <f t="shared" si="35"/>
        <v>-528.52</v>
      </c>
      <c r="G255" s="36">
        <f t="shared" si="29"/>
        <v>0</v>
      </c>
      <c r="H255" s="36">
        <f t="shared" si="36"/>
        <v>307627.31999999995</v>
      </c>
      <c r="I255" s="36">
        <f t="shared" si="37"/>
        <v>-21286.119999999992</v>
      </c>
      <c r="J255" s="36">
        <f t="shared" si="30"/>
        <v>-182627.31999999998</v>
      </c>
      <c r="M255" s="36">
        <f t="shared" si="31"/>
        <v>893.6</v>
      </c>
    </row>
    <row r="256" spans="1:13" x14ac:dyDescent="0.25">
      <c r="A256">
        <f t="shared" si="38"/>
        <v>21</v>
      </c>
      <c r="B256" s="33">
        <v>51257</v>
      </c>
      <c r="C256" s="36">
        <f t="shared" si="32"/>
        <v>-182627.31999999998</v>
      </c>
      <c r="D256" s="36">
        <f t="shared" si="33"/>
        <v>893.6</v>
      </c>
      <c r="E256" s="36">
        <f t="shared" si="34"/>
        <v>1426.26</v>
      </c>
      <c r="F256" s="36">
        <f t="shared" si="35"/>
        <v>-532.66</v>
      </c>
      <c r="G256" s="36">
        <f t="shared" si="29"/>
        <v>0</v>
      </c>
      <c r="H256" s="36">
        <f t="shared" si="36"/>
        <v>309053.57999999996</v>
      </c>
      <c r="I256" s="36">
        <f t="shared" si="37"/>
        <v>-21818.779999999992</v>
      </c>
      <c r="J256" s="36">
        <f t="shared" si="30"/>
        <v>-184053.58</v>
      </c>
      <c r="M256" s="36">
        <f t="shared" si="31"/>
        <v>893.6</v>
      </c>
    </row>
    <row r="257" spans="1:13" x14ac:dyDescent="0.25">
      <c r="A257">
        <f t="shared" si="38"/>
        <v>21</v>
      </c>
      <c r="B257" s="33">
        <v>51288</v>
      </c>
      <c r="C257" s="36">
        <f t="shared" si="32"/>
        <v>-184053.58</v>
      </c>
      <c r="D257" s="36">
        <f t="shared" si="33"/>
        <v>893.6</v>
      </c>
      <c r="E257" s="36">
        <f t="shared" si="34"/>
        <v>1430.42</v>
      </c>
      <c r="F257" s="36">
        <f t="shared" si="35"/>
        <v>-536.82000000000005</v>
      </c>
      <c r="G257" s="36">
        <f t="shared" si="29"/>
        <v>0</v>
      </c>
      <c r="H257" s="36">
        <f t="shared" si="36"/>
        <v>310483.99999999994</v>
      </c>
      <c r="I257" s="36">
        <f t="shared" si="37"/>
        <v>-22355.599999999991</v>
      </c>
      <c r="J257" s="36">
        <f t="shared" si="30"/>
        <v>-185484</v>
      </c>
      <c r="M257" s="36">
        <f t="shared" si="31"/>
        <v>893.6</v>
      </c>
    </row>
    <row r="258" spans="1:13" x14ac:dyDescent="0.25">
      <c r="A258">
        <f t="shared" si="38"/>
        <v>21</v>
      </c>
      <c r="B258" s="33">
        <v>51318</v>
      </c>
      <c r="C258" s="36">
        <f t="shared" si="32"/>
        <v>-185484</v>
      </c>
      <c r="D258" s="36">
        <f t="shared" si="33"/>
        <v>893.6</v>
      </c>
      <c r="E258" s="36">
        <f t="shared" si="34"/>
        <v>1434.6</v>
      </c>
      <c r="F258" s="36">
        <f t="shared" si="35"/>
        <v>-541</v>
      </c>
      <c r="G258" s="36">
        <f t="shared" si="29"/>
        <v>0</v>
      </c>
      <c r="H258" s="36">
        <f t="shared" si="36"/>
        <v>311918.59999999992</v>
      </c>
      <c r="I258" s="36">
        <f t="shared" si="37"/>
        <v>-22896.599999999991</v>
      </c>
      <c r="J258" s="36">
        <f t="shared" si="30"/>
        <v>-186918.6</v>
      </c>
      <c r="M258" s="36">
        <f t="shared" si="31"/>
        <v>893.6</v>
      </c>
    </row>
    <row r="259" spans="1:13" x14ac:dyDescent="0.25">
      <c r="A259">
        <f t="shared" si="38"/>
        <v>21</v>
      </c>
      <c r="B259" s="33">
        <v>51349</v>
      </c>
      <c r="C259" s="36">
        <f t="shared" si="32"/>
        <v>-186918.6</v>
      </c>
      <c r="D259" s="36">
        <f t="shared" si="33"/>
        <v>893.6</v>
      </c>
      <c r="E259" s="36">
        <f t="shared" si="34"/>
        <v>1438.78</v>
      </c>
      <c r="F259" s="36">
        <f t="shared" si="35"/>
        <v>-545.17999999999995</v>
      </c>
      <c r="G259" s="36">
        <f t="shared" si="29"/>
        <v>0</v>
      </c>
      <c r="H259" s="36">
        <f t="shared" si="36"/>
        <v>313357.37999999995</v>
      </c>
      <c r="I259" s="36">
        <f t="shared" si="37"/>
        <v>-23441.779999999992</v>
      </c>
      <c r="J259" s="36">
        <f t="shared" si="30"/>
        <v>-188357.38</v>
      </c>
      <c r="M259" s="36">
        <f t="shared" si="31"/>
        <v>893.6</v>
      </c>
    </row>
    <row r="260" spans="1:13" x14ac:dyDescent="0.25">
      <c r="A260">
        <f t="shared" si="38"/>
        <v>21</v>
      </c>
      <c r="B260" s="33">
        <v>51380</v>
      </c>
      <c r="C260" s="36">
        <f t="shared" si="32"/>
        <v>-188357.38</v>
      </c>
      <c r="D260" s="36">
        <f t="shared" si="33"/>
        <v>893.6</v>
      </c>
      <c r="E260" s="36">
        <f t="shared" si="34"/>
        <v>1442.98</v>
      </c>
      <c r="F260" s="36">
        <f t="shared" si="35"/>
        <v>-549.38</v>
      </c>
      <c r="G260" s="36">
        <f t="shared" si="29"/>
        <v>0</v>
      </c>
      <c r="H260" s="36">
        <f t="shared" si="36"/>
        <v>314800.35999999993</v>
      </c>
      <c r="I260" s="36">
        <f t="shared" si="37"/>
        <v>-23991.159999999993</v>
      </c>
      <c r="J260" s="36">
        <f t="shared" si="30"/>
        <v>-189800.36000000002</v>
      </c>
      <c r="M260" s="36">
        <f t="shared" si="31"/>
        <v>893.6</v>
      </c>
    </row>
    <row r="261" spans="1:13" x14ac:dyDescent="0.25">
      <c r="A261">
        <f t="shared" si="38"/>
        <v>21</v>
      </c>
      <c r="B261" s="33">
        <v>51410</v>
      </c>
      <c r="C261" s="36">
        <f t="shared" si="32"/>
        <v>-189800.36000000002</v>
      </c>
      <c r="D261" s="36">
        <f t="shared" si="33"/>
        <v>893.6</v>
      </c>
      <c r="E261" s="36">
        <f t="shared" si="34"/>
        <v>1447.18</v>
      </c>
      <c r="F261" s="36">
        <f t="shared" si="35"/>
        <v>-553.58000000000004</v>
      </c>
      <c r="G261" s="36">
        <f t="shared" si="29"/>
        <v>0</v>
      </c>
      <c r="H261" s="36">
        <f t="shared" si="36"/>
        <v>316247.53999999992</v>
      </c>
      <c r="I261" s="36">
        <f t="shared" si="37"/>
        <v>-24544.739999999994</v>
      </c>
      <c r="J261" s="36">
        <f t="shared" si="30"/>
        <v>-191247.54</v>
      </c>
      <c r="M261" s="36">
        <f t="shared" si="31"/>
        <v>893.6</v>
      </c>
    </row>
    <row r="262" spans="1:13" x14ac:dyDescent="0.25">
      <c r="A262">
        <f t="shared" si="38"/>
        <v>21</v>
      </c>
      <c r="B262" s="33">
        <v>51441</v>
      </c>
      <c r="C262" s="36">
        <f t="shared" si="32"/>
        <v>-191247.54</v>
      </c>
      <c r="D262" s="36">
        <f t="shared" si="33"/>
        <v>893.6</v>
      </c>
      <c r="E262" s="36">
        <f t="shared" si="34"/>
        <v>1451.4099999999999</v>
      </c>
      <c r="F262" s="36">
        <f t="shared" si="35"/>
        <v>-557.80999999999995</v>
      </c>
      <c r="G262" s="36">
        <f t="shared" si="29"/>
        <v>0</v>
      </c>
      <c r="H262" s="36">
        <f t="shared" si="36"/>
        <v>317698.9499999999</v>
      </c>
      <c r="I262" s="36">
        <f t="shared" si="37"/>
        <v>-25102.549999999996</v>
      </c>
      <c r="J262" s="36">
        <f t="shared" si="30"/>
        <v>-192698.95</v>
      </c>
      <c r="M262" s="36">
        <f t="shared" si="31"/>
        <v>893.6</v>
      </c>
    </row>
    <row r="263" spans="1:13" x14ac:dyDescent="0.25">
      <c r="A263">
        <f t="shared" si="38"/>
        <v>21</v>
      </c>
      <c r="B263" s="33">
        <v>51471</v>
      </c>
      <c r="C263" s="36">
        <f t="shared" si="32"/>
        <v>-192698.95</v>
      </c>
      <c r="D263" s="36">
        <f t="shared" si="33"/>
        <v>893.6</v>
      </c>
      <c r="E263" s="36">
        <f t="shared" si="34"/>
        <v>1455.6399999999999</v>
      </c>
      <c r="F263" s="36">
        <f t="shared" si="35"/>
        <v>-562.04</v>
      </c>
      <c r="G263" s="36">
        <f t="shared" si="29"/>
        <v>0</v>
      </c>
      <c r="H263" s="36">
        <f t="shared" si="36"/>
        <v>319154.58999999991</v>
      </c>
      <c r="I263" s="36">
        <f t="shared" si="37"/>
        <v>-25664.589999999997</v>
      </c>
      <c r="J263" s="36">
        <f t="shared" si="30"/>
        <v>-194154.59000000003</v>
      </c>
      <c r="M263" s="36">
        <f t="shared" si="31"/>
        <v>893.6</v>
      </c>
    </row>
    <row r="264" spans="1:13" x14ac:dyDescent="0.25">
      <c r="A264">
        <f t="shared" si="38"/>
        <v>22</v>
      </c>
      <c r="B264" s="33">
        <v>51502</v>
      </c>
      <c r="C264" s="36">
        <f t="shared" si="32"/>
        <v>-194154.59000000003</v>
      </c>
      <c r="D264" s="36">
        <f t="shared" si="33"/>
        <v>893.6</v>
      </c>
      <c r="E264" s="36">
        <f t="shared" si="34"/>
        <v>1459.88</v>
      </c>
      <c r="F264" s="36">
        <f t="shared" si="35"/>
        <v>-566.28</v>
      </c>
      <c r="G264" s="36">
        <f t="shared" si="29"/>
        <v>0</v>
      </c>
      <c r="H264" s="36">
        <f t="shared" si="36"/>
        <v>320614.46999999991</v>
      </c>
      <c r="I264" s="36">
        <f t="shared" si="37"/>
        <v>-26230.869999999995</v>
      </c>
      <c r="J264" s="36">
        <f t="shared" si="30"/>
        <v>-195614.47000000003</v>
      </c>
      <c r="M264" s="36">
        <f t="shared" si="31"/>
        <v>893.6</v>
      </c>
    </row>
    <row r="265" spans="1:13" x14ac:dyDescent="0.25">
      <c r="A265">
        <f t="shared" si="38"/>
        <v>22</v>
      </c>
      <c r="B265" s="33">
        <v>51533</v>
      </c>
      <c r="C265" s="36">
        <f t="shared" si="32"/>
        <v>-195614.47000000003</v>
      </c>
      <c r="D265" s="36">
        <f t="shared" si="33"/>
        <v>893.6</v>
      </c>
      <c r="E265" s="36">
        <f t="shared" si="34"/>
        <v>1464.1399999999999</v>
      </c>
      <c r="F265" s="36">
        <f t="shared" si="35"/>
        <v>-570.54</v>
      </c>
      <c r="G265" s="36">
        <f t="shared" si="29"/>
        <v>0</v>
      </c>
      <c r="H265" s="36">
        <f t="shared" si="36"/>
        <v>322078.60999999993</v>
      </c>
      <c r="I265" s="36">
        <f t="shared" si="37"/>
        <v>-26801.409999999996</v>
      </c>
      <c r="J265" s="36">
        <f t="shared" si="30"/>
        <v>-197078.61000000004</v>
      </c>
      <c r="M265" s="36">
        <f t="shared" si="31"/>
        <v>893.6</v>
      </c>
    </row>
    <row r="266" spans="1:13" x14ac:dyDescent="0.25">
      <c r="A266">
        <f t="shared" si="38"/>
        <v>22</v>
      </c>
      <c r="B266" s="33">
        <v>51561</v>
      </c>
      <c r="C266" s="36">
        <f t="shared" si="32"/>
        <v>-197078.61000000004</v>
      </c>
      <c r="D266" s="36">
        <f t="shared" si="33"/>
        <v>893.6</v>
      </c>
      <c r="E266" s="36">
        <f t="shared" si="34"/>
        <v>1468.4099999999999</v>
      </c>
      <c r="F266" s="36">
        <f t="shared" si="35"/>
        <v>-574.80999999999995</v>
      </c>
      <c r="G266" s="36">
        <f t="shared" si="29"/>
        <v>0</v>
      </c>
      <c r="H266" s="36">
        <f t="shared" si="36"/>
        <v>323547.0199999999</v>
      </c>
      <c r="I266" s="36">
        <f t="shared" si="37"/>
        <v>-27376.219999999998</v>
      </c>
      <c r="J266" s="36">
        <f t="shared" si="30"/>
        <v>-198547.02000000005</v>
      </c>
      <c r="M266" s="36">
        <f t="shared" si="31"/>
        <v>893.6</v>
      </c>
    </row>
    <row r="267" spans="1:13" x14ac:dyDescent="0.25">
      <c r="A267">
        <f t="shared" si="38"/>
        <v>22</v>
      </c>
      <c r="B267" s="33">
        <v>51592</v>
      </c>
      <c r="C267" s="36">
        <f t="shared" si="32"/>
        <v>-198547.02000000005</v>
      </c>
      <c r="D267" s="36">
        <f t="shared" si="33"/>
        <v>893.6</v>
      </c>
      <c r="E267" s="36">
        <f t="shared" si="34"/>
        <v>1472.7</v>
      </c>
      <c r="F267" s="36">
        <f t="shared" si="35"/>
        <v>-579.1</v>
      </c>
      <c r="G267" s="36">
        <f t="shared" si="29"/>
        <v>0</v>
      </c>
      <c r="H267" s="36">
        <f t="shared" si="36"/>
        <v>325019.71999999991</v>
      </c>
      <c r="I267" s="36">
        <f t="shared" si="37"/>
        <v>-27955.319999999996</v>
      </c>
      <c r="J267" s="36">
        <f t="shared" si="30"/>
        <v>-200019.72000000006</v>
      </c>
      <c r="M267" s="36">
        <f t="shared" si="31"/>
        <v>893.6</v>
      </c>
    </row>
    <row r="268" spans="1:13" x14ac:dyDescent="0.25">
      <c r="A268">
        <f t="shared" si="38"/>
        <v>22</v>
      </c>
      <c r="B268" s="33">
        <v>51622</v>
      </c>
      <c r="C268" s="36">
        <f t="shared" si="32"/>
        <v>-200019.72000000006</v>
      </c>
      <c r="D268" s="36">
        <f t="shared" si="33"/>
        <v>893.6</v>
      </c>
      <c r="E268" s="36">
        <f t="shared" si="34"/>
        <v>1476.99</v>
      </c>
      <c r="F268" s="36">
        <f t="shared" si="35"/>
        <v>-583.39</v>
      </c>
      <c r="G268" s="36">
        <f t="shared" si="29"/>
        <v>0</v>
      </c>
      <c r="H268" s="36">
        <f t="shared" si="36"/>
        <v>326496.7099999999</v>
      </c>
      <c r="I268" s="36">
        <f t="shared" si="37"/>
        <v>-28538.709999999995</v>
      </c>
      <c r="J268" s="36">
        <f t="shared" si="30"/>
        <v>-201496.71000000005</v>
      </c>
      <c r="M268" s="36">
        <f t="shared" si="31"/>
        <v>893.6</v>
      </c>
    </row>
    <row r="269" spans="1:13" x14ac:dyDescent="0.25">
      <c r="A269">
        <f t="shared" si="38"/>
        <v>22</v>
      </c>
      <c r="B269" s="33">
        <v>51653</v>
      </c>
      <c r="C269" s="36">
        <f t="shared" si="32"/>
        <v>-201496.71000000005</v>
      </c>
      <c r="D269" s="36">
        <f t="shared" si="33"/>
        <v>893.6</v>
      </c>
      <c r="E269" s="36">
        <f t="shared" si="34"/>
        <v>1481.3000000000002</v>
      </c>
      <c r="F269" s="36">
        <f t="shared" si="35"/>
        <v>-587.70000000000005</v>
      </c>
      <c r="G269" s="36">
        <f t="shared" ref="G269:G332" si="39">$B$8</f>
        <v>0</v>
      </c>
      <c r="H269" s="36">
        <f t="shared" si="36"/>
        <v>327978.00999999989</v>
      </c>
      <c r="I269" s="36">
        <f t="shared" si="37"/>
        <v>-29126.409999999996</v>
      </c>
      <c r="J269" s="36">
        <f t="shared" ref="J269:J332" si="40">C269-E269-G269</f>
        <v>-202978.01000000004</v>
      </c>
      <c r="M269" s="36">
        <f t="shared" ref="M269:M332" si="41">D269+G269</f>
        <v>893.6</v>
      </c>
    </row>
    <row r="270" spans="1:13" x14ac:dyDescent="0.25">
      <c r="A270">
        <f t="shared" si="38"/>
        <v>22</v>
      </c>
      <c r="B270" s="33">
        <v>51683</v>
      </c>
      <c r="C270" s="36">
        <f t="shared" ref="C270:C333" si="42">$J269</f>
        <v>-202978.01000000004</v>
      </c>
      <c r="D270" s="36">
        <f t="shared" ref="D270:D333" si="43">$B$7</f>
        <v>893.6</v>
      </c>
      <c r="E270" s="36">
        <f t="shared" ref="E270:E333" si="44">D270-F270</f>
        <v>1485.62</v>
      </c>
      <c r="F270" s="36">
        <f t="shared" ref="F270:F333" si="45">ROUND($C270*$B$4/12,2)</f>
        <v>-592.02</v>
      </c>
      <c r="G270" s="36">
        <f t="shared" si="39"/>
        <v>0</v>
      </c>
      <c r="H270" s="36">
        <f t="shared" ref="H270:H333" si="46">E270+G270+H269</f>
        <v>329463.62999999989</v>
      </c>
      <c r="I270" s="36">
        <f t="shared" ref="I270:I333" si="47">F270+I269</f>
        <v>-29718.429999999997</v>
      </c>
      <c r="J270" s="36">
        <f t="shared" si="40"/>
        <v>-204463.63000000003</v>
      </c>
      <c r="M270" s="36">
        <f t="shared" si="41"/>
        <v>893.6</v>
      </c>
    </row>
    <row r="271" spans="1:13" x14ac:dyDescent="0.25">
      <c r="A271">
        <f t="shared" si="38"/>
        <v>22</v>
      </c>
      <c r="B271" s="33">
        <v>51714</v>
      </c>
      <c r="C271" s="36">
        <f t="shared" si="42"/>
        <v>-204463.63000000003</v>
      </c>
      <c r="D271" s="36">
        <f t="shared" si="43"/>
        <v>893.6</v>
      </c>
      <c r="E271" s="36">
        <f t="shared" si="44"/>
        <v>1489.95</v>
      </c>
      <c r="F271" s="36">
        <f t="shared" si="45"/>
        <v>-596.35</v>
      </c>
      <c r="G271" s="36">
        <f t="shared" si="39"/>
        <v>0</v>
      </c>
      <c r="H271" s="36">
        <f t="shared" si="46"/>
        <v>330953.5799999999</v>
      </c>
      <c r="I271" s="36">
        <f t="shared" si="47"/>
        <v>-30314.779999999995</v>
      </c>
      <c r="J271" s="36">
        <f t="shared" si="40"/>
        <v>-205953.58000000005</v>
      </c>
      <c r="M271" s="36">
        <f t="shared" si="41"/>
        <v>893.6</v>
      </c>
    </row>
    <row r="272" spans="1:13" x14ac:dyDescent="0.25">
      <c r="A272">
        <f t="shared" si="38"/>
        <v>22</v>
      </c>
      <c r="B272" s="33">
        <v>51745</v>
      </c>
      <c r="C272" s="36">
        <f t="shared" si="42"/>
        <v>-205953.58000000005</v>
      </c>
      <c r="D272" s="36">
        <f t="shared" si="43"/>
        <v>893.6</v>
      </c>
      <c r="E272" s="36">
        <f t="shared" si="44"/>
        <v>1494.3000000000002</v>
      </c>
      <c r="F272" s="36">
        <f t="shared" si="45"/>
        <v>-600.70000000000005</v>
      </c>
      <c r="G272" s="36">
        <f t="shared" si="39"/>
        <v>0</v>
      </c>
      <c r="H272" s="36">
        <f t="shared" si="46"/>
        <v>332447.87999999989</v>
      </c>
      <c r="I272" s="36">
        <f t="shared" si="47"/>
        <v>-30915.479999999996</v>
      </c>
      <c r="J272" s="36">
        <f t="shared" si="40"/>
        <v>-207447.88000000003</v>
      </c>
      <c r="M272" s="36">
        <f t="shared" si="41"/>
        <v>893.6</v>
      </c>
    </row>
    <row r="273" spans="1:13" x14ac:dyDescent="0.25">
      <c r="A273">
        <f t="shared" si="38"/>
        <v>22</v>
      </c>
      <c r="B273" s="33">
        <v>51775</v>
      </c>
      <c r="C273" s="36">
        <f t="shared" si="42"/>
        <v>-207447.88000000003</v>
      </c>
      <c r="D273" s="36">
        <f t="shared" si="43"/>
        <v>893.6</v>
      </c>
      <c r="E273" s="36">
        <f t="shared" si="44"/>
        <v>1498.6599999999999</v>
      </c>
      <c r="F273" s="36">
        <f t="shared" si="45"/>
        <v>-605.05999999999995</v>
      </c>
      <c r="G273" s="36">
        <f t="shared" si="39"/>
        <v>0</v>
      </c>
      <c r="H273" s="36">
        <f t="shared" si="46"/>
        <v>333946.53999999986</v>
      </c>
      <c r="I273" s="36">
        <f t="shared" si="47"/>
        <v>-31520.539999999997</v>
      </c>
      <c r="J273" s="36">
        <f t="shared" si="40"/>
        <v>-208946.54000000004</v>
      </c>
      <c r="M273" s="36">
        <f t="shared" si="41"/>
        <v>893.6</v>
      </c>
    </row>
    <row r="274" spans="1:13" x14ac:dyDescent="0.25">
      <c r="A274">
        <f t="shared" si="38"/>
        <v>22</v>
      </c>
      <c r="B274" s="33">
        <v>51806</v>
      </c>
      <c r="C274" s="36">
        <f t="shared" si="42"/>
        <v>-208946.54000000004</v>
      </c>
      <c r="D274" s="36">
        <f t="shared" si="43"/>
        <v>893.6</v>
      </c>
      <c r="E274" s="36">
        <f t="shared" si="44"/>
        <v>1503.03</v>
      </c>
      <c r="F274" s="36">
        <f t="shared" si="45"/>
        <v>-609.42999999999995</v>
      </c>
      <c r="G274" s="36">
        <f t="shared" si="39"/>
        <v>0</v>
      </c>
      <c r="H274" s="36">
        <f t="shared" si="46"/>
        <v>335449.56999999989</v>
      </c>
      <c r="I274" s="36">
        <f t="shared" si="47"/>
        <v>-32129.969999999998</v>
      </c>
      <c r="J274" s="36">
        <f t="shared" si="40"/>
        <v>-210449.57000000004</v>
      </c>
      <c r="M274" s="36">
        <f t="shared" si="41"/>
        <v>893.6</v>
      </c>
    </row>
    <row r="275" spans="1:13" x14ac:dyDescent="0.25">
      <c r="A275">
        <f t="shared" si="38"/>
        <v>22</v>
      </c>
      <c r="B275" s="33">
        <v>51836</v>
      </c>
      <c r="C275" s="36">
        <f t="shared" si="42"/>
        <v>-210449.57000000004</v>
      </c>
      <c r="D275" s="36">
        <f t="shared" si="43"/>
        <v>893.6</v>
      </c>
      <c r="E275" s="36">
        <f t="shared" si="44"/>
        <v>1507.4099999999999</v>
      </c>
      <c r="F275" s="36">
        <f t="shared" si="45"/>
        <v>-613.80999999999995</v>
      </c>
      <c r="G275" s="36">
        <f t="shared" si="39"/>
        <v>0</v>
      </c>
      <c r="H275" s="36">
        <f t="shared" si="46"/>
        <v>336956.97999999986</v>
      </c>
      <c r="I275" s="36">
        <f t="shared" si="47"/>
        <v>-32743.78</v>
      </c>
      <c r="J275" s="36">
        <f t="shared" si="40"/>
        <v>-211956.98000000004</v>
      </c>
      <c r="M275" s="36">
        <f t="shared" si="41"/>
        <v>893.6</v>
      </c>
    </row>
    <row r="276" spans="1:13" x14ac:dyDescent="0.25">
      <c r="A276">
        <f t="shared" si="38"/>
        <v>23</v>
      </c>
      <c r="B276" s="33">
        <v>51867</v>
      </c>
      <c r="C276" s="36">
        <f t="shared" si="42"/>
        <v>-211956.98000000004</v>
      </c>
      <c r="D276" s="36">
        <f t="shared" si="43"/>
        <v>893.6</v>
      </c>
      <c r="E276" s="36">
        <f t="shared" si="44"/>
        <v>1511.81</v>
      </c>
      <c r="F276" s="36">
        <f t="shared" si="45"/>
        <v>-618.21</v>
      </c>
      <c r="G276" s="36">
        <f t="shared" si="39"/>
        <v>0</v>
      </c>
      <c r="H276" s="36">
        <f t="shared" si="46"/>
        <v>338468.78999999986</v>
      </c>
      <c r="I276" s="36">
        <f t="shared" si="47"/>
        <v>-33361.99</v>
      </c>
      <c r="J276" s="36">
        <f t="shared" si="40"/>
        <v>-213468.79000000004</v>
      </c>
      <c r="M276" s="36">
        <f t="shared" si="41"/>
        <v>893.6</v>
      </c>
    </row>
    <row r="277" spans="1:13" x14ac:dyDescent="0.25">
      <c r="A277">
        <f t="shared" si="38"/>
        <v>23</v>
      </c>
      <c r="B277" s="33">
        <v>51898</v>
      </c>
      <c r="C277" s="36">
        <f t="shared" si="42"/>
        <v>-213468.79000000004</v>
      </c>
      <c r="D277" s="36">
        <f t="shared" si="43"/>
        <v>893.6</v>
      </c>
      <c r="E277" s="36">
        <f t="shared" si="44"/>
        <v>1516.22</v>
      </c>
      <c r="F277" s="36">
        <f t="shared" si="45"/>
        <v>-622.62</v>
      </c>
      <c r="G277" s="36">
        <f t="shared" si="39"/>
        <v>0</v>
      </c>
      <c r="H277" s="36">
        <f t="shared" si="46"/>
        <v>339985.00999999983</v>
      </c>
      <c r="I277" s="36">
        <f t="shared" si="47"/>
        <v>-33984.61</v>
      </c>
      <c r="J277" s="36">
        <f t="shared" si="40"/>
        <v>-214985.01000000004</v>
      </c>
      <c r="M277" s="36">
        <f t="shared" si="41"/>
        <v>893.6</v>
      </c>
    </row>
    <row r="278" spans="1:13" x14ac:dyDescent="0.25">
      <c r="A278">
        <f t="shared" si="38"/>
        <v>23</v>
      </c>
      <c r="B278" s="33">
        <v>51926</v>
      </c>
      <c r="C278" s="36">
        <f t="shared" si="42"/>
        <v>-214985.01000000004</v>
      </c>
      <c r="D278" s="36">
        <f t="shared" si="43"/>
        <v>893.6</v>
      </c>
      <c r="E278" s="36">
        <f t="shared" si="44"/>
        <v>1520.6399999999999</v>
      </c>
      <c r="F278" s="36">
        <f t="shared" si="45"/>
        <v>-627.04</v>
      </c>
      <c r="G278" s="36">
        <f t="shared" si="39"/>
        <v>0</v>
      </c>
      <c r="H278" s="36">
        <f t="shared" si="46"/>
        <v>341505.64999999985</v>
      </c>
      <c r="I278" s="36">
        <f t="shared" si="47"/>
        <v>-34611.65</v>
      </c>
      <c r="J278" s="36">
        <f t="shared" si="40"/>
        <v>-216505.65000000005</v>
      </c>
      <c r="M278" s="36">
        <f t="shared" si="41"/>
        <v>893.6</v>
      </c>
    </row>
    <row r="279" spans="1:13" x14ac:dyDescent="0.25">
      <c r="A279">
        <f t="shared" si="38"/>
        <v>23</v>
      </c>
      <c r="B279" s="33">
        <v>51957</v>
      </c>
      <c r="C279" s="36">
        <f t="shared" si="42"/>
        <v>-216505.65000000005</v>
      </c>
      <c r="D279" s="36">
        <f t="shared" si="43"/>
        <v>893.6</v>
      </c>
      <c r="E279" s="36">
        <f t="shared" si="44"/>
        <v>1525.0700000000002</v>
      </c>
      <c r="F279" s="36">
        <f t="shared" si="45"/>
        <v>-631.47</v>
      </c>
      <c r="G279" s="36">
        <f t="shared" si="39"/>
        <v>0</v>
      </c>
      <c r="H279" s="36">
        <f t="shared" si="46"/>
        <v>343030.71999999986</v>
      </c>
      <c r="I279" s="36">
        <f t="shared" si="47"/>
        <v>-35243.120000000003</v>
      </c>
      <c r="J279" s="36">
        <f t="shared" si="40"/>
        <v>-218030.72000000006</v>
      </c>
      <c r="M279" s="36">
        <f t="shared" si="41"/>
        <v>893.6</v>
      </c>
    </row>
    <row r="280" spans="1:13" x14ac:dyDescent="0.25">
      <c r="A280">
        <f t="shared" si="38"/>
        <v>23</v>
      </c>
      <c r="B280" s="33">
        <v>51987</v>
      </c>
      <c r="C280" s="36">
        <f t="shared" si="42"/>
        <v>-218030.72000000006</v>
      </c>
      <c r="D280" s="36">
        <f t="shared" si="43"/>
        <v>893.6</v>
      </c>
      <c r="E280" s="36">
        <f t="shared" si="44"/>
        <v>1529.52</v>
      </c>
      <c r="F280" s="36">
        <f t="shared" si="45"/>
        <v>-635.91999999999996</v>
      </c>
      <c r="G280" s="36">
        <f t="shared" si="39"/>
        <v>0</v>
      </c>
      <c r="H280" s="36">
        <f t="shared" si="46"/>
        <v>344560.23999999987</v>
      </c>
      <c r="I280" s="36">
        <f t="shared" si="47"/>
        <v>-35879.040000000001</v>
      </c>
      <c r="J280" s="36">
        <f t="shared" si="40"/>
        <v>-219560.24000000005</v>
      </c>
      <c r="M280" s="36">
        <f t="shared" si="41"/>
        <v>893.6</v>
      </c>
    </row>
    <row r="281" spans="1:13" x14ac:dyDescent="0.25">
      <c r="A281">
        <f t="shared" ref="A281:A344" si="48">A269+1</f>
        <v>23</v>
      </c>
      <c r="B281" s="33">
        <v>52018</v>
      </c>
      <c r="C281" s="36">
        <f t="shared" si="42"/>
        <v>-219560.24000000005</v>
      </c>
      <c r="D281" s="36">
        <f t="shared" si="43"/>
        <v>893.6</v>
      </c>
      <c r="E281" s="36">
        <f t="shared" si="44"/>
        <v>1533.98</v>
      </c>
      <c r="F281" s="36">
        <f t="shared" si="45"/>
        <v>-640.38</v>
      </c>
      <c r="G281" s="36">
        <f t="shared" si="39"/>
        <v>0</v>
      </c>
      <c r="H281" s="36">
        <f t="shared" si="46"/>
        <v>346094.21999999986</v>
      </c>
      <c r="I281" s="36">
        <f t="shared" si="47"/>
        <v>-36519.42</v>
      </c>
      <c r="J281" s="36">
        <f t="shared" si="40"/>
        <v>-221094.22000000006</v>
      </c>
      <c r="M281" s="36">
        <f t="shared" si="41"/>
        <v>893.6</v>
      </c>
    </row>
    <row r="282" spans="1:13" x14ac:dyDescent="0.25">
      <c r="A282">
        <f t="shared" si="48"/>
        <v>23</v>
      </c>
      <c r="B282" s="33">
        <v>52048</v>
      </c>
      <c r="C282" s="36">
        <f t="shared" si="42"/>
        <v>-221094.22000000006</v>
      </c>
      <c r="D282" s="36">
        <f t="shared" si="43"/>
        <v>893.6</v>
      </c>
      <c r="E282" s="36">
        <f t="shared" si="44"/>
        <v>1538.46</v>
      </c>
      <c r="F282" s="36">
        <f t="shared" si="45"/>
        <v>-644.86</v>
      </c>
      <c r="G282" s="36">
        <f t="shared" si="39"/>
        <v>0</v>
      </c>
      <c r="H282" s="36">
        <f t="shared" si="46"/>
        <v>347632.67999999988</v>
      </c>
      <c r="I282" s="36">
        <f t="shared" si="47"/>
        <v>-37164.28</v>
      </c>
      <c r="J282" s="36">
        <f t="shared" si="40"/>
        <v>-222632.68000000005</v>
      </c>
      <c r="M282" s="36">
        <f t="shared" si="41"/>
        <v>893.6</v>
      </c>
    </row>
    <row r="283" spans="1:13" x14ac:dyDescent="0.25">
      <c r="A283">
        <f t="shared" si="48"/>
        <v>23</v>
      </c>
      <c r="B283" s="33">
        <v>52079</v>
      </c>
      <c r="C283" s="36">
        <f t="shared" si="42"/>
        <v>-222632.68000000005</v>
      </c>
      <c r="D283" s="36">
        <f t="shared" si="43"/>
        <v>893.6</v>
      </c>
      <c r="E283" s="36">
        <f t="shared" si="44"/>
        <v>1542.95</v>
      </c>
      <c r="F283" s="36">
        <f t="shared" si="45"/>
        <v>-649.35</v>
      </c>
      <c r="G283" s="36">
        <f t="shared" si="39"/>
        <v>0</v>
      </c>
      <c r="H283" s="36">
        <f t="shared" si="46"/>
        <v>349175.62999999989</v>
      </c>
      <c r="I283" s="36">
        <f t="shared" si="47"/>
        <v>-37813.629999999997</v>
      </c>
      <c r="J283" s="36">
        <f t="shared" si="40"/>
        <v>-224175.63000000006</v>
      </c>
      <c r="M283" s="36">
        <f t="shared" si="41"/>
        <v>893.6</v>
      </c>
    </row>
    <row r="284" spans="1:13" x14ac:dyDescent="0.25">
      <c r="A284">
        <f t="shared" si="48"/>
        <v>23</v>
      </c>
      <c r="B284" s="33">
        <v>52110</v>
      </c>
      <c r="C284" s="36">
        <f t="shared" si="42"/>
        <v>-224175.63000000006</v>
      </c>
      <c r="D284" s="36">
        <f t="shared" si="43"/>
        <v>893.6</v>
      </c>
      <c r="E284" s="36">
        <f t="shared" si="44"/>
        <v>1547.45</v>
      </c>
      <c r="F284" s="36">
        <f t="shared" si="45"/>
        <v>-653.85</v>
      </c>
      <c r="G284" s="36">
        <f t="shared" si="39"/>
        <v>0</v>
      </c>
      <c r="H284" s="36">
        <f t="shared" si="46"/>
        <v>350723.0799999999</v>
      </c>
      <c r="I284" s="36">
        <f t="shared" si="47"/>
        <v>-38467.479999999996</v>
      </c>
      <c r="J284" s="36">
        <f t="shared" si="40"/>
        <v>-225723.08000000007</v>
      </c>
      <c r="M284" s="36">
        <f t="shared" si="41"/>
        <v>893.6</v>
      </c>
    </row>
    <row r="285" spans="1:13" x14ac:dyDescent="0.25">
      <c r="A285">
        <f t="shared" si="48"/>
        <v>23</v>
      </c>
      <c r="B285" s="33">
        <v>52140</v>
      </c>
      <c r="C285" s="36">
        <f t="shared" si="42"/>
        <v>-225723.08000000007</v>
      </c>
      <c r="D285" s="36">
        <f t="shared" si="43"/>
        <v>893.6</v>
      </c>
      <c r="E285" s="36">
        <f t="shared" si="44"/>
        <v>1551.96</v>
      </c>
      <c r="F285" s="36">
        <f t="shared" si="45"/>
        <v>-658.36</v>
      </c>
      <c r="G285" s="36">
        <f t="shared" si="39"/>
        <v>0</v>
      </c>
      <c r="H285" s="36">
        <f t="shared" si="46"/>
        <v>352275.03999999992</v>
      </c>
      <c r="I285" s="36">
        <f t="shared" si="47"/>
        <v>-39125.839999999997</v>
      </c>
      <c r="J285" s="36">
        <f t="shared" si="40"/>
        <v>-227275.04000000007</v>
      </c>
      <c r="M285" s="36">
        <f t="shared" si="41"/>
        <v>893.6</v>
      </c>
    </row>
    <row r="286" spans="1:13" x14ac:dyDescent="0.25">
      <c r="A286">
        <f t="shared" si="48"/>
        <v>23</v>
      </c>
      <c r="B286" s="33">
        <v>52171</v>
      </c>
      <c r="C286" s="36">
        <f t="shared" si="42"/>
        <v>-227275.04000000007</v>
      </c>
      <c r="D286" s="36">
        <f t="shared" si="43"/>
        <v>893.6</v>
      </c>
      <c r="E286" s="36">
        <f t="shared" si="44"/>
        <v>1556.49</v>
      </c>
      <c r="F286" s="36">
        <f t="shared" si="45"/>
        <v>-662.89</v>
      </c>
      <c r="G286" s="36">
        <f t="shared" si="39"/>
        <v>0</v>
      </c>
      <c r="H286" s="36">
        <f t="shared" si="46"/>
        <v>353831.52999999991</v>
      </c>
      <c r="I286" s="36">
        <f t="shared" si="47"/>
        <v>-39788.729999999996</v>
      </c>
      <c r="J286" s="36">
        <f t="shared" si="40"/>
        <v>-228831.53000000006</v>
      </c>
      <c r="M286" s="36">
        <f t="shared" si="41"/>
        <v>893.6</v>
      </c>
    </row>
    <row r="287" spans="1:13" x14ac:dyDescent="0.25">
      <c r="A287">
        <f t="shared" si="48"/>
        <v>23</v>
      </c>
      <c r="B287" s="33">
        <v>52201</v>
      </c>
      <c r="C287" s="36">
        <f t="shared" si="42"/>
        <v>-228831.53000000006</v>
      </c>
      <c r="D287" s="36">
        <f t="shared" si="43"/>
        <v>893.6</v>
      </c>
      <c r="E287" s="36">
        <f t="shared" si="44"/>
        <v>1561.03</v>
      </c>
      <c r="F287" s="36">
        <f t="shared" si="45"/>
        <v>-667.43</v>
      </c>
      <c r="G287" s="36">
        <f t="shared" si="39"/>
        <v>0</v>
      </c>
      <c r="H287" s="36">
        <f t="shared" si="46"/>
        <v>355392.55999999994</v>
      </c>
      <c r="I287" s="36">
        <f t="shared" si="47"/>
        <v>-40456.159999999996</v>
      </c>
      <c r="J287" s="36">
        <f t="shared" si="40"/>
        <v>-230392.56000000006</v>
      </c>
      <c r="M287" s="36">
        <f t="shared" si="41"/>
        <v>893.6</v>
      </c>
    </row>
    <row r="288" spans="1:13" x14ac:dyDescent="0.25">
      <c r="A288">
        <f t="shared" si="48"/>
        <v>24</v>
      </c>
      <c r="B288" s="33">
        <v>52232</v>
      </c>
      <c r="C288" s="36">
        <f t="shared" si="42"/>
        <v>-230392.56000000006</v>
      </c>
      <c r="D288" s="36">
        <f t="shared" si="43"/>
        <v>893.6</v>
      </c>
      <c r="E288" s="36">
        <f t="shared" si="44"/>
        <v>1565.58</v>
      </c>
      <c r="F288" s="36">
        <f t="shared" si="45"/>
        <v>-671.98</v>
      </c>
      <c r="G288" s="36">
        <f t="shared" si="39"/>
        <v>0</v>
      </c>
      <c r="H288" s="36">
        <f t="shared" si="46"/>
        <v>356958.13999999996</v>
      </c>
      <c r="I288" s="36">
        <f t="shared" si="47"/>
        <v>-41128.14</v>
      </c>
      <c r="J288" s="36">
        <f t="shared" si="40"/>
        <v>-231958.14000000004</v>
      </c>
      <c r="M288" s="36">
        <f t="shared" si="41"/>
        <v>893.6</v>
      </c>
    </row>
    <row r="289" spans="1:13" x14ac:dyDescent="0.25">
      <c r="A289">
        <f t="shared" si="48"/>
        <v>24</v>
      </c>
      <c r="B289" s="33">
        <v>52263</v>
      </c>
      <c r="C289" s="36">
        <f t="shared" si="42"/>
        <v>-231958.14000000004</v>
      </c>
      <c r="D289" s="36">
        <f t="shared" si="43"/>
        <v>893.6</v>
      </c>
      <c r="E289" s="36">
        <f t="shared" si="44"/>
        <v>1570.1399999999999</v>
      </c>
      <c r="F289" s="36">
        <f t="shared" si="45"/>
        <v>-676.54</v>
      </c>
      <c r="G289" s="36">
        <f t="shared" si="39"/>
        <v>0</v>
      </c>
      <c r="H289" s="36">
        <f t="shared" si="46"/>
        <v>358528.27999999997</v>
      </c>
      <c r="I289" s="36">
        <f t="shared" si="47"/>
        <v>-41804.68</v>
      </c>
      <c r="J289" s="36">
        <f t="shared" si="40"/>
        <v>-233528.28000000006</v>
      </c>
      <c r="M289" s="36">
        <f t="shared" si="41"/>
        <v>893.6</v>
      </c>
    </row>
    <row r="290" spans="1:13" x14ac:dyDescent="0.25">
      <c r="A290">
        <f t="shared" si="48"/>
        <v>24</v>
      </c>
      <c r="B290" s="33">
        <v>52291</v>
      </c>
      <c r="C290" s="36">
        <f t="shared" si="42"/>
        <v>-233528.28000000006</v>
      </c>
      <c r="D290" s="36">
        <f t="shared" si="43"/>
        <v>893.6</v>
      </c>
      <c r="E290" s="36">
        <f t="shared" si="44"/>
        <v>1574.72</v>
      </c>
      <c r="F290" s="36">
        <f t="shared" si="45"/>
        <v>-681.12</v>
      </c>
      <c r="G290" s="36">
        <f t="shared" si="39"/>
        <v>0</v>
      </c>
      <c r="H290" s="36">
        <f t="shared" si="46"/>
        <v>360102.99999999994</v>
      </c>
      <c r="I290" s="36">
        <f t="shared" si="47"/>
        <v>-42485.8</v>
      </c>
      <c r="J290" s="36">
        <f t="shared" si="40"/>
        <v>-235103.00000000006</v>
      </c>
      <c r="M290" s="36">
        <f t="shared" si="41"/>
        <v>893.6</v>
      </c>
    </row>
    <row r="291" spans="1:13" x14ac:dyDescent="0.25">
      <c r="A291">
        <f t="shared" si="48"/>
        <v>24</v>
      </c>
      <c r="B291" s="33">
        <v>52322</v>
      </c>
      <c r="C291" s="36">
        <f t="shared" si="42"/>
        <v>-235103.00000000006</v>
      </c>
      <c r="D291" s="36">
        <f t="shared" si="43"/>
        <v>893.6</v>
      </c>
      <c r="E291" s="36">
        <f t="shared" si="44"/>
        <v>1579.3200000000002</v>
      </c>
      <c r="F291" s="36">
        <f t="shared" si="45"/>
        <v>-685.72</v>
      </c>
      <c r="G291" s="36">
        <f t="shared" si="39"/>
        <v>0</v>
      </c>
      <c r="H291" s="36">
        <f t="shared" si="46"/>
        <v>361682.31999999995</v>
      </c>
      <c r="I291" s="36">
        <f t="shared" si="47"/>
        <v>-43171.520000000004</v>
      </c>
      <c r="J291" s="36">
        <f t="shared" si="40"/>
        <v>-236682.32000000007</v>
      </c>
      <c r="M291" s="36">
        <f t="shared" si="41"/>
        <v>893.6</v>
      </c>
    </row>
    <row r="292" spans="1:13" x14ac:dyDescent="0.25">
      <c r="A292">
        <f t="shared" si="48"/>
        <v>24</v>
      </c>
      <c r="B292" s="33">
        <v>52352</v>
      </c>
      <c r="C292" s="36">
        <f t="shared" si="42"/>
        <v>-236682.32000000007</v>
      </c>
      <c r="D292" s="36">
        <f t="shared" si="43"/>
        <v>893.6</v>
      </c>
      <c r="E292" s="36">
        <f t="shared" si="44"/>
        <v>1583.92</v>
      </c>
      <c r="F292" s="36">
        <f t="shared" si="45"/>
        <v>-690.32</v>
      </c>
      <c r="G292" s="36">
        <f t="shared" si="39"/>
        <v>0</v>
      </c>
      <c r="H292" s="36">
        <f t="shared" si="46"/>
        <v>363266.23999999993</v>
      </c>
      <c r="I292" s="36">
        <f t="shared" si="47"/>
        <v>-43861.840000000004</v>
      </c>
      <c r="J292" s="36">
        <f t="shared" si="40"/>
        <v>-238266.24000000008</v>
      </c>
      <c r="M292" s="36">
        <f t="shared" si="41"/>
        <v>893.6</v>
      </c>
    </row>
    <row r="293" spans="1:13" x14ac:dyDescent="0.25">
      <c r="A293">
        <f t="shared" si="48"/>
        <v>24</v>
      </c>
      <c r="B293" s="33">
        <v>52383</v>
      </c>
      <c r="C293" s="36">
        <f t="shared" si="42"/>
        <v>-238266.24000000008</v>
      </c>
      <c r="D293" s="36">
        <f t="shared" si="43"/>
        <v>893.6</v>
      </c>
      <c r="E293" s="36">
        <f t="shared" si="44"/>
        <v>1588.54</v>
      </c>
      <c r="F293" s="36">
        <f t="shared" si="45"/>
        <v>-694.94</v>
      </c>
      <c r="G293" s="36">
        <f t="shared" si="39"/>
        <v>0</v>
      </c>
      <c r="H293" s="36">
        <f t="shared" si="46"/>
        <v>364854.77999999991</v>
      </c>
      <c r="I293" s="36">
        <f t="shared" si="47"/>
        <v>-44556.780000000006</v>
      </c>
      <c r="J293" s="36">
        <f t="shared" si="40"/>
        <v>-239854.78000000009</v>
      </c>
      <c r="M293" s="36">
        <f t="shared" si="41"/>
        <v>893.6</v>
      </c>
    </row>
    <row r="294" spans="1:13" x14ac:dyDescent="0.25">
      <c r="A294">
        <f t="shared" si="48"/>
        <v>24</v>
      </c>
      <c r="B294" s="33">
        <v>52413</v>
      </c>
      <c r="C294" s="36">
        <f t="shared" si="42"/>
        <v>-239854.78000000009</v>
      </c>
      <c r="D294" s="36">
        <f t="shared" si="43"/>
        <v>893.6</v>
      </c>
      <c r="E294" s="36">
        <f t="shared" si="44"/>
        <v>1593.18</v>
      </c>
      <c r="F294" s="36">
        <f t="shared" si="45"/>
        <v>-699.58</v>
      </c>
      <c r="G294" s="36">
        <f t="shared" si="39"/>
        <v>0</v>
      </c>
      <c r="H294" s="36">
        <f t="shared" si="46"/>
        <v>366447.9599999999</v>
      </c>
      <c r="I294" s="36">
        <f t="shared" si="47"/>
        <v>-45256.360000000008</v>
      </c>
      <c r="J294" s="36">
        <f t="shared" si="40"/>
        <v>-241447.96000000008</v>
      </c>
      <c r="M294" s="36">
        <f t="shared" si="41"/>
        <v>893.6</v>
      </c>
    </row>
    <row r="295" spans="1:13" x14ac:dyDescent="0.25">
      <c r="A295">
        <f t="shared" si="48"/>
        <v>24</v>
      </c>
      <c r="B295" s="33">
        <v>52444</v>
      </c>
      <c r="C295" s="36">
        <f t="shared" si="42"/>
        <v>-241447.96000000008</v>
      </c>
      <c r="D295" s="36">
        <f t="shared" si="43"/>
        <v>893.6</v>
      </c>
      <c r="E295" s="36">
        <f t="shared" si="44"/>
        <v>1597.8200000000002</v>
      </c>
      <c r="F295" s="36">
        <f t="shared" si="45"/>
        <v>-704.22</v>
      </c>
      <c r="G295" s="36">
        <f t="shared" si="39"/>
        <v>0</v>
      </c>
      <c r="H295" s="36">
        <f t="shared" si="46"/>
        <v>368045.77999999991</v>
      </c>
      <c r="I295" s="36">
        <f t="shared" si="47"/>
        <v>-45960.580000000009</v>
      </c>
      <c r="J295" s="36">
        <f t="shared" si="40"/>
        <v>-243045.78000000009</v>
      </c>
      <c r="M295" s="36">
        <f t="shared" si="41"/>
        <v>893.6</v>
      </c>
    </row>
    <row r="296" spans="1:13" x14ac:dyDescent="0.25">
      <c r="A296">
        <f t="shared" si="48"/>
        <v>24</v>
      </c>
      <c r="B296" s="33">
        <v>52475</v>
      </c>
      <c r="C296" s="36">
        <f t="shared" si="42"/>
        <v>-243045.78000000009</v>
      </c>
      <c r="D296" s="36">
        <f t="shared" si="43"/>
        <v>893.6</v>
      </c>
      <c r="E296" s="36">
        <f t="shared" si="44"/>
        <v>1602.48</v>
      </c>
      <c r="F296" s="36">
        <f t="shared" si="45"/>
        <v>-708.88</v>
      </c>
      <c r="G296" s="36">
        <f t="shared" si="39"/>
        <v>0</v>
      </c>
      <c r="H296" s="36">
        <f t="shared" si="46"/>
        <v>369648.25999999989</v>
      </c>
      <c r="I296" s="36">
        <f t="shared" si="47"/>
        <v>-46669.460000000006</v>
      </c>
      <c r="J296" s="36">
        <f t="shared" si="40"/>
        <v>-244648.2600000001</v>
      </c>
      <c r="M296" s="36">
        <f t="shared" si="41"/>
        <v>893.6</v>
      </c>
    </row>
    <row r="297" spans="1:13" x14ac:dyDescent="0.25">
      <c r="A297">
        <f t="shared" si="48"/>
        <v>24</v>
      </c>
      <c r="B297" s="33">
        <v>52505</v>
      </c>
      <c r="C297" s="36">
        <f t="shared" si="42"/>
        <v>-244648.2600000001</v>
      </c>
      <c r="D297" s="36">
        <f t="shared" si="43"/>
        <v>893.6</v>
      </c>
      <c r="E297" s="36">
        <f t="shared" si="44"/>
        <v>1607.1599999999999</v>
      </c>
      <c r="F297" s="36">
        <f t="shared" si="45"/>
        <v>-713.56</v>
      </c>
      <c r="G297" s="36">
        <f t="shared" si="39"/>
        <v>0</v>
      </c>
      <c r="H297" s="36">
        <f t="shared" si="46"/>
        <v>371255.41999999987</v>
      </c>
      <c r="I297" s="36">
        <f t="shared" si="47"/>
        <v>-47383.020000000004</v>
      </c>
      <c r="J297" s="36">
        <f t="shared" si="40"/>
        <v>-246255.4200000001</v>
      </c>
      <c r="M297" s="36">
        <f t="shared" si="41"/>
        <v>893.6</v>
      </c>
    </row>
    <row r="298" spans="1:13" x14ac:dyDescent="0.25">
      <c r="A298">
        <f t="shared" si="48"/>
        <v>24</v>
      </c>
      <c r="B298" s="33">
        <v>52536</v>
      </c>
      <c r="C298" s="36">
        <f t="shared" si="42"/>
        <v>-246255.4200000001</v>
      </c>
      <c r="D298" s="36">
        <f t="shared" si="43"/>
        <v>893.6</v>
      </c>
      <c r="E298" s="36">
        <f t="shared" si="44"/>
        <v>1611.8400000000001</v>
      </c>
      <c r="F298" s="36">
        <f t="shared" si="45"/>
        <v>-718.24</v>
      </c>
      <c r="G298" s="36">
        <f t="shared" si="39"/>
        <v>0</v>
      </c>
      <c r="H298" s="36">
        <f t="shared" si="46"/>
        <v>372867.25999999989</v>
      </c>
      <c r="I298" s="36">
        <f t="shared" si="47"/>
        <v>-48101.26</v>
      </c>
      <c r="J298" s="36">
        <f t="shared" si="40"/>
        <v>-247867.2600000001</v>
      </c>
      <c r="M298" s="36">
        <f t="shared" si="41"/>
        <v>893.6</v>
      </c>
    </row>
    <row r="299" spans="1:13" x14ac:dyDescent="0.25">
      <c r="A299">
        <f t="shared" si="48"/>
        <v>24</v>
      </c>
      <c r="B299" s="33">
        <v>52566</v>
      </c>
      <c r="C299" s="36">
        <f t="shared" si="42"/>
        <v>-247867.2600000001</v>
      </c>
      <c r="D299" s="36">
        <f t="shared" si="43"/>
        <v>893.6</v>
      </c>
      <c r="E299" s="36">
        <f t="shared" si="44"/>
        <v>1616.5500000000002</v>
      </c>
      <c r="F299" s="36">
        <f t="shared" si="45"/>
        <v>-722.95</v>
      </c>
      <c r="G299" s="36">
        <f t="shared" si="39"/>
        <v>0</v>
      </c>
      <c r="H299" s="36">
        <f t="shared" si="46"/>
        <v>374483.80999999988</v>
      </c>
      <c r="I299" s="36">
        <f t="shared" si="47"/>
        <v>-48824.21</v>
      </c>
      <c r="J299" s="36">
        <f t="shared" si="40"/>
        <v>-249483.81000000008</v>
      </c>
      <c r="M299" s="36">
        <f t="shared" si="41"/>
        <v>893.6</v>
      </c>
    </row>
    <row r="300" spans="1:13" x14ac:dyDescent="0.25">
      <c r="A300">
        <f t="shared" si="48"/>
        <v>25</v>
      </c>
      <c r="B300" s="33">
        <v>52597</v>
      </c>
      <c r="C300" s="36">
        <f t="shared" si="42"/>
        <v>-249483.81000000008</v>
      </c>
      <c r="D300" s="36">
        <f t="shared" si="43"/>
        <v>893.6</v>
      </c>
      <c r="E300" s="36">
        <f t="shared" si="44"/>
        <v>1621.26</v>
      </c>
      <c r="F300" s="36">
        <f t="shared" si="45"/>
        <v>-727.66</v>
      </c>
      <c r="G300" s="36">
        <f t="shared" si="39"/>
        <v>0</v>
      </c>
      <c r="H300" s="36">
        <f t="shared" si="46"/>
        <v>376105.06999999989</v>
      </c>
      <c r="I300" s="36">
        <f t="shared" si="47"/>
        <v>-49551.87</v>
      </c>
      <c r="J300" s="36">
        <f t="shared" si="40"/>
        <v>-251105.07000000009</v>
      </c>
      <c r="M300" s="36">
        <f t="shared" si="41"/>
        <v>893.6</v>
      </c>
    </row>
    <row r="301" spans="1:13" x14ac:dyDescent="0.25">
      <c r="A301">
        <f t="shared" si="48"/>
        <v>25</v>
      </c>
      <c r="B301" s="33">
        <v>52628</v>
      </c>
      <c r="C301" s="36">
        <f t="shared" si="42"/>
        <v>-251105.07000000009</v>
      </c>
      <c r="D301" s="36">
        <f t="shared" si="43"/>
        <v>893.6</v>
      </c>
      <c r="E301" s="36">
        <f t="shared" si="44"/>
        <v>1625.99</v>
      </c>
      <c r="F301" s="36">
        <f t="shared" si="45"/>
        <v>-732.39</v>
      </c>
      <c r="G301" s="36">
        <f t="shared" si="39"/>
        <v>0</v>
      </c>
      <c r="H301" s="36">
        <f t="shared" si="46"/>
        <v>377731.05999999988</v>
      </c>
      <c r="I301" s="36">
        <f t="shared" si="47"/>
        <v>-50284.26</v>
      </c>
      <c r="J301" s="36">
        <f t="shared" si="40"/>
        <v>-252731.06000000008</v>
      </c>
      <c r="M301" s="36">
        <f t="shared" si="41"/>
        <v>893.6</v>
      </c>
    </row>
    <row r="302" spans="1:13" x14ac:dyDescent="0.25">
      <c r="A302">
        <f t="shared" si="48"/>
        <v>25</v>
      </c>
      <c r="B302" s="33">
        <v>52657</v>
      </c>
      <c r="C302" s="36">
        <f t="shared" si="42"/>
        <v>-252731.06000000008</v>
      </c>
      <c r="D302" s="36">
        <f t="shared" si="43"/>
        <v>893.6</v>
      </c>
      <c r="E302" s="36">
        <f t="shared" si="44"/>
        <v>1630.73</v>
      </c>
      <c r="F302" s="36">
        <f t="shared" si="45"/>
        <v>-737.13</v>
      </c>
      <c r="G302" s="36">
        <f t="shared" si="39"/>
        <v>0</v>
      </c>
      <c r="H302" s="36">
        <f t="shared" si="46"/>
        <v>379361.78999999986</v>
      </c>
      <c r="I302" s="36">
        <f t="shared" si="47"/>
        <v>-51021.39</v>
      </c>
      <c r="J302" s="36">
        <f t="shared" si="40"/>
        <v>-254361.7900000001</v>
      </c>
      <c r="M302" s="36">
        <f t="shared" si="41"/>
        <v>893.6</v>
      </c>
    </row>
    <row r="303" spans="1:13" x14ac:dyDescent="0.25">
      <c r="A303">
        <f t="shared" si="48"/>
        <v>25</v>
      </c>
      <c r="B303" s="33">
        <v>52688</v>
      </c>
      <c r="C303" s="36">
        <f t="shared" si="42"/>
        <v>-254361.7900000001</v>
      </c>
      <c r="D303" s="36">
        <f t="shared" si="43"/>
        <v>893.6</v>
      </c>
      <c r="E303" s="36">
        <f t="shared" si="44"/>
        <v>1635.49</v>
      </c>
      <c r="F303" s="36">
        <f t="shared" si="45"/>
        <v>-741.89</v>
      </c>
      <c r="G303" s="36">
        <f t="shared" si="39"/>
        <v>0</v>
      </c>
      <c r="H303" s="36">
        <f t="shared" si="46"/>
        <v>380997.27999999985</v>
      </c>
      <c r="I303" s="36">
        <f t="shared" si="47"/>
        <v>-51763.28</v>
      </c>
      <c r="J303" s="36">
        <f t="shared" si="40"/>
        <v>-255997.28000000009</v>
      </c>
      <c r="M303" s="36">
        <f t="shared" si="41"/>
        <v>893.6</v>
      </c>
    </row>
    <row r="304" spans="1:13" x14ac:dyDescent="0.25">
      <c r="A304">
        <f t="shared" si="48"/>
        <v>25</v>
      </c>
      <c r="B304" s="33">
        <v>52718</v>
      </c>
      <c r="C304" s="36">
        <f t="shared" si="42"/>
        <v>-255997.28000000009</v>
      </c>
      <c r="D304" s="36">
        <f t="shared" si="43"/>
        <v>893.6</v>
      </c>
      <c r="E304" s="36">
        <f t="shared" si="44"/>
        <v>1640.26</v>
      </c>
      <c r="F304" s="36">
        <f t="shared" si="45"/>
        <v>-746.66</v>
      </c>
      <c r="G304" s="36">
        <f t="shared" si="39"/>
        <v>0</v>
      </c>
      <c r="H304" s="36">
        <f t="shared" si="46"/>
        <v>382637.53999999986</v>
      </c>
      <c r="I304" s="36">
        <f t="shared" si="47"/>
        <v>-52509.94</v>
      </c>
      <c r="J304" s="36">
        <f t="shared" si="40"/>
        <v>-257637.5400000001</v>
      </c>
      <c r="M304" s="36">
        <f t="shared" si="41"/>
        <v>893.6</v>
      </c>
    </row>
    <row r="305" spans="1:13" x14ac:dyDescent="0.25">
      <c r="A305">
        <f t="shared" si="48"/>
        <v>25</v>
      </c>
      <c r="B305" s="33">
        <v>52749</v>
      </c>
      <c r="C305" s="36">
        <f t="shared" si="42"/>
        <v>-257637.5400000001</v>
      </c>
      <c r="D305" s="36">
        <f t="shared" si="43"/>
        <v>893.6</v>
      </c>
      <c r="E305" s="36">
        <f t="shared" si="44"/>
        <v>1645.04</v>
      </c>
      <c r="F305" s="36">
        <f t="shared" si="45"/>
        <v>-751.44</v>
      </c>
      <c r="G305" s="36">
        <f t="shared" si="39"/>
        <v>0</v>
      </c>
      <c r="H305" s="36">
        <f t="shared" si="46"/>
        <v>384282.57999999984</v>
      </c>
      <c r="I305" s="36">
        <f t="shared" si="47"/>
        <v>-53261.380000000005</v>
      </c>
      <c r="J305" s="36">
        <f t="shared" si="40"/>
        <v>-259282.5800000001</v>
      </c>
      <c r="M305" s="36">
        <f t="shared" si="41"/>
        <v>893.6</v>
      </c>
    </row>
    <row r="306" spans="1:13" x14ac:dyDescent="0.25">
      <c r="A306">
        <f t="shared" si="48"/>
        <v>25</v>
      </c>
      <c r="B306" s="33">
        <v>52779</v>
      </c>
      <c r="C306" s="36">
        <f t="shared" si="42"/>
        <v>-259282.5800000001</v>
      </c>
      <c r="D306" s="36">
        <f t="shared" si="43"/>
        <v>893.6</v>
      </c>
      <c r="E306" s="36">
        <f t="shared" si="44"/>
        <v>1649.8400000000001</v>
      </c>
      <c r="F306" s="36">
        <f t="shared" si="45"/>
        <v>-756.24</v>
      </c>
      <c r="G306" s="36">
        <f t="shared" si="39"/>
        <v>0</v>
      </c>
      <c r="H306" s="36">
        <f t="shared" si="46"/>
        <v>385932.41999999987</v>
      </c>
      <c r="I306" s="36">
        <f t="shared" si="47"/>
        <v>-54017.62</v>
      </c>
      <c r="J306" s="36">
        <f t="shared" si="40"/>
        <v>-260932.4200000001</v>
      </c>
      <c r="M306" s="36">
        <f t="shared" si="41"/>
        <v>893.6</v>
      </c>
    </row>
    <row r="307" spans="1:13" x14ac:dyDescent="0.25">
      <c r="A307">
        <f t="shared" si="48"/>
        <v>25</v>
      </c>
      <c r="B307" s="33">
        <v>52810</v>
      </c>
      <c r="C307" s="36">
        <f t="shared" si="42"/>
        <v>-260932.4200000001</v>
      </c>
      <c r="D307" s="36">
        <f t="shared" si="43"/>
        <v>893.6</v>
      </c>
      <c r="E307" s="36">
        <f t="shared" si="44"/>
        <v>1654.65</v>
      </c>
      <c r="F307" s="36">
        <f t="shared" si="45"/>
        <v>-761.05</v>
      </c>
      <c r="G307" s="36">
        <f t="shared" si="39"/>
        <v>0</v>
      </c>
      <c r="H307" s="36">
        <f t="shared" si="46"/>
        <v>387587.06999999989</v>
      </c>
      <c r="I307" s="36">
        <f t="shared" si="47"/>
        <v>-54778.670000000006</v>
      </c>
      <c r="J307" s="36">
        <f t="shared" si="40"/>
        <v>-262587.07000000012</v>
      </c>
      <c r="M307" s="36">
        <f t="shared" si="41"/>
        <v>893.6</v>
      </c>
    </row>
    <row r="308" spans="1:13" x14ac:dyDescent="0.25">
      <c r="A308">
        <f t="shared" si="48"/>
        <v>25</v>
      </c>
      <c r="B308" s="33">
        <v>52841</v>
      </c>
      <c r="C308" s="36">
        <f t="shared" si="42"/>
        <v>-262587.07000000012</v>
      </c>
      <c r="D308" s="36">
        <f t="shared" si="43"/>
        <v>893.6</v>
      </c>
      <c r="E308" s="36">
        <f t="shared" si="44"/>
        <v>1659.48</v>
      </c>
      <c r="F308" s="36">
        <f t="shared" si="45"/>
        <v>-765.88</v>
      </c>
      <c r="G308" s="36">
        <f t="shared" si="39"/>
        <v>0</v>
      </c>
      <c r="H308" s="36">
        <f t="shared" si="46"/>
        <v>389246.54999999987</v>
      </c>
      <c r="I308" s="36">
        <f t="shared" si="47"/>
        <v>-55544.55</v>
      </c>
      <c r="J308" s="36">
        <f t="shared" si="40"/>
        <v>-264246.5500000001</v>
      </c>
      <c r="M308" s="36">
        <f t="shared" si="41"/>
        <v>893.6</v>
      </c>
    </row>
    <row r="309" spans="1:13" x14ac:dyDescent="0.25">
      <c r="A309">
        <f t="shared" si="48"/>
        <v>25</v>
      </c>
      <c r="B309" s="33">
        <v>52871</v>
      </c>
      <c r="C309" s="36">
        <f t="shared" si="42"/>
        <v>-264246.5500000001</v>
      </c>
      <c r="D309" s="36">
        <f t="shared" si="43"/>
        <v>893.6</v>
      </c>
      <c r="E309" s="36">
        <f t="shared" si="44"/>
        <v>1664.3200000000002</v>
      </c>
      <c r="F309" s="36">
        <f t="shared" si="45"/>
        <v>-770.72</v>
      </c>
      <c r="G309" s="36">
        <f t="shared" si="39"/>
        <v>0</v>
      </c>
      <c r="H309" s="36">
        <f t="shared" si="46"/>
        <v>390910.86999999988</v>
      </c>
      <c r="I309" s="36">
        <f t="shared" si="47"/>
        <v>-56315.270000000004</v>
      </c>
      <c r="J309" s="36">
        <f t="shared" si="40"/>
        <v>-265910.87000000011</v>
      </c>
      <c r="M309" s="36">
        <f t="shared" si="41"/>
        <v>893.6</v>
      </c>
    </row>
    <row r="310" spans="1:13" x14ac:dyDescent="0.25">
      <c r="A310">
        <f t="shared" si="48"/>
        <v>25</v>
      </c>
      <c r="B310" s="33">
        <v>52902</v>
      </c>
      <c r="C310" s="36">
        <f t="shared" si="42"/>
        <v>-265910.87000000011</v>
      </c>
      <c r="D310" s="36">
        <f t="shared" si="43"/>
        <v>893.6</v>
      </c>
      <c r="E310" s="36">
        <f t="shared" si="44"/>
        <v>1669.17</v>
      </c>
      <c r="F310" s="36">
        <f t="shared" si="45"/>
        <v>-775.57</v>
      </c>
      <c r="G310" s="36">
        <f t="shared" si="39"/>
        <v>0</v>
      </c>
      <c r="H310" s="36">
        <f t="shared" si="46"/>
        <v>392580.03999999986</v>
      </c>
      <c r="I310" s="36">
        <f t="shared" si="47"/>
        <v>-57090.840000000004</v>
      </c>
      <c r="J310" s="36">
        <f t="shared" si="40"/>
        <v>-267580.0400000001</v>
      </c>
      <c r="M310" s="36">
        <f t="shared" si="41"/>
        <v>893.6</v>
      </c>
    </row>
    <row r="311" spans="1:13" x14ac:dyDescent="0.25">
      <c r="A311">
        <f t="shared" si="48"/>
        <v>25</v>
      </c>
      <c r="B311" s="33">
        <v>52932</v>
      </c>
      <c r="C311" s="36">
        <f t="shared" si="42"/>
        <v>-267580.0400000001</v>
      </c>
      <c r="D311" s="36">
        <f t="shared" si="43"/>
        <v>893.6</v>
      </c>
      <c r="E311" s="36">
        <f t="shared" si="44"/>
        <v>1674.04</v>
      </c>
      <c r="F311" s="36">
        <f t="shared" si="45"/>
        <v>-780.44</v>
      </c>
      <c r="G311" s="36">
        <f t="shared" si="39"/>
        <v>0</v>
      </c>
      <c r="H311" s="36">
        <f t="shared" si="46"/>
        <v>394254.07999999984</v>
      </c>
      <c r="I311" s="36">
        <f t="shared" si="47"/>
        <v>-57871.280000000006</v>
      </c>
      <c r="J311" s="36">
        <f t="shared" si="40"/>
        <v>-269254.08000000007</v>
      </c>
      <c r="M311" s="36">
        <f t="shared" si="41"/>
        <v>893.6</v>
      </c>
    </row>
    <row r="312" spans="1:13" x14ac:dyDescent="0.25">
      <c r="A312">
        <f t="shared" si="48"/>
        <v>26</v>
      </c>
      <c r="B312" s="33">
        <v>52963</v>
      </c>
      <c r="C312" s="36">
        <f t="shared" si="42"/>
        <v>-269254.08000000007</v>
      </c>
      <c r="D312" s="36">
        <f t="shared" si="43"/>
        <v>893.6</v>
      </c>
      <c r="E312" s="36">
        <f t="shared" si="44"/>
        <v>1678.92</v>
      </c>
      <c r="F312" s="36">
        <f t="shared" si="45"/>
        <v>-785.32</v>
      </c>
      <c r="G312" s="36">
        <f t="shared" si="39"/>
        <v>0</v>
      </c>
      <c r="H312" s="36">
        <f t="shared" si="46"/>
        <v>395932.99999999983</v>
      </c>
      <c r="I312" s="36">
        <f t="shared" si="47"/>
        <v>-58656.600000000006</v>
      </c>
      <c r="J312" s="36">
        <f t="shared" si="40"/>
        <v>-270933.00000000006</v>
      </c>
      <c r="M312" s="36">
        <f t="shared" si="41"/>
        <v>893.6</v>
      </c>
    </row>
    <row r="313" spans="1:13" x14ac:dyDescent="0.25">
      <c r="A313">
        <f t="shared" si="48"/>
        <v>26</v>
      </c>
      <c r="B313" s="33">
        <v>52994</v>
      </c>
      <c r="C313" s="36">
        <f t="shared" si="42"/>
        <v>-270933.00000000006</v>
      </c>
      <c r="D313" s="36">
        <f t="shared" si="43"/>
        <v>893.6</v>
      </c>
      <c r="E313" s="36">
        <f t="shared" si="44"/>
        <v>1683.8200000000002</v>
      </c>
      <c r="F313" s="36">
        <f t="shared" si="45"/>
        <v>-790.22</v>
      </c>
      <c r="G313" s="36">
        <f t="shared" si="39"/>
        <v>0</v>
      </c>
      <c r="H313" s="36">
        <f t="shared" si="46"/>
        <v>397616.81999999983</v>
      </c>
      <c r="I313" s="36">
        <f t="shared" si="47"/>
        <v>-59446.820000000007</v>
      </c>
      <c r="J313" s="36">
        <f t="shared" si="40"/>
        <v>-272616.82000000007</v>
      </c>
      <c r="M313" s="36">
        <f t="shared" si="41"/>
        <v>893.6</v>
      </c>
    </row>
    <row r="314" spans="1:13" x14ac:dyDescent="0.25">
      <c r="A314">
        <f t="shared" si="48"/>
        <v>26</v>
      </c>
      <c r="B314" s="33">
        <v>53022</v>
      </c>
      <c r="C314" s="36">
        <f t="shared" si="42"/>
        <v>-272616.82000000007</v>
      </c>
      <c r="D314" s="36">
        <f t="shared" si="43"/>
        <v>893.6</v>
      </c>
      <c r="E314" s="36">
        <f t="shared" si="44"/>
        <v>1688.73</v>
      </c>
      <c r="F314" s="36">
        <f t="shared" si="45"/>
        <v>-795.13</v>
      </c>
      <c r="G314" s="36">
        <f t="shared" si="39"/>
        <v>0</v>
      </c>
      <c r="H314" s="36">
        <f t="shared" si="46"/>
        <v>399305.54999999981</v>
      </c>
      <c r="I314" s="36">
        <f t="shared" si="47"/>
        <v>-60241.950000000004</v>
      </c>
      <c r="J314" s="36">
        <f t="shared" si="40"/>
        <v>-274305.55000000005</v>
      </c>
      <c r="M314" s="36">
        <f t="shared" si="41"/>
        <v>893.6</v>
      </c>
    </row>
    <row r="315" spans="1:13" x14ac:dyDescent="0.25">
      <c r="A315">
        <f t="shared" si="48"/>
        <v>26</v>
      </c>
      <c r="B315" s="33">
        <v>53053</v>
      </c>
      <c r="C315" s="36">
        <f t="shared" si="42"/>
        <v>-274305.55000000005</v>
      </c>
      <c r="D315" s="36">
        <f t="shared" si="43"/>
        <v>893.6</v>
      </c>
      <c r="E315" s="36">
        <f t="shared" si="44"/>
        <v>1693.6599999999999</v>
      </c>
      <c r="F315" s="36">
        <f t="shared" si="45"/>
        <v>-800.06</v>
      </c>
      <c r="G315" s="36">
        <f t="shared" si="39"/>
        <v>0</v>
      </c>
      <c r="H315" s="36">
        <f t="shared" si="46"/>
        <v>400999.20999999979</v>
      </c>
      <c r="I315" s="36">
        <f t="shared" si="47"/>
        <v>-61042.01</v>
      </c>
      <c r="J315" s="36">
        <f t="shared" si="40"/>
        <v>-275999.21000000002</v>
      </c>
      <c r="M315" s="36">
        <f t="shared" si="41"/>
        <v>893.6</v>
      </c>
    </row>
    <row r="316" spans="1:13" x14ac:dyDescent="0.25">
      <c r="A316">
        <f t="shared" si="48"/>
        <v>26</v>
      </c>
      <c r="B316" s="33">
        <v>53083</v>
      </c>
      <c r="C316" s="36">
        <f t="shared" si="42"/>
        <v>-275999.21000000002</v>
      </c>
      <c r="D316" s="36">
        <f t="shared" si="43"/>
        <v>893.6</v>
      </c>
      <c r="E316" s="36">
        <f t="shared" si="44"/>
        <v>1698.6</v>
      </c>
      <c r="F316" s="36">
        <f t="shared" si="45"/>
        <v>-805</v>
      </c>
      <c r="G316" s="36">
        <f t="shared" si="39"/>
        <v>0</v>
      </c>
      <c r="H316" s="36">
        <f t="shared" si="46"/>
        <v>402697.80999999976</v>
      </c>
      <c r="I316" s="36">
        <f t="shared" si="47"/>
        <v>-61847.01</v>
      </c>
      <c r="J316" s="36">
        <f t="shared" si="40"/>
        <v>-277697.81</v>
      </c>
      <c r="M316" s="36">
        <f t="shared" si="41"/>
        <v>893.6</v>
      </c>
    </row>
    <row r="317" spans="1:13" x14ac:dyDescent="0.25">
      <c r="A317">
        <f t="shared" si="48"/>
        <v>26</v>
      </c>
      <c r="B317" s="33">
        <v>53114</v>
      </c>
      <c r="C317" s="36">
        <f t="shared" si="42"/>
        <v>-277697.81</v>
      </c>
      <c r="D317" s="36">
        <f t="shared" si="43"/>
        <v>893.6</v>
      </c>
      <c r="E317" s="36">
        <f t="shared" si="44"/>
        <v>1703.5500000000002</v>
      </c>
      <c r="F317" s="36">
        <f t="shared" si="45"/>
        <v>-809.95</v>
      </c>
      <c r="G317" s="36">
        <f t="shared" si="39"/>
        <v>0</v>
      </c>
      <c r="H317" s="36">
        <f t="shared" si="46"/>
        <v>404401.35999999975</v>
      </c>
      <c r="I317" s="36">
        <f t="shared" si="47"/>
        <v>-62656.959999999999</v>
      </c>
      <c r="J317" s="36">
        <f t="shared" si="40"/>
        <v>-279401.36</v>
      </c>
      <c r="M317" s="36">
        <f t="shared" si="41"/>
        <v>893.6</v>
      </c>
    </row>
    <row r="318" spans="1:13" x14ac:dyDescent="0.25">
      <c r="A318">
        <f t="shared" si="48"/>
        <v>26</v>
      </c>
      <c r="B318" s="33">
        <v>53144</v>
      </c>
      <c r="C318" s="36">
        <f t="shared" si="42"/>
        <v>-279401.36</v>
      </c>
      <c r="D318" s="36">
        <f t="shared" si="43"/>
        <v>893.6</v>
      </c>
      <c r="E318" s="36">
        <f t="shared" si="44"/>
        <v>1708.52</v>
      </c>
      <c r="F318" s="36">
        <f t="shared" si="45"/>
        <v>-814.92</v>
      </c>
      <c r="G318" s="36">
        <f t="shared" si="39"/>
        <v>0</v>
      </c>
      <c r="H318" s="36">
        <f t="shared" si="46"/>
        <v>406109.87999999977</v>
      </c>
      <c r="I318" s="36">
        <f t="shared" si="47"/>
        <v>-63471.88</v>
      </c>
      <c r="J318" s="36">
        <f t="shared" si="40"/>
        <v>-281109.88</v>
      </c>
      <c r="M318" s="36">
        <f t="shared" si="41"/>
        <v>893.6</v>
      </c>
    </row>
    <row r="319" spans="1:13" x14ac:dyDescent="0.25">
      <c r="A319">
        <f t="shared" si="48"/>
        <v>26</v>
      </c>
      <c r="B319" s="33">
        <v>53175</v>
      </c>
      <c r="C319" s="36">
        <f t="shared" si="42"/>
        <v>-281109.88</v>
      </c>
      <c r="D319" s="36">
        <f t="shared" si="43"/>
        <v>893.6</v>
      </c>
      <c r="E319" s="36">
        <f t="shared" si="44"/>
        <v>1713.5</v>
      </c>
      <c r="F319" s="36">
        <f t="shared" si="45"/>
        <v>-819.9</v>
      </c>
      <c r="G319" s="36">
        <f t="shared" si="39"/>
        <v>0</v>
      </c>
      <c r="H319" s="36">
        <f t="shared" si="46"/>
        <v>407823.37999999977</v>
      </c>
      <c r="I319" s="36">
        <f t="shared" si="47"/>
        <v>-64291.78</v>
      </c>
      <c r="J319" s="36">
        <f t="shared" si="40"/>
        <v>-282823.38</v>
      </c>
      <c r="M319" s="36">
        <f t="shared" si="41"/>
        <v>893.6</v>
      </c>
    </row>
    <row r="320" spans="1:13" x14ac:dyDescent="0.25">
      <c r="A320">
        <f t="shared" si="48"/>
        <v>26</v>
      </c>
      <c r="B320" s="33">
        <v>53206</v>
      </c>
      <c r="C320" s="36">
        <f t="shared" si="42"/>
        <v>-282823.38</v>
      </c>
      <c r="D320" s="36">
        <f t="shared" si="43"/>
        <v>893.6</v>
      </c>
      <c r="E320" s="36">
        <f t="shared" si="44"/>
        <v>1718.5</v>
      </c>
      <c r="F320" s="36">
        <f t="shared" si="45"/>
        <v>-824.9</v>
      </c>
      <c r="G320" s="36">
        <f t="shared" si="39"/>
        <v>0</v>
      </c>
      <c r="H320" s="36">
        <f t="shared" si="46"/>
        <v>409541.87999999977</v>
      </c>
      <c r="I320" s="36">
        <f t="shared" si="47"/>
        <v>-65116.68</v>
      </c>
      <c r="J320" s="36">
        <f t="shared" si="40"/>
        <v>-284541.88</v>
      </c>
      <c r="M320" s="36">
        <f t="shared" si="41"/>
        <v>893.6</v>
      </c>
    </row>
    <row r="321" spans="1:13" x14ac:dyDescent="0.25">
      <c r="A321">
        <f t="shared" si="48"/>
        <v>26</v>
      </c>
      <c r="B321" s="33">
        <v>53236</v>
      </c>
      <c r="C321" s="36">
        <f t="shared" si="42"/>
        <v>-284541.88</v>
      </c>
      <c r="D321" s="36">
        <f t="shared" si="43"/>
        <v>893.6</v>
      </c>
      <c r="E321" s="36">
        <f t="shared" si="44"/>
        <v>1723.51</v>
      </c>
      <c r="F321" s="36">
        <f t="shared" si="45"/>
        <v>-829.91</v>
      </c>
      <c r="G321" s="36">
        <f t="shared" si="39"/>
        <v>0</v>
      </c>
      <c r="H321" s="36">
        <f t="shared" si="46"/>
        <v>411265.38999999978</v>
      </c>
      <c r="I321" s="36">
        <f t="shared" si="47"/>
        <v>-65946.59</v>
      </c>
      <c r="J321" s="36">
        <f t="shared" si="40"/>
        <v>-286265.39</v>
      </c>
      <c r="M321" s="36">
        <f t="shared" si="41"/>
        <v>893.6</v>
      </c>
    </row>
    <row r="322" spans="1:13" x14ac:dyDescent="0.25">
      <c r="A322">
        <f t="shared" si="48"/>
        <v>26</v>
      </c>
      <c r="B322" s="33">
        <v>53267</v>
      </c>
      <c r="C322" s="36">
        <f t="shared" si="42"/>
        <v>-286265.39</v>
      </c>
      <c r="D322" s="36">
        <f t="shared" si="43"/>
        <v>893.6</v>
      </c>
      <c r="E322" s="36">
        <f t="shared" si="44"/>
        <v>1728.54</v>
      </c>
      <c r="F322" s="36">
        <f t="shared" si="45"/>
        <v>-834.94</v>
      </c>
      <c r="G322" s="36">
        <f t="shared" si="39"/>
        <v>0</v>
      </c>
      <c r="H322" s="36">
        <f t="shared" si="46"/>
        <v>412993.92999999976</v>
      </c>
      <c r="I322" s="36">
        <f t="shared" si="47"/>
        <v>-66781.53</v>
      </c>
      <c r="J322" s="36">
        <f t="shared" si="40"/>
        <v>-287993.93</v>
      </c>
      <c r="M322" s="36">
        <f t="shared" si="41"/>
        <v>893.6</v>
      </c>
    </row>
    <row r="323" spans="1:13" x14ac:dyDescent="0.25">
      <c r="A323">
        <f t="shared" si="48"/>
        <v>26</v>
      </c>
      <c r="B323" s="33">
        <v>53297</v>
      </c>
      <c r="C323" s="36">
        <f t="shared" si="42"/>
        <v>-287993.93</v>
      </c>
      <c r="D323" s="36">
        <f t="shared" si="43"/>
        <v>893.6</v>
      </c>
      <c r="E323" s="36">
        <f t="shared" si="44"/>
        <v>1733.58</v>
      </c>
      <c r="F323" s="36">
        <f t="shared" si="45"/>
        <v>-839.98</v>
      </c>
      <c r="G323" s="36">
        <f t="shared" si="39"/>
        <v>0</v>
      </c>
      <c r="H323" s="36">
        <f t="shared" si="46"/>
        <v>414727.50999999978</v>
      </c>
      <c r="I323" s="36">
        <f t="shared" si="47"/>
        <v>-67621.509999999995</v>
      </c>
      <c r="J323" s="36">
        <f t="shared" si="40"/>
        <v>-289727.51</v>
      </c>
      <c r="M323" s="36">
        <f t="shared" si="41"/>
        <v>893.6</v>
      </c>
    </row>
    <row r="324" spans="1:13" x14ac:dyDescent="0.25">
      <c r="A324">
        <f t="shared" si="48"/>
        <v>27</v>
      </c>
      <c r="B324" s="33">
        <v>53328</v>
      </c>
      <c r="C324" s="36">
        <f t="shared" si="42"/>
        <v>-289727.51</v>
      </c>
      <c r="D324" s="36">
        <f t="shared" si="43"/>
        <v>893.6</v>
      </c>
      <c r="E324" s="36">
        <f t="shared" si="44"/>
        <v>1738.6399999999999</v>
      </c>
      <c r="F324" s="36">
        <f t="shared" si="45"/>
        <v>-845.04</v>
      </c>
      <c r="G324" s="36">
        <f t="shared" si="39"/>
        <v>0</v>
      </c>
      <c r="H324" s="36">
        <f t="shared" si="46"/>
        <v>416466.14999999979</v>
      </c>
      <c r="I324" s="36">
        <f t="shared" si="47"/>
        <v>-68466.549999999988</v>
      </c>
      <c r="J324" s="36">
        <f t="shared" si="40"/>
        <v>-291466.15000000002</v>
      </c>
      <c r="M324" s="36">
        <f t="shared" si="41"/>
        <v>893.6</v>
      </c>
    </row>
    <row r="325" spans="1:13" x14ac:dyDescent="0.25">
      <c r="A325">
        <f t="shared" si="48"/>
        <v>27</v>
      </c>
      <c r="B325" s="33">
        <v>53359</v>
      </c>
      <c r="C325" s="36">
        <f t="shared" si="42"/>
        <v>-291466.15000000002</v>
      </c>
      <c r="D325" s="36">
        <f t="shared" si="43"/>
        <v>893.6</v>
      </c>
      <c r="E325" s="36">
        <f t="shared" si="44"/>
        <v>1743.71</v>
      </c>
      <c r="F325" s="36">
        <f t="shared" si="45"/>
        <v>-850.11</v>
      </c>
      <c r="G325" s="36">
        <f t="shared" si="39"/>
        <v>0</v>
      </c>
      <c r="H325" s="36">
        <f t="shared" si="46"/>
        <v>418209.85999999981</v>
      </c>
      <c r="I325" s="36">
        <f t="shared" si="47"/>
        <v>-69316.659999999989</v>
      </c>
      <c r="J325" s="36">
        <f t="shared" si="40"/>
        <v>-293209.86000000004</v>
      </c>
      <c r="M325" s="36">
        <f t="shared" si="41"/>
        <v>893.6</v>
      </c>
    </row>
    <row r="326" spans="1:13" x14ac:dyDescent="0.25">
      <c r="A326">
        <f t="shared" si="48"/>
        <v>27</v>
      </c>
      <c r="B326" s="33">
        <v>53387</v>
      </c>
      <c r="C326" s="36">
        <f t="shared" si="42"/>
        <v>-293209.86000000004</v>
      </c>
      <c r="D326" s="36">
        <f t="shared" si="43"/>
        <v>893.6</v>
      </c>
      <c r="E326" s="36">
        <f t="shared" si="44"/>
        <v>1748.8000000000002</v>
      </c>
      <c r="F326" s="36">
        <f t="shared" si="45"/>
        <v>-855.2</v>
      </c>
      <c r="G326" s="36">
        <f t="shared" si="39"/>
        <v>0</v>
      </c>
      <c r="H326" s="36">
        <f t="shared" si="46"/>
        <v>419958.6599999998</v>
      </c>
      <c r="I326" s="36">
        <f t="shared" si="47"/>
        <v>-70171.859999999986</v>
      </c>
      <c r="J326" s="36">
        <f t="shared" si="40"/>
        <v>-294958.66000000003</v>
      </c>
      <c r="M326" s="36">
        <f t="shared" si="41"/>
        <v>893.6</v>
      </c>
    </row>
    <row r="327" spans="1:13" x14ac:dyDescent="0.25">
      <c r="A327">
        <f t="shared" si="48"/>
        <v>27</v>
      </c>
      <c r="B327" s="33">
        <v>53418</v>
      </c>
      <c r="C327" s="36">
        <f t="shared" si="42"/>
        <v>-294958.66000000003</v>
      </c>
      <c r="D327" s="36">
        <f t="shared" si="43"/>
        <v>893.6</v>
      </c>
      <c r="E327" s="36">
        <f t="shared" si="44"/>
        <v>1753.9</v>
      </c>
      <c r="F327" s="36">
        <f t="shared" si="45"/>
        <v>-860.3</v>
      </c>
      <c r="G327" s="36">
        <f t="shared" si="39"/>
        <v>0</v>
      </c>
      <c r="H327" s="36">
        <f t="shared" si="46"/>
        <v>421712.55999999982</v>
      </c>
      <c r="I327" s="36">
        <f t="shared" si="47"/>
        <v>-71032.159999999989</v>
      </c>
      <c r="J327" s="36">
        <f t="shared" si="40"/>
        <v>-296712.56000000006</v>
      </c>
      <c r="M327" s="36">
        <f t="shared" si="41"/>
        <v>893.6</v>
      </c>
    </row>
    <row r="328" spans="1:13" x14ac:dyDescent="0.25">
      <c r="A328">
        <f t="shared" si="48"/>
        <v>27</v>
      </c>
      <c r="B328" s="33">
        <v>53448</v>
      </c>
      <c r="C328" s="36">
        <f t="shared" si="42"/>
        <v>-296712.56000000006</v>
      </c>
      <c r="D328" s="36">
        <f t="shared" si="43"/>
        <v>893.6</v>
      </c>
      <c r="E328" s="36">
        <f t="shared" si="44"/>
        <v>1759.01</v>
      </c>
      <c r="F328" s="36">
        <f t="shared" si="45"/>
        <v>-865.41</v>
      </c>
      <c r="G328" s="36">
        <f t="shared" si="39"/>
        <v>0</v>
      </c>
      <c r="H328" s="36">
        <f t="shared" si="46"/>
        <v>423471.56999999983</v>
      </c>
      <c r="I328" s="36">
        <f t="shared" si="47"/>
        <v>-71897.569999999992</v>
      </c>
      <c r="J328" s="36">
        <f t="shared" si="40"/>
        <v>-298471.57000000007</v>
      </c>
      <c r="M328" s="36">
        <f t="shared" si="41"/>
        <v>893.6</v>
      </c>
    </row>
    <row r="329" spans="1:13" x14ac:dyDescent="0.25">
      <c r="A329">
        <f t="shared" si="48"/>
        <v>27</v>
      </c>
      <c r="B329" s="33">
        <v>53479</v>
      </c>
      <c r="C329" s="36">
        <f t="shared" si="42"/>
        <v>-298471.57000000007</v>
      </c>
      <c r="D329" s="36">
        <f t="shared" si="43"/>
        <v>893.6</v>
      </c>
      <c r="E329" s="36">
        <f t="shared" si="44"/>
        <v>1764.1399999999999</v>
      </c>
      <c r="F329" s="36">
        <f t="shared" si="45"/>
        <v>-870.54</v>
      </c>
      <c r="G329" s="36">
        <f t="shared" si="39"/>
        <v>0</v>
      </c>
      <c r="H329" s="36">
        <f t="shared" si="46"/>
        <v>425235.70999999985</v>
      </c>
      <c r="I329" s="36">
        <f t="shared" si="47"/>
        <v>-72768.109999999986</v>
      </c>
      <c r="J329" s="36">
        <f t="shared" si="40"/>
        <v>-300235.71000000008</v>
      </c>
      <c r="M329" s="36">
        <f t="shared" si="41"/>
        <v>893.6</v>
      </c>
    </row>
    <row r="330" spans="1:13" x14ac:dyDescent="0.25">
      <c r="A330">
        <f t="shared" si="48"/>
        <v>27</v>
      </c>
      <c r="B330" s="33">
        <v>53509</v>
      </c>
      <c r="C330" s="36">
        <f t="shared" si="42"/>
        <v>-300235.71000000008</v>
      </c>
      <c r="D330" s="36">
        <f t="shared" si="43"/>
        <v>893.6</v>
      </c>
      <c r="E330" s="36">
        <f t="shared" si="44"/>
        <v>1769.29</v>
      </c>
      <c r="F330" s="36">
        <f t="shared" si="45"/>
        <v>-875.69</v>
      </c>
      <c r="G330" s="36">
        <f t="shared" si="39"/>
        <v>0</v>
      </c>
      <c r="H330" s="36">
        <f t="shared" si="46"/>
        <v>427004.99999999983</v>
      </c>
      <c r="I330" s="36">
        <f t="shared" si="47"/>
        <v>-73643.799999999988</v>
      </c>
      <c r="J330" s="36">
        <f t="shared" si="40"/>
        <v>-302005.00000000006</v>
      </c>
      <c r="M330" s="36">
        <f t="shared" si="41"/>
        <v>893.6</v>
      </c>
    </row>
    <row r="331" spans="1:13" x14ac:dyDescent="0.25">
      <c r="A331">
        <f t="shared" si="48"/>
        <v>27</v>
      </c>
      <c r="B331" s="33">
        <v>53540</v>
      </c>
      <c r="C331" s="36">
        <f t="shared" si="42"/>
        <v>-302005.00000000006</v>
      </c>
      <c r="D331" s="36">
        <f t="shared" si="43"/>
        <v>893.6</v>
      </c>
      <c r="E331" s="36">
        <f t="shared" si="44"/>
        <v>1774.45</v>
      </c>
      <c r="F331" s="36">
        <f t="shared" si="45"/>
        <v>-880.85</v>
      </c>
      <c r="G331" s="36">
        <f t="shared" si="39"/>
        <v>0</v>
      </c>
      <c r="H331" s="36">
        <f t="shared" si="46"/>
        <v>428779.44999999984</v>
      </c>
      <c r="I331" s="36">
        <f t="shared" si="47"/>
        <v>-74524.649999999994</v>
      </c>
      <c r="J331" s="36">
        <f t="shared" si="40"/>
        <v>-303779.45000000007</v>
      </c>
      <c r="M331" s="36">
        <f t="shared" si="41"/>
        <v>893.6</v>
      </c>
    </row>
    <row r="332" spans="1:13" x14ac:dyDescent="0.25">
      <c r="A332">
        <f t="shared" si="48"/>
        <v>27</v>
      </c>
      <c r="B332" s="33">
        <v>53571</v>
      </c>
      <c r="C332" s="36">
        <f t="shared" si="42"/>
        <v>-303779.45000000007</v>
      </c>
      <c r="D332" s="36">
        <f t="shared" si="43"/>
        <v>893.6</v>
      </c>
      <c r="E332" s="36">
        <f t="shared" si="44"/>
        <v>1779.62</v>
      </c>
      <c r="F332" s="36">
        <f t="shared" si="45"/>
        <v>-886.02</v>
      </c>
      <c r="G332" s="36">
        <f t="shared" si="39"/>
        <v>0</v>
      </c>
      <c r="H332" s="36">
        <f t="shared" si="46"/>
        <v>430559.06999999983</v>
      </c>
      <c r="I332" s="36">
        <f t="shared" si="47"/>
        <v>-75410.67</v>
      </c>
      <c r="J332" s="36">
        <f t="shared" si="40"/>
        <v>-305559.07000000007</v>
      </c>
      <c r="M332" s="36">
        <f t="shared" si="41"/>
        <v>893.6</v>
      </c>
    </row>
    <row r="333" spans="1:13" x14ac:dyDescent="0.25">
      <c r="A333">
        <f t="shared" si="48"/>
        <v>27</v>
      </c>
      <c r="B333" s="33">
        <v>53601</v>
      </c>
      <c r="C333" s="36">
        <f t="shared" si="42"/>
        <v>-305559.07000000007</v>
      </c>
      <c r="D333" s="36">
        <f t="shared" si="43"/>
        <v>893.6</v>
      </c>
      <c r="E333" s="36">
        <f t="shared" si="44"/>
        <v>1784.81</v>
      </c>
      <c r="F333" s="36">
        <f t="shared" si="45"/>
        <v>-891.21</v>
      </c>
      <c r="G333" s="36">
        <f t="shared" ref="G333:G371" si="49">$B$8</f>
        <v>0</v>
      </c>
      <c r="H333" s="36">
        <f t="shared" si="46"/>
        <v>432343.87999999983</v>
      </c>
      <c r="I333" s="36">
        <f t="shared" si="47"/>
        <v>-76301.88</v>
      </c>
      <c r="J333" s="36">
        <f t="shared" ref="J333:J371" si="50">C333-E333-G333</f>
        <v>-307343.88000000006</v>
      </c>
      <c r="M333" s="36">
        <f t="shared" ref="M333:M371" si="51">D333+G333</f>
        <v>893.6</v>
      </c>
    </row>
    <row r="334" spans="1:13" x14ac:dyDescent="0.25">
      <c r="A334">
        <f t="shared" si="48"/>
        <v>27</v>
      </c>
      <c r="B334" s="33">
        <v>53632</v>
      </c>
      <c r="C334" s="36">
        <f t="shared" ref="C334:C371" si="52">$J333</f>
        <v>-307343.88000000006</v>
      </c>
      <c r="D334" s="36">
        <f t="shared" ref="D334:D371" si="53">$B$7</f>
        <v>893.6</v>
      </c>
      <c r="E334" s="36">
        <f t="shared" ref="E334:E371" si="54">D334-F334</f>
        <v>1790.02</v>
      </c>
      <c r="F334" s="36">
        <f t="shared" ref="F334:F371" si="55">ROUND($C334*$B$4/12,2)</f>
        <v>-896.42</v>
      </c>
      <c r="G334" s="36">
        <f t="shared" si="49"/>
        <v>0</v>
      </c>
      <c r="H334" s="36">
        <f t="shared" ref="H334:H371" si="56">E334+G334+H333</f>
        <v>434133.89999999985</v>
      </c>
      <c r="I334" s="36">
        <f t="shared" ref="I334:I371" si="57">F334+I333</f>
        <v>-77198.3</v>
      </c>
      <c r="J334" s="36">
        <f t="shared" si="50"/>
        <v>-309133.90000000008</v>
      </c>
      <c r="M334" s="36">
        <f t="shared" si="51"/>
        <v>893.6</v>
      </c>
    </row>
    <row r="335" spans="1:13" x14ac:dyDescent="0.25">
      <c r="A335">
        <f t="shared" si="48"/>
        <v>27</v>
      </c>
      <c r="B335" s="33">
        <v>53662</v>
      </c>
      <c r="C335" s="36">
        <f t="shared" si="52"/>
        <v>-309133.90000000008</v>
      </c>
      <c r="D335" s="36">
        <f t="shared" si="53"/>
        <v>893.6</v>
      </c>
      <c r="E335" s="36">
        <f t="shared" si="54"/>
        <v>1795.24</v>
      </c>
      <c r="F335" s="36">
        <f t="shared" si="55"/>
        <v>-901.64</v>
      </c>
      <c r="G335" s="36">
        <f t="shared" si="49"/>
        <v>0</v>
      </c>
      <c r="H335" s="36">
        <f t="shared" si="56"/>
        <v>435929.13999999984</v>
      </c>
      <c r="I335" s="36">
        <f t="shared" si="57"/>
        <v>-78099.94</v>
      </c>
      <c r="J335" s="36">
        <f t="shared" si="50"/>
        <v>-310929.14000000007</v>
      </c>
      <c r="M335" s="36">
        <f t="shared" si="51"/>
        <v>893.6</v>
      </c>
    </row>
    <row r="336" spans="1:13" x14ac:dyDescent="0.25">
      <c r="A336">
        <f t="shared" si="48"/>
        <v>28</v>
      </c>
      <c r="B336" s="33">
        <v>53693</v>
      </c>
      <c r="C336" s="36">
        <f t="shared" si="52"/>
        <v>-310929.14000000007</v>
      </c>
      <c r="D336" s="36">
        <f t="shared" si="53"/>
        <v>893.6</v>
      </c>
      <c r="E336" s="36">
        <f t="shared" si="54"/>
        <v>1800.48</v>
      </c>
      <c r="F336" s="36">
        <f t="shared" si="55"/>
        <v>-906.88</v>
      </c>
      <c r="G336" s="36">
        <f t="shared" si="49"/>
        <v>0</v>
      </c>
      <c r="H336" s="36">
        <f t="shared" si="56"/>
        <v>437729.61999999982</v>
      </c>
      <c r="I336" s="36">
        <f t="shared" si="57"/>
        <v>-79006.820000000007</v>
      </c>
      <c r="J336" s="36">
        <f t="shared" si="50"/>
        <v>-312729.62000000005</v>
      </c>
      <c r="M336" s="36">
        <f t="shared" si="51"/>
        <v>893.6</v>
      </c>
    </row>
    <row r="337" spans="1:13" x14ac:dyDescent="0.25">
      <c r="A337">
        <f t="shared" si="48"/>
        <v>28</v>
      </c>
      <c r="B337" s="33">
        <v>53724</v>
      </c>
      <c r="C337" s="36">
        <f t="shared" si="52"/>
        <v>-312729.62000000005</v>
      </c>
      <c r="D337" s="36">
        <f t="shared" si="53"/>
        <v>893.6</v>
      </c>
      <c r="E337" s="36">
        <f t="shared" si="54"/>
        <v>1805.73</v>
      </c>
      <c r="F337" s="36">
        <f t="shared" si="55"/>
        <v>-912.13</v>
      </c>
      <c r="G337" s="36">
        <f t="shared" si="49"/>
        <v>0</v>
      </c>
      <c r="H337" s="36">
        <f t="shared" si="56"/>
        <v>439535.3499999998</v>
      </c>
      <c r="I337" s="36">
        <f t="shared" si="57"/>
        <v>-79918.950000000012</v>
      </c>
      <c r="J337" s="36">
        <f t="shared" si="50"/>
        <v>-314535.35000000003</v>
      </c>
      <c r="M337" s="36">
        <f t="shared" si="51"/>
        <v>893.6</v>
      </c>
    </row>
    <row r="338" spans="1:13" x14ac:dyDescent="0.25">
      <c r="A338">
        <f t="shared" si="48"/>
        <v>28</v>
      </c>
      <c r="B338" s="33">
        <v>53752</v>
      </c>
      <c r="C338" s="36">
        <f t="shared" si="52"/>
        <v>-314535.35000000003</v>
      </c>
      <c r="D338" s="36">
        <f t="shared" si="53"/>
        <v>893.6</v>
      </c>
      <c r="E338" s="36">
        <f t="shared" si="54"/>
        <v>1810.99</v>
      </c>
      <c r="F338" s="36">
        <f t="shared" si="55"/>
        <v>-917.39</v>
      </c>
      <c r="G338" s="36">
        <f t="shared" si="49"/>
        <v>0</v>
      </c>
      <c r="H338" s="36">
        <f t="shared" si="56"/>
        <v>441346.33999999979</v>
      </c>
      <c r="I338" s="36">
        <f t="shared" si="57"/>
        <v>-80836.340000000011</v>
      </c>
      <c r="J338" s="36">
        <f t="shared" si="50"/>
        <v>-316346.34000000003</v>
      </c>
      <c r="M338" s="36">
        <f t="shared" si="51"/>
        <v>893.6</v>
      </c>
    </row>
    <row r="339" spans="1:13" x14ac:dyDescent="0.25">
      <c r="A339">
        <f t="shared" si="48"/>
        <v>28</v>
      </c>
      <c r="B339" s="33">
        <v>53783</v>
      </c>
      <c r="C339" s="36">
        <f t="shared" si="52"/>
        <v>-316346.34000000003</v>
      </c>
      <c r="D339" s="36">
        <f t="shared" si="53"/>
        <v>893.6</v>
      </c>
      <c r="E339" s="36">
        <f t="shared" si="54"/>
        <v>1816.28</v>
      </c>
      <c r="F339" s="36">
        <f t="shared" si="55"/>
        <v>-922.68</v>
      </c>
      <c r="G339" s="36">
        <f t="shared" si="49"/>
        <v>0</v>
      </c>
      <c r="H339" s="36">
        <f t="shared" si="56"/>
        <v>443162.61999999982</v>
      </c>
      <c r="I339" s="36">
        <f t="shared" si="57"/>
        <v>-81759.02</v>
      </c>
      <c r="J339" s="36">
        <f t="shared" si="50"/>
        <v>-318162.62000000005</v>
      </c>
      <c r="M339" s="36">
        <f t="shared" si="51"/>
        <v>893.6</v>
      </c>
    </row>
    <row r="340" spans="1:13" x14ac:dyDescent="0.25">
      <c r="A340">
        <f t="shared" si="48"/>
        <v>28</v>
      </c>
      <c r="B340" s="33">
        <v>53813</v>
      </c>
      <c r="C340" s="36">
        <f t="shared" si="52"/>
        <v>-318162.62000000005</v>
      </c>
      <c r="D340" s="36">
        <f t="shared" si="53"/>
        <v>893.6</v>
      </c>
      <c r="E340" s="36">
        <f t="shared" si="54"/>
        <v>1821.5700000000002</v>
      </c>
      <c r="F340" s="36">
        <f t="shared" si="55"/>
        <v>-927.97</v>
      </c>
      <c r="G340" s="36">
        <f t="shared" si="49"/>
        <v>0</v>
      </c>
      <c r="H340" s="36">
        <f t="shared" si="56"/>
        <v>444984.18999999983</v>
      </c>
      <c r="I340" s="36">
        <f t="shared" si="57"/>
        <v>-82686.990000000005</v>
      </c>
      <c r="J340" s="36">
        <f t="shared" si="50"/>
        <v>-319984.19000000006</v>
      </c>
      <c r="M340" s="36">
        <f t="shared" si="51"/>
        <v>893.6</v>
      </c>
    </row>
    <row r="341" spans="1:13" x14ac:dyDescent="0.25">
      <c r="A341">
        <f t="shared" si="48"/>
        <v>28</v>
      </c>
      <c r="B341" s="33">
        <v>53844</v>
      </c>
      <c r="C341" s="36">
        <f t="shared" si="52"/>
        <v>-319984.19000000006</v>
      </c>
      <c r="D341" s="36">
        <f t="shared" si="53"/>
        <v>893.6</v>
      </c>
      <c r="E341" s="36">
        <f t="shared" si="54"/>
        <v>1826.8899999999999</v>
      </c>
      <c r="F341" s="36">
        <f t="shared" si="55"/>
        <v>-933.29</v>
      </c>
      <c r="G341" s="36">
        <f t="shared" si="49"/>
        <v>0</v>
      </c>
      <c r="H341" s="36">
        <f t="shared" si="56"/>
        <v>446811.07999999984</v>
      </c>
      <c r="I341" s="36">
        <f t="shared" si="57"/>
        <v>-83620.28</v>
      </c>
      <c r="J341" s="36">
        <f t="shared" si="50"/>
        <v>-321811.08000000007</v>
      </c>
      <c r="M341" s="36">
        <f t="shared" si="51"/>
        <v>893.6</v>
      </c>
    </row>
    <row r="342" spans="1:13" x14ac:dyDescent="0.25">
      <c r="A342">
        <f t="shared" si="48"/>
        <v>28</v>
      </c>
      <c r="B342" s="33">
        <v>53874</v>
      </c>
      <c r="C342" s="36">
        <f t="shared" si="52"/>
        <v>-321811.08000000007</v>
      </c>
      <c r="D342" s="36">
        <f t="shared" si="53"/>
        <v>893.6</v>
      </c>
      <c r="E342" s="36">
        <f t="shared" si="54"/>
        <v>1832.22</v>
      </c>
      <c r="F342" s="36">
        <f t="shared" si="55"/>
        <v>-938.62</v>
      </c>
      <c r="G342" s="36">
        <f t="shared" si="49"/>
        <v>0</v>
      </c>
      <c r="H342" s="36">
        <f t="shared" si="56"/>
        <v>448643.29999999981</v>
      </c>
      <c r="I342" s="36">
        <f t="shared" si="57"/>
        <v>-84558.9</v>
      </c>
      <c r="J342" s="36">
        <f t="shared" si="50"/>
        <v>-323643.30000000005</v>
      </c>
      <c r="M342" s="36">
        <f t="shared" si="51"/>
        <v>893.6</v>
      </c>
    </row>
    <row r="343" spans="1:13" x14ac:dyDescent="0.25">
      <c r="A343">
        <f t="shared" si="48"/>
        <v>28</v>
      </c>
      <c r="B343" s="33">
        <v>53905</v>
      </c>
      <c r="C343" s="36">
        <f t="shared" si="52"/>
        <v>-323643.30000000005</v>
      </c>
      <c r="D343" s="36">
        <f t="shared" si="53"/>
        <v>893.6</v>
      </c>
      <c r="E343" s="36">
        <f t="shared" si="54"/>
        <v>1837.56</v>
      </c>
      <c r="F343" s="36">
        <f t="shared" si="55"/>
        <v>-943.96</v>
      </c>
      <c r="G343" s="36">
        <f t="shared" si="49"/>
        <v>0</v>
      </c>
      <c r="H343" s="36">
        <f t="shared" si="56"/>
        <v>450480.85999999981</v>
      </c>
      <c r="I343" s="36">
        <f t="shared" si="57"/>
        <v>-85502.86</v>
      </c>
      <c r="J343" s="36">
        <f t="shared" si="50"/>
        <v>-325480.86000000004</v>
      </c>
      <c r="M343" s="36">
        <f t="shared" si="51"/>
        <v>893.6</v>
      </c>
    </row>
    <row r="344" spans="1:13" x14ac:dyDescent="0.25">
      <c r="A344">
        <f t="shared" si="48"/>
        <v>28</v>
      </c>
      <c r="B344" s="33">
        <v>53936</v>
      </c>
      <c r="C344" s="36">
        <f t="shared" si="52"/>
        <v>-325480.86000000004</v>
      </c>
      <c r="D344" s="36">
        <f t="shared" si="53"/>
        <v>893.6</v>
      </c>
      <c r="E344" s="36">
        <f t="shared" si="54"/>
        <v>1842.92</v>
      </c>
      <c r="F344" s="36">
        <f t="shared" si="55"/>
        <v>-949.32</v>
      </c>
      <c r="G344" s="36">
        <f t="shared" si="49"/>
        <v>0</v>
      </c>
      <c r="H344" s="36">
        <f t="shared" si="56"/>
        <v>452323.7799999998</v>
      </c>
      <c r="I344" s="36">
        <f t="shared" si="57"/>
        <v>-86452.180000000008</v>
      </c>
      <c r="J344" s="36">
        <f t="shared" si="50"/>
        <v>-327323.78000000003</v>
      </c>
      <c r="M344" s="36">
        <f t="shared" si="51"/>
        <v>893.6</v>
      </c>
    </row>
    <row r="345" spans="1:13" x14ac:dyDescent="0.25">
      <c r="A345">
        <f t="shared" ref="A345:A371" si="58">A333+1</f>
        <v>28</v>
      </c>
      <c r="B345" s="33">
        <v>53966</v>
      </c>
      <c r="C345" s="36">
        <f t="shared" si="52"/>
        <v>-327323.78000000003</v>
      </c>
      <c r="D345" s="36">
        <f t="shared" si="53"/>
        <v>893.6</v>
      </c>
      <c r="E345" s="36">
        <f t="shared" si="54"/>
        <v>1848.29</v>
      </c>
      <c r="F345" s="36">
        <f t="shared" si="55"/>
        <v>-954.69</v>
      </c>
      <c r="G345" s="36">
        <f t="shared" si="49"/>
        <v>0</v>
      </c>
      <c r="H345" s="36">
        <f t="shared" si="56"/>
        <v>454172.06999999977</v>
      </c>
      <c r="I345" s="36">
        <f t="shared" si="57"/>
        <v>-87406.87000000001</v>
      </c>
      <c r="J345" s="36">
        <f t="shared" si="50"/>
        <v>-329172.07</v>
      </c>
      <c r="M345" s="36">
        <f t="shared" si="51"/>
        <v>893.6</v>
      </c>
    </row>
    <row r="346" spans="1:13" x14ac:dyDescent="0.25">
      <c r="A346">
        <f t="shared" si="58"/>
        <v>28</v>
      </c>
      <c r="B346" s="33">
        <v>53997</v>
      </c>
      <c r="C346" s="36">
        <f t="shared" si="52"/>
        <v>-329172.07</v>
      </c>
      <c r="D346" s="36">
        <f t="shared" si="53"/>
        <v>893.6</v>
      </c>
      <c r="E346" s="36">
        <f t="shared" si="54"/>
        <v>1853.69</v>
      </c>
      <c r="F346" s="36">
        <f t="shared" si="55"/>
        <v>-960.09</v>
      </c>
      <c r="G346" s="36">
        <f t="shared" si="49"/>
        <v>0</v>
      </c>
      <c r="H346" s="36">
        <f t="shared" si="56"/>
        <v>456025.75999999978</v>
      </c>
      <c r="I346" s="36">
        <f t="shared" si="57"/>
        <v>-88366.96</v>
      </c>
      <c r="J346" s="36">
        <f t="shared" si="50"/>
        <v>-331025.76</v>
      </c>
      <c r="M346" s="36">
        <f t="shared" si="51"/>
        <v>893.6</v>
      </c>
    </row>
    <row r="347" spans="1:13" x14ac:dyDescent="0.25">
      <c r="A347">
        <f t="shared" si="58"/>
        <v>28</v>
      </c>
      <c r="B347" s="33">
        <v>54027</v>
      </c>
      <c r="C347" s="36">
        <f t="shared" si="52"/>
        <v>-331025.76</v>
      </c>
      <c r="D347" s="36">
        <f t="shared" si="53"/>
        <v>893.6</v>
      </c>
      <c r="E347" s="36">
        <f t="shared" si="54"/>
        <v>1859.0900000000001</v>
      </c>
      <c r="F347" s="36">
        <f t="shared" si="55"/>
        <v>-965.49</v>
      </c>
      <c r="G347" s="36">
        <f t="shared" si="49"/>
        <v>0</v>
      </c>
      <c r="H347" s="36">
        <f t="shared" si="56"/>
        <v>457884.8499999998</v>
      </c>
      <c r="I347" s="36">
        <f t="shared" si="57"/>
        <v>-89332.450000000012</v>
      </c>
      <c r="J347" s="36">
        <f t="shared" si="50"/>
        <v>-332884.85000000003</v>
      </c>
      <c r="M347" s="36">
        <f t="shared" si="51"/>
        <v>893.6</v>
      </c>
    </row>
    <row r="348" spans="1:13" x14ac:dyDescent="0.25">
      <c r="A348">
        <f t="shared" si="58"/>
        <v>29</v>
      </c>
      <c r="B348" s="33">
        <v>54058</v>
      </c>
      <c r="C348" s="36">
        <f t="shared" si="52"/>
        <v>-332884.85000000003</v>
      </c>
      <c r="D348" s="36">
        <f t="shared" si="53"/>
        <v>893.6</v>
      </c>
      <c r="E348" s="36">
        <f t="shared" si="54"/>
        <v>1864.51</v>
      </c>
      <c r="F348" s="36">
        <f t="shared" si="55"/>
        <v>-970.91</v>
      </c>
      <c r="G348" s="36">
        <f t="shared" si="49"/>
        <v>0</v>
      </c>
      <c r="H348" s="36">
        <f t="shared" si="56"/>
        <v>459749.35999999981</v>
      </c>
      <c r="I348" s="36">
        <f t="shared" si="57"/>
        <v>-90303.360000000015</v>
      </c>
      <c r="J348" s="36">
        <f t="shared" si="50"/>
        <v>-334749.36000000004</v>
      </c>
      <c r="M348" s="36">
        <f t="shared" si="51"/>
        <v>893.6</v>
      </c>
    </row>
    <row r="349" spans="1:13" x14ac:dyDescent="0.25">
      <c r="A349">
        <f t="shared" si="58"/>
        <v>29</v>
      </c>
      <c r="B349" s="33">
        <v>54089</v>
      </c>
      <c r="C349" s="36">
        <f t="shared" si="52"/>
        <v>-334749.36000000004</v>
      </c>
      <c r="D349" s="36">
        <f t="shared" si="53"/>
        <v>893.6</v>
      </c>
      <c r="E349" s="36">
        <f t="shared" si="54"/>
        <v>1869.95</v>
      </c>
      <c r="F349" s="36">
        <f t="shared" si="55"/>
        <v>-976.35</v>
      </c>
      <c r="G349" s="36">
        <f t="shared" si="49"/>
        <v>0</v>
      </c>
      <c r="H349" s="36">
        <f t="shared" si="56"/>
        <v>461619.30999999982</v>
      </c>
      <c r="I349" s="36">
        <f t="shared" si="57"/>
        <v>-91279.710000000021</v>
      </c>
      <c r="J349" s="36">
        <f t="shared" si="50"/>
        <v>-336619.31000000006</v>
      </c>
      <c r="M349" s="36">
        <f t="shared" si="51"/>
        <v>893.6</v>
      </c>
    </row>
    <row r="350" spans="1:13" x14ac:dyDescent="0.25">
      <c r="A350">
        <f t="shared" si="58"/>
        <v>29</v>
      </c>
      <c r="B350" s="33">
        <v>54118</v>
      </c>
      <c r="C350" s="36">
        <f t="shared" si="52"/>
        <v>-336619.31000000006</v>
      </c>
      <c r="D350" s="36">
        <f t="shared" si="53"/>
        <v>893.6</v>
      </c>
      <c r="E350" s="36">
        <f t="shared" si="54"/>
        <v>1875.4099999999999</v>
      </c>
      <c r="F350" s="36">
        <f t="shared" si="55"/>
        <v>-981.81</v>
      </c>
      <c r="G350" s="36">
        <f t="shared" si="49"/>
        <v>0</v>
      </c>
      <c r="H350" s="36">
        <f t="shared" si="56"/>
        <v>463494.7199999998</v>
      </c>
      <c r="I350" s="36">
        <f t="shared" si="57"/>
        <v>-92261.520000000019</v>
      </c>
      <c r="J350" s="36">
        <f t="shared" si="50"/>
        <v>-338494.72000000003</v>
      </c>
      <c r="M350" s="36">
        <f t="shared" si="51"/>
        <v>893.6</v>
      </c>
    </row>
    <row r="351" spans="1:13" x14ac:dyDescent="0.25">
      <c r="A351">
        <f t="shared" si="58"/>
        <v>29</v>
      </c>
      <c r="B351" s="33">
        <v>54149</v>
      </c>
      <c r="C351" s="36">
        <f t="shared" si="52"/>
        <v>-338494.72000000003</v>
      </c>
      <c r="D351" s="36">
        <f t="shared" si="53"/>
        <v>893.6</v>
      </c>
      <c r="E351" s="36">
        <f t="shared" si="54"/>
        <v>1880.88</v>
      </c>
      <c r="F351" s="36">
        <f t="shared" si="55"/>
        <v>-987.28</v>
      </c>
      <c r="G351" s="36">
        <f t="shared" si="49"/>
        <v>0</v>
      </c>
      <c r="H351" s="36">
        <f t="shared" si="56"/>
        <v>465375.5999999998</v>
      </c>
      <c r="I351" s="36">
        <f t="shared" si="57"/>
        <v>-93248.800000000017</v>
      </c>
      <c r="J351" s="36">
        <f t="shared" si="50"/>
        <v>-340375.60000000003</v>
      </c>
      <c r="M351" s="36">
        <f t="shared" si="51"/>
        <v>893.6</v>
      </c>
    </row>
    <row r="352" spans="1:13" x14ac:dyDescent="0.25">
      <c r="A352">
        <f t="shared" si="58"/>
        <v>29</v>
      </c>
      <c r="B352" s="33">
        <v>54179</v>
      </c>
      <c r="C352" s="36">
        <f t="shared" si="52"/>
        <v>-340375.60000000003</v>
      </c>
      <c r="D352" s="36">
        <f t="shared" si="53"/>
        <v>893.6</v>
      </c>
      <c r="E352" s="36">
        <f t="shared" si="54"/>
        <v>1886.3600000000001</v>
      </c>
      <c r="F352" s="36">
        <f t="shared" si="55"/>
        <v>-992.76</v>
      </c>
      <c r="G352" s="36">
        <f t="shared" si="49"/>
        <v>0</v>
      </c>
      <c r="H352" s="36">
        <f t="shared" si="56"/>
        <v>467261.95999999979</v>
      </c>
      <c r="I352" s="36">
        <f t="shared" si="57"/>
        <v>-94241.560000000012</v>
      </c>
      <c r="J352" s="36">
        <f t="shared" si="50"/>
        <v>-342261.96</v>
      </c>
      <c r="M352" s="36">
        <f t="shared" si="51"/>
        <v>893.6</v>
      </c>
    </row>
    <row r="353" spans="1:13" x14ac:dyDescent="0.25">
      <c r="A353">
        <f t="shared" si="58"/>
        <v>29</v>
      </c>
      <c r="B353" s="33">
        <v>54210</v>
      </c>
      <c r="C353" s="36">
        <f t="shared" si="52"/>
        <v>-342261.96</v>
      </c>
      <c r="D353" s="36">
        <f t="shared" si="53"/>
        <v>893.6</v>
      </c>
      <c r="E353" s="36">
        <f t="shared" si="54"/>
        <v>1891.8600000000001</v>
      </c>
      <c r="F353" s="36">
        <f t="shared" si="55"/>
        <v>-998.26</v>
      </c>
      <c r="G353" s="36">
        <f t="shared" si="49"/>
        <v>0</v>
      </c>
      <c r="H353" s="36">
        <f t="shared" si="56"/>
        <v>469153.81999999977</v>
      </c>
      <c r="I353" s="36">
        <f t="shared" si="57"/>
        <v>-95239.82</v>
      </c>
      <c r="J353" s="36">
        <f t="shared" si="50"/>
        <v>-344153.82</v>
      </c>
      <c r="M353" s="36">
        <f t="shared" si="51"/>
        <v>893.6</v>
      </c>
    </row>
    <row r="354" spans="1:13" x14ac:dyDescent="0.25">
      <c r="A354">
        <f t="shared" si="58"/>
        <v>29</v>
      </c>
      <c r="B354" s="33">
        <v>54240</v>
      </c>
      <c r="C354" s="36">
        <f t="shared" si="52"/>
        <v>-344153.82</v>
      </c>
      <c r="D354" s="36">
        <f t="shared" si="53"/>
        <v>893.6</v>
      </c>
      <c r="E354" s="36">
        <f t="shared" si="54"/>
        <v>1897.38</v>
      </c>
      <c r="F354" s="36">
        <f t="shared" si="55"/>
        <v>-1003.78</v>
      </c>
      <c r="G354" s="36">
        <f t="shared" si="49"/>
        <v>0</v>
      </c>
      <c r="H354" s="36">
        <f t="shared" si="56"/>
        <v>471051.19999999978</v>
      </c>
      <c r="I354" s="36">
        <f t="shared" si="57"/>
        <v>-96243.6</v>
      </c>
      <c r="J354" s="36">
        <f t="shared" si="50"/>
        <v>-346051.2</v>
      </c>
      <c r="M354" s="36">
        <f t="shared" si="51"/>
        <v>893.6</v>
      </c>
    </row>
    <row r="355" spans="1:13" x14ac:dyDescent="0.25">
      <c r="A355">
        <f t="shared" si="58"/>
        <v>29</v>
      </c>
      <c r="B355" s="33">
        <v>54271</v>
      </c>
      <c r="C355" s="36">
        <f t="shared" si="52"/>
        <v>-346051.2</v>
      </c>
      <c r="D355" s="36">
        <f t="shared" si="53"/>
        <v>893.6</v>
      </c>
      <c r="E355" s="36">
        <f t="shared" si="54"/>
        <v>1902.92</v>
      </c>
      <c r="F355" s="36">
        <f t="shared" si="55"/>
        <v>-1009.32</v>
      </c>
      <c r="G355" s="36">
        <f t="shared" si="49"/>
        <v>0</v>
      </c>
      <c r="H355" s="36">
        <f t="shared" si="56"/>
        <v>472954.11999999976</v>
      </c>
      <c r="I355" s="36">
        <f t="shared" si="57"/>
        <v>-97252.920000000013</v>
      </c>
      <c r="J355" s="36">
        <f t="shared" si="50"/>
        <v>-347954.12</v>
      </c>
      <c r="M355" s="36">
        <f t="shared" si="51"/>
        <v>893.6</v>
      </c>
    </row>
    <row r="356" spans="1:13" x14ac:dyDescent="0.25">
      <c r="A356">
        <f t="shared" si="58"/>
        <v>29</v>
      </c>
      <c r="B356" s="33">
        <v>54302</v>
      </c>
      <c r="C356" s="36">
        <f t="shared" si="52"/>
        <v>-347954.12</v>
      </c>
      <c r="D356" s="36">
        <f t="shared" si="53"/>
        <v>893.6</v>
      </c>
      <c r="E356" s="36">
        <f t="shared" si="54"/>
        <v>1908.47</v>
      </c>
      <c r="F356" s="36">
        <f t="shared" si="55"/>
        <v>-1014.87</v>
      </c>
      <c r="G356" s="36">
        <f t="shared" si="49"/>
        <v>0</v>
      </c>
      <c r="H356" s="36">
        <f t="shared" si="56"/>
        <v>474862.58999999973</v>
      </c>
      <c r="I356" s="36">
        <f t="shared" si="57"/>
        <v>-98267.790000000008</v>
      </c>
      <c r="J356" s="36">
        <f t="shared" si="50"/>
        <v>-349862.58999999997</v>
      </c>
      <c r="M356" s="36">
        <f t="shared" si="51"/>
        <v>893.6</v>
      </c>
    </row>
    <row r="357" spans="1:13" x14ac:dyDescent="0.25">
      <c r="A357">
        <f t="shared" si="58"/>
        <v>29</v>
      </c>
      <c r="B357" s="33">
        <v>54332</v>
      </c>
      <c r="C357" s="36">
        <f t="shared" si="52"/>
        <v>-349862.58999999997</v>
      </c>
      <c r="D357" s="36">
        <f t="shared" si="53"/>
        <v>893.6</v>
      </c>
      <c r="E357" s="36">
        <f t="shared" si="54"/>
        <v>1914.03</v>
      </c>
      <c r="F357" s="36">
        <f t="shared" si="55"/>
        <v>-1020.43</v>
      </c>
      <c r="G357" s="36">
        <f t="shared" si="49"/>
        <v>0</v>
      </c>
      <c r="H357" s="36">
        <f t="shared" si="56"/>
        <v>476776.61999999976</v>
      </c>
      <c r="I357" s="36">
        <f t="shared" si="57"/>
        <v>-99288.22</v>
      </c>
      <c r="J357" s="36">
        <f t="shared" si="50"/>
        <v>-351776.62</v>
      </c>
      <c r="M357" s="36">
        <f t="shared" si="51"/>
        <v>893.6</v>
      </c>
    </row>
    <row r="358" spans="1:13" x14ac:dyDescent="0.25">
      <c r="A358">
        <f t="shared" si="58"/>
        <v>29</v>
      </c>
      <c r="B358" s="33">
        <v>54363</v>
      </c>
      <c r="C358" s="36">
        <f t="shared" si="52"/>
        <v>-351776.62</v>
      </c>
      <c r="D358" s="36">
        <f t="shared" si="53"/>
        <v>893.6</v>
      </c>
      <c r="E358" s="36">
        <f t="shared" si="54"/>
        <v>1919.62</v>
      </c>
      <c r="F358" s="36">
        <f t="shared" si="55"/>
        <v>-1026.02</v>
      </c>
      <c r="G358" s="36">
        <f t="shared" si="49"/>
        <v>0</v>
      </c>
      <c r="H358" s="36">
        <f t="shared" si="56"/>
        <v>478696.23999999976</v>
      </c>
      <c r="I358" s="36">
        <f t="shared" si="57"/>
        <v>-100314.24000000001</v>
      </c>
      <c r="J358" s="36">
        <f t="shared" si="50"/>
        <v>-353696.24</v>
      </c>
      <c r="M358" s="36">
        <f t="shared" si="51"/>
        <v>893.6</v>
      </c>
    </row>
    <row r="359" spans="1:13" x14ac:dyDescent="0.25">
      <c r="A359">
        <f t="shared" si="58"/>
        <v>29</v>
      </c>
      <c r="B359" s="33">
        <v>54393</v>
      </c>
      <c r="C359" s="36">
        <f t="shared" si="52"/>
        <v>-353696.24</v>
      </c>
      <c r="D359" s="36">
        <f t="shared" si="53"/>
        <v>893.6</v>
      </c>
      <c r="E359" s="36">
        <f t="shared" si="54"/>
        <v>1925.21</v>
      </c>
      <c r="F359" s="36">
        <f t="shared" si="55"/>
        <v>-1031.6099999999999</v>
      </c>
      <c r="G359" s="36">
        <f t="shared" si="49"/>
        <v>0</v>
      </c>
      <c r="H359" s="36">
        <f t="shared" si="56"/>
        <v>480621.44999999978</v>
      </c>
      <c r="I359" s="36">
        <f t="shared" si="57"/>
        <v>-101345.85</v>
      </c>
      <c r="J359" s="36">
        <f t="shared" si="50"/>
        <v>-355621.45</v>
      </c>
      <c r="M359" s="36">
        <f t="shared" si="51"/>
        <v>893.6</v>
      </c>
    </row>
    <row r="360" spans="1:13" x14ac:dyDescent="0.25">
      <c r="A360">
        <f t="shared" si="58"/>
        <v>30</v>
      </c>
      <c r="B360" s="33">
        <v>54424</v>
      </c>
      <c r="C360" s="36">
        <f t="shared" si="52"/>
        <v>-355621.45</v>
      </c>
      <c r="D360" s="36">
        <f t="shared" si="53"/>
        <v>893.6</v>
      </c>
      <c r="E360" s="36">
        <f t="shared" si="54"/>
        <v>1930.83</v>
      </c>
      <c r="F360" s="36">
        <f t="shared" si="55"/>
        <v>-1037.23</v>
      </c>
      <c r="G360" s="36">
        <f t="shared" si="49"/>
        <v>0</v>
      </c>
      <c r="H360" s="36">
        <f t="shared" si="56"/>
        <v>482552.2799999998</v>
      </c>
      <c r="I360" s="36">
        <f t="shared" si="57"/>
        <v>-102383.08</v>
      </c>
      <c r="J360" s="36">
        <f t="shared" si="50"/>
        <v>-357552.28</v>
      </c>
      <c r="M360" s="36">
        <f t="shared" si="51"/>
        <v>893.6</v>
      </c>
    </row>
    <row r="361" spans="1:13" x14ac:dyDescent="0.25">
      <c r="A361">
        <f t="shared" si="58"/>
        <v>30</v>
      </c>
      <c r="B361" s="33">
        <v>54455</v>
      </c>
      <c r="C361" s="36">
        <f t="shared" si="52"/>
        <v>-357552.28</v>
      </c>
      <c r="D361" s="36">
        <f t="shared" si="53"/>
        <v>893.6</v>
      </c>
      <c r="E361" s="36">
        <f t="shared" si="54"/>
        <v>1936.46</v>
      </c>
      <c r="F361" s="36">
        <f t="shared" si="55"/>
        <v>-1042.8599999999999</v>
      </c>
      <c r="G361" s="36">
        <f t="shared" si="49"/>
        <v>0</v>
      </c>
      <c r="H361" s="36">
        <f t="shared" si="56"/>
        <v>484488.73999999982</v>
      </c>
      <c r="I361" s="36">
        <f t="shared" si="57"/>
        <v>-103425.94</v>
      </c>
      <c r="J361" s="36">
        <f t="shared" si="50"/>
        <v>-359488.74000000005</v>
      </c>
      <c r="M361" s="36">
        <f t="shared" si="51"/>
        <v>893.6</v>
      </c>
    </row>
    <row r="362" spans="1:13" x14ac:dyDescent="0.25">
      <c r="A362">
        <f t="shared" si="58"/>
        <v>30</v>
      </c>
      <c r="B362" s="33">
        <v>54483</v>
      </c>
      <c r="C362" s="36">
        <f t="shared" si="52"/>
        <v>-359488.74000000005</v>
      </c>
      <c r="D362" s="36">
        <f t="shared" si="53"/>
        <v>893.6</v>
      </c>
      <c r="E362" s="36">
        <f t="shared" si="54"/>
        <v>1942.1100000000001</v>
      </c>
      <c r="F362" s="36">
        <f t="shared" si="55"/>
        <v>-1048.51</v>
      </c>
      <c r="G362" s="36">
        <f t="shared" si="49"/>
        <v>0</v>
      </c>
      <c r="H362" s="36">
        <f t="shared" si="56"/>
        <v>486430.8499999998</v>
      </c>
      <c r="I362" s="36">
        <f t="shared" si="57"/>
        <v>-104474.45</v>
      </c>
      <c r="J362" s="36">
        <f t="shared" si="50"/>
        <v>-361430.85000000003</v>
      </c>
      <c r="M362" s="36">
        <f t="shared" si="51"/>
        <v>893.6</v>
      </c>
    </row>
    <row r="363" spans="1:13" x14ac:dyDescent="0.25">
      <c r="A363">
        <f t="shared" si="58"/>
        <v>30</v>
      </c>
      <c r="B363" s="33">
        <v>54514</v>
      </c>
      <c r="C363" s="36">
        <f t="shared" si="52"/>
        <v>-361430.85000000003</v>
      </c>
      <c r="D363" s="36">
        <f t="shared" si="53"/>
        <v>893.6</v>
      </c>
      <c r="E363" s="36">
        <f t="shared" si="54"/>
        <v>1947.77</v>
      </c>
      <c r="F363" s="36">
        <f t="shared" si="55"/>
        <v>-1054.17</v>
      </c>
      <c r="G363" s="36">
        <f t="shared" si="49"/>
        <v>0</v>
      </c>
      <c r="H363" s="36">
        <f t="shared" si="56"/>
        <v>488378.61999999982</v>
      </c>
      <c r="I363" s="36">
        <f t="shared" si="57"/>
        <v>-105528.62</v>
      </c>
      <c r="J363" s="36">
        <f t="shared" si="50"/>
        <v>-363378.62000000005</v>
      </c>
      <c r="M363" s="36">
        <f t="shared" si="51"/>
        <v>893.6</v>
      </c>
    </row>
    <row r="364" spans="1:13" x14ac:dyDescent="0.25">
      <c r="A364">
        <f t="shared" si="58"/>
        <v>30</v>
      </c>
      <c r="B364" s="33">
        <v>54544</v>
      </c>
      <c r="C364" s="36">
        <f t="shared" si="52"/>
        <v>-363378.62000000005</v>
      </c>
      <c r="D364" s="36">
        <f t="shared" si="53"/>
        <v>893.6</v>
      </c>
      <c r="E364" s="36">
        <f t="shared" si="54"/>
        <v>1953.4499999999998</v>
      </c>
      <c r="F364" s="36">
        <f t="shared" si="55"/>
        <v>-1059.8499999999999</v>
      </c>
      <c r="G364" s="36">
        <f t="shared" si="49"/>
        <v>0</v>
      </c>
      <c r="H364" s="36">
        <f t="shared" si="56"/>
        <v>490332.06999999983</v>
      </c>
      <c r="I364" s="36">
        <f t="shared" si="57"/>
        <v>-106588.47</v>
      </c>
      <c r="J364" s="36">
        <f t="shared" si="50"/>
        <v>-365332.07000000007</v>
      </c>
      <c r="M364" s="36">
        <f t="shared" si="51"/>
        <v>893.6</v>
      </c>
    </row>
    <row r="365" spans="1:13" x14ac:dyDescent="0.25">
      <c r="A365">
        <f t="shared" si="58"/>
        <v>30</v>
      </c>
      <c r="B365" s="33">
        <v>54575</v>
      </c>
      <c r="C365" s="36">
        <f t="shared" si="52"/>
        <v>-365332.07000000007</v>
      </c>
      <c r="D365" s="36">
        <f t="shared" si="53"/>
        <v>893.6</v>
      </c>
      <c r="E365" s="36">
        <f t="shared" si="54"/>
        <v>1959.15</v>
      </c>
      <c r="F365" s="36">
        <f t="shared" si="55"/>
        <v>-1065.55</v>
      </c>
      <c r="G365" s="36">
        <f t="shared" si="49"/>
        <v>0</v>
      </c>
      <c r="H365" s="36">
        <f t="shared" si="56"/>
        <v>492291.21999999986</v>
      </c>
      <c r="I365" s="36">
        <f t="shared" si="57"/>
        <v>-107654.02</v>
      </c>
      <c r="J365" s="36">
        <f t="shared" si="50"/>
        <v>-367291.22000000009</v>
      </c>
      <c r="M365" s="36">
        <f t="shared" si="51"/>
        <v>893.6</v>
      </c>
    </row>
    <row r="366" spans="1:13" x14ac:dyDescent="0.25">
      <c r="A366">
        <f t="shared" si="58"/>
        <v>30</v>
      </c>
      <c r="B366" s="33">
        <v>54605</v>
      </c>
      <c r="C366" s="36">
        <f t="shared" si="52"/>
        <v>-367291.22000000009</v>
      </c>
      <c r="D366" s="36">
        <f t="shared" si="53"/>
        <v>893.6</v>
      </c>
      <c r="E366" s="36">
        <f t="shared" si="54"/>
        <v>1964.87</v>
      </c>
      <c r="F366" s="36">
        <f t="shared" si="55"/>
        <v>-1071.27</v>
      </c>
      <c r="G366" s="36">
        <f t="shared" si="49"/>
        <v>0</v>
      </c>
      <c r="H366" s="36">
        <f t="shared" si="56"/>
        <v>494256.08999999985</v>
      </c>
      <c r="I366" s="36">
        <f t="shared" si="57"/>
        <v>-108725.29000000001</v>
      </c>
      <c r="J366" s="36">
        <f t="shared" si="50"/>
        <v>-369256.09000000008</v>
      </c>
      <c r="M366" s="36">
        <f t="shared" si="51"/>
        <v>893.6</v>
      </c>
    </row>
    <row r="367" spans="1:13" x14ac:dyDescent="0.25">
      <c r="A367">
        <f t="shared" si="58"/>
        <v>30</v>
      </c>
      <c r="B367" s="33">
        <v>54636</v>
      </c>
      <c r="C367" s="36">
        <f t="shared" si="52"/>
        <v>-369256.09000000008</v>
      </c>
      <c r="D367" s="36">
        <f t="shared" si="53"/>
        <v>893.6</v>
      </c>
      <c r="E367" s="36">
        <f t="shared" si="54"/>
        <v>1970.6</v>
      </c>
      <c r="F367" s="36">
        <f t="shared" si="55"/>
        <v>-1077</v>
      </c>
      <c r="G367" s="36">
        <f t="shared" si="49"/>
        <v>0</v>
      </c>
      <c r="H367" s="36">
        <f t="shared" si="56"/>
        <v>496226.68999999983</v>
      </c>
      <c r="I367" s="36">
        <f t="shared" si="57"/>
        <v>-109802.29000000001</v>
      </c>
      <c r="J367" s="36">
        <f t="shared" si="50"/>
        <v>-371226.69000000006</v>
      </c>
      <c r="M367" s="36">
        <f t="shared" si="51"/>
        <v>893.6</v>
      </c>
    </row>
    <row r="368" spans="1:13" x14ac:dyDescent="0.25">
      <c r="A368">
        <f t="shared" si="58"/>
        <v>30</v>
      </c>
      <c r="B368" s="33">
        <v>54667</v>
      </c>
      <c r="C368" s="36">
        <f t="shared" si="52"/>
        <v>-371226.69000000006</v>
      </c>
      <c r="D368" s="36">
        <f t="shared" si="53"/>
        <v>893.6</v>
      </c>
      <c r="E368" s="36">
        <f t="shared" si="54"/>
        <v>1976.3400000000001</v>
      </c>
      <c r="F368" s="36">
        <f t="shared" si="55"/>
        <v>-1082.74</v>
      </c>
      <c r="G368" s="36">
        <f t="shared" si="49"/>
        <v>0</v>
      </c>
      <c r="H368" s="36">
        <f t="shared" si="56"/>
        <v>498203.02999999985</v>
      </c>
      <c r="I368" s="36">
        <f t="shared" si="57"/>
        <v>-110885.03000000001</v>
      </c>
      <c r="J368" s="36">
        <f t="shared" si="50"/>
        <v>-373203.03000000009</v>
      </c>
      <c r="M368" s="36">
        <f t="shared" si="51"/>
        <v>893.6</v>
      </c>
    </row>
    <row r="369" spans="1:13" x14ac:dyDescent="0.25">
      <c r="A369">
        <f t="shared" si="58"/>
        <v>30</v>
      </c>
      <c r="B369" s="33">
        <v>54697</v>
      </c>
      <c r="C369" s="36">
        <f t="shared" si="52"/>
        <v>-373203.03000000009</v>
      </c>
      <c r="D369" s="36">
        <f t="shared" si="53"/>
        <v>893.6</v>
      </c>
      <c r="E369" s="36">
        <f t="shared" si="54"/>
        <v>1982.1100000000001</v>
      </c>
      <c r="F369" s="36">
        <f t="shared" si="55"/>
        <v>-1088.51</v>
      </c>
      <c r="G369" s="36">
        <f t="shared" si="49"/>
        <v>0</v>
      </c>
      <c r="H369" s="36">
        <f t="shared" si="56"/>
        <v>500185.13999999984</v>
      </c>
      <c r="I369" s="36">
        <f t="shared" si="57"/>
        <v>-111973.54000000001</v>
      </c>
      <c r="J369" s="36">
        <f t="shared" si="50"/>
        <v>-375185.14000000007</v>
      </c>
      <c r="M369" s="36">
        <f t="shared" si="51"/>
        <v>893.6</v>
      </c>
    </row>
    <row r="370" spans="1:13" x14ac:dyDescent="0.25">
      <c r="A370">
        <f t="shared" si="58"/>
        <v>30</v>
      </c>
      <c r="B370" s="33">
        <v>54728</v>
      </c>
      <c r="C370" s="36">
        <f t="shared" si="52"/>
        <v>-375185.14000000007</v>
      </c>
      <c r="D370" s="36">
        <f t="shared" si="53"/>
        <v>893.6</v>
      </c>
      <c r="E370" s="36">
        <f t="shared" si="54"/>
        <v>1987.8899999999999</v>
      </c>
      <c r="F370" s="36">
        <f t="shared" si="55"/>
        <v>-1094.29</v>
      </c>
      <c r="G370" s="36">
        <f t="shared" si="49"/>
        <v>0</v>
      </c>
      <c r="H370" s="36">
        <f t="shared" si="56"/>
        <v>502173.02999999985</v>
      </c>
      <c r="I370" s="36">
        <f t="shared" si="57"/>
        <v>-113067.83</v>
      </c>
      <c r="J370" s="36">
        <f t="shared" si="50"/>
        <v>-377173.03000000009</v>
      </c>
      <c r="M370" s="36">
        <f t="shared" si="51"/>
        <v>893.6</v>
      </c>
    </row>
    <row r="371" spans="1:13" x14ac:dyDescent="0.25">
      <c r="A371">
        <f t="shared" si="58"/>
        <v>30</v>
      </c>
      <c r="B371" s="33">
        <v>54758</v>
      </c>
      <c r="C371" s="36">
        <f t="shared" si="52"/>
        <v>-377173.03000000009</v>
      </c>
      <c r="D371" s="36">
        <f t="shared" si="53"/>
        <v>893.6</v>
      </c>
      <c r="E371" s="36">
        <f t="shared" si="54"/>
        <v>1993.69</v>
      </c>
      <c r="F371" s="36">
        <f t="shared" si="55"/>
        <v>-1100.0899999999999</v>
      </c>
      <c r="G371" s="36">
        <f t="shared" si="49"/>
        <v>0</v>
      </c>
      <c r="H371" s="36">
        <f t="shared" si="56"/>
        <v>504166.71999999986</v>
      </c>
      <c r="I371" s="36">
        <f t="shared" si="57"/>
        <v>-114167.92</v>
      </c>
      <c r="J371" s="36">
        <f t="shared" si="50"/>
        <v>-379166.72000000009</v>
      </c>
      <c r="M371" s="36">
        <f t="shared" si="51"/>
        <v>893.6</v>
      </c>
    </row>
    <row r="372" spans="1:13" x14ac:dyDescent="0.25">
      <c r="B372" s="33"/>
      <c r="C372" s="36"/>
      <c r="D372" s="36"/>
      <c r="E372" s="36"/>
      <c r="F372" s="36"/>
      <c r="G372" s="36"/>
      <c r="H372" s="36"/>
      <c r="I372" s="36"/>
      <c r="J372" s="36"/>
    </row>
    <row r="373" spans="1:13" x14ac:dyDescent="0.25">
      <c r="B373" s="33"/>
      <c r="C373" s="36"/>
      <c r="D373" s="36"/>
      <c r="E373" s="36"/>
      <c r="F373" s="36"/>
      <c r="G373" s="36"/>
      <c r="H373" s="36"/>
      <c r="I373" s="36"/>
      <c r="J373" s="36"/>
    </row>
    <row r="374" spans="1:13" x14ac:dyDescent="0.25">
      <c r="B374" s="33"/>
      <c r="C374" s="36"/>
      <c r="D374" s="36"/>
      <c r="E374" s="36"/>
      <c r="F374" s="36"/>
      <c r="G374" s="36"/>
      <c r="H374" s="36"/>
      <c r="I374" s="36"/>
      <c r="J374" s="36"/>
    </row>
    <row r="375" spans="1:13" x14ac:dyDescent="0.25">
      <c r="B375" s="33"/>
      <c r="C375" s="36"/>
      <c r="D375" s="36"/>
      <c r="E375" s="36"/>
      <c r="F375" s="36"/>
      <c r="G375" s="36"/>
      <c r="H375" s="36"/>
      <c r="I375" s="36"/>
      <c r="J375" s="36"/>
    </row>
    <row r="376" spans="1:13" x14ac:dyDescent="0.25">
      <c r="B376" s="33"/>
      <c r="C376" s="36"/>
      <c r="D376" s="36"/>
      <c r="E376" s="36"/>
      <c r="F376" s="36"/>
      <c r="G376" s="36"/>
      <c r="H376" s="36"/>
      <c r="I376" s="36"/>
      <c r="J376" s="36"/>
    </row>
    <row r="377" spans="1:13" x14ac:dyDescent="0.25">
      <c r="B377" s="33"/>
      <c r="C377" s="36"/>
      <c r="D377" s="36"/>
      <c r="E377" s="36"/>
      <c r="F377" s="36"/>
      <c r="G377" s="36"/>
      <c r="H377" s="36"/>
      <c r="I377" s="36"/>
      <c r="J377" s="36"/>
    </row>
    <row r="378" spans="1:13" x14ac:dyDescent="0.25">
      <c r="B378" s="33"/>
      <c r="C378" s="36"/>
      <c r="D378" s="36"/>
      <c r="E378" s="36"/>
      <c r="F378" s="36"/>
      <c r="G378" s="36"/>
      <c r="H378" s="36"/>
      <c r="I378" s="36"/>
      <c r="J378" s="36"/>
    </row>
    <row r="379" spans="1:13" x14ac:dyDescent="0.25">
      <c r="B379" s="33"/>
      <c r="C379" s="36"/>
      <c r="D379" s="36"/>
      <c r="E379" s="36"/>
      <c r="F379" s="36"/>
      <c r="G379" s="36"/>
      <c r="H379" s="36"/>
      <c r="I379" s="36"/>
      <c r="J379" s="36"/>
    </row>
    <row r="380" spans="1:13" x14ac:dyDescent="0.25">
      <c r="B380" s="33"/>
      <c r="C380" s="36"/>
      <c r="D380" s="36"/>
      <c r="E380" s="36"/>
      <c r="F380" s="36"/>
      <c r="G380" s="36"/>
      <c r="H380" s="36"/>
      <c r="I380" s="36"/>
      <c r="J380" s="36"/>
    </row>
    <row r="381" spans="1:13" x14ac:dyDescent="0.25">
      <c r="B381" s="33"/>
      <c r="C381" s="36"/>
      <c r="D381" s="36"/>
      <c r="E381" s="36"/>
      <c r="F381" s="36"/>
      <c r="G381" s="36"/>
      <c r="H381" s="36"/>
      <c r="I381" s="36"/>
      <c r="J381" s="36"/>
    </row>
    <row r="382" spans="1:13" x14ac:dyDescent="0.25">
      <c r="B382" s="33"/>
      <c r="C382" s="36"/>
      <c r="D382" s="36"/>
      <c r="E382" s="36"/>
      <c r="F382" s="36"/>
      <c r="G382" s="36"/>
      <c r="H382" s="36"/>
      <c r="I382" s="36"/>
      <c r="J382" s="36"/>
    </row>
    <row r="383" spans="1:13" x14ac:dyDescent="0.25">
      <c r="B383" s="33"/>
      <c r="C383" s="36"/>
      <c r="D383" s="36"/>
      <c r="E383" s="36"/>
      <c r="F383" s="36"/>
      <c r="G383" s="36"/>
      <c r="H383" s="36"/>
      <c r="I383" s="36"/>
      <c r="J38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Calculations</vt:lpstr>
      <vt:lpstr>Main Calculations (2)</vt:lpstr>
      <vt:lpstr>Main Calculations (3)</vt:lpstr>
      <vt:lpstr>Main Calculations (4)</vt:lpstr>
      <vt:lpstr>Mortgage</vt:lpstr>
      <vt:lpstr>UAB Loans</vt:lpstr>
      <vt:lpstr>Practice Loans</vt:lpstr>
      <vt:lpstr>Sheet1</vt:lpstr>
      <vt:lpstr>UAB Loans (vp 1)</vt:lpstr>
      <vt:lpstr>Mortgage (vp 1)</vt:lpstr>
      <vt:lpstr>4 plex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2017-05-15T18:40:13Z</dcterms:created>
  <dcterms:modified xsi:type="dcterms:W3CDTF">2017-08-22T14:54:01Z</dcterms:modified>
</cp:coreProperties>
</file>