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2795" windowHeight="2580"/>
  </bookViews>
  <sheets>
    <sheet name="OLDLICE" sheetId="1" r:id="rId1"/>
    <sheet name="ASIENTO LIC 2017" sheetId="3" r:id="rId2"/>
    <sheet name="Hoja1" sheetId="2" r:id="rId3"/>
  </sheets>
  <calcPr calcId="145621"/>
</workbook>
</file>

<file path=xl/calcChain.xml><?xml version="1.0" encoding="utf-8"?>
<calcChain xmlns="http://schemas.openxmlformats.org/spreadsheetml/2006/main">
  <c r="G4" i="1" l="1"/>
  <c r="G8" i="1"/>
  <c r="H8" i="1"/>
  <c r="H9" i="1"/>
  <c r="D16" i="3"/>
  <c r="G9" i="1"/>
  <c r="D15" i="3"/>
  <c r="G6" i="1"/>
  <c r="H6" i="1"/>
  <c r="H7" i="1" s="1"/>
  <c r="G7" i="1"/>
  <c r="D13" i="3"/>
  <c r="H4" i="1"/>
  <c r="H5" i="1"/>
  <c r="D12" i="3" s="1"/>
  <c r="G5" i="1"/>
  <c r="D11" i="3" s="1"/>
  <c r="F9" i="1"/>
  <c r="F7" i="1"/>
  <c r="F5" i="1"/>
  <c r="F11" i="1" s="1"/>
  <c r="D14" i="3" l="1"/>
  <c r="H11" i="1"/>
  <c r="D19" i="3"/>
  <c r="G11" i="1"/>
  <c r="E17" i="3" l="1"/>
  <c r="E19" i="3" s="1"/>
  <c r="G19" i="3" s="1"/>
</calcChain>
</file>

<file path=xl/sharedStrings.xml><?xml version="1.0" encoding="utf-8"?>
<sst xmlns="http://schemas.openxmlformats.org/spreadsheetml/2006/main" count="33" uniqueCount="29">
  <si>
    <t>VARAS, JUAN PABLO</t>
  </si>
  <si>
    <t>FERREYRA, SANTIAGO ARIEL</t>
  </si>
  <si>
    <t>BALLESTEROS, GINO EMANUEL</t>
  </si>
  <si>
    <t>C.COSTO</t>
  </si>
  <si>
    <t>LGJ</t>
  </si>
  <si>
    <t>APELLIDO</t>
  </si>
  <si>
    <t>DIAS HAB</t>
  </si>
  <si>
    <t>LICENCIA</t>
  </si>
  <si>
    <t>C.SOCIALES</t>
  </si>
  <si>
    <t>IMPORTE VNG</t>
  </si>
  <si>
    <t>PROVISION LICENCIA 2017</t>
  </si>
  <si>
    <t>Total 18</t>
  </si>
  <si>
    <t>Total 44</t>
  </si>
  <si>
    <t>Total 63</t>
  </si>
  <si>
    <t>Total general</t>
  </si>
  <si>
    <t>CORPICO - Cooperativa Regional de Electriciad, Obras y O.Serv.De Gral.Pico Ltda.</t>
  </si>
  <si>
    <t>ASIENTO DE DIARIO</t>
  </si>
  <si>
    <t xml:space="preserve">Fecha: </t>
  </si>
  <si>
    <t xml:space="preserve"> C O D I G O</t>
  </si>
  <si>
    <t xml:space="preserve">    C U E N T A</t>
  </si>
  <si>
    <t>C.C.</t>
  </si>
  <si>
    <t xml:space="preserve">  D E B E</t>
  </si>
  <si>
    <t xml:space="preserve"> H A B E R  </t>
  </si>
  <si>
    <t>VAC.EJE.CTE.PTE.LIQ.</t>
  </si>
  <si>
    <t>CARGAS SOCIALES</t>
  </si>
  <si>
    <t xml:space="preserve"> Licencia 2017</t>
  </si>
  <si>
    <t>T O T A L E S</t>
  </si>
  <si>
    <t>DIAS LIQ</t>
  </si>
  <si>
    <t xml:space="preserve">ENERO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</si>
</sst>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* #,##0.00\ _$_-;\-* #,##0.00\ _$_-;_-* &quot;-&quot;??\ _$_-;_-@_-"/>
    <numFmt numFmtId="165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u/>
      <sz val="11"/>
      <color indexed="8"/>
      <name val="Calibri"/>
      <family val="2"/>
    </font>
    <font>
      <b/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1" fillId="21" borderId="0" applyNumberFormat="0" applyBorder="0" applyAlignment="0" applyProtection="0"/>
    <xf numFmtId="0" fontId="12" fillId="22" borderId="2" applyNumberFormat="0" applyAlignment="0" applyProtection="0"/>
    <xf numFmtId="0" fontId="13" fillId="23" borderId="3" applyNumberFormat="0" applyAlignment="0" applyProtection="0"/>
    <xf numFmtId="0" fontId="14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6" fillId="30" borderId="2" applyNumberFormat="0" applyAlignment="0" applyProtection="0"/>
    <xf numFmtId="0" fontId="17" fillId="31" borderId="0" applyNumberFormat="0" applyBorder="0" applyAlignment="0" applyProtection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8" fillId="32" borderId="0" applyNumberFormat="0" applyBorder="0" applyAlignment="0" applyProtection="0"/>
    <xf numFmtId="0" fontId="5" fillId="0" borderId="0"/>
    <xf numFmtId="0" fontId="1" fillId="33" borderId="5" applyNumberFormat="0" applyFont="0" applyAlignment="0" applyProtection="0"/>
    <xf numFmtId="0" fontId="19" fillId="22" borderId="6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15" fillId="0" borderId="9" applyNumberFormat="0" applyFill="0" applyAlignment="0" applyProtection="0"/>
    <xf numFmtId="0" fontId="25" fillId="0" borderId="10" applyNumberFormat="0" applyFill="0" applyAlignment="0" applyProtection="0"/>
  </cellStyleXfs>
  <cellXfs count="18">
    <xf numFmtId="0" fontId="0" fillId="0" borderId="0" xfId="0"/>
    <xf numFmtId="164" fontId="4" fillId="0" borderId="0" xfId="32" applyFont="1" applyFill="1" applyBorder="1"/>
    <xf numFmtId="164" fontId="0" fillId="0" borderId="0" xfId="32" applyFont="1"/>
    <xf numFmtId="0" fontId="6" fillId="0" borderId="0" xfId="0" applyFont="1"/>
    <xf numFmtId="164" fontId="3" fillId="2" borderId="0" xfId="32" applyFont="1" applyFill="1"/>
    <xf numFmtId="164" fontId="0" fillId="2" borderId="0" xfId="32" applyFont="1" applyFill="1"/>
    <xf numFmtId="0" fontId="3" fillId="2" borderId="0" xfId="0" applyFont="1" applyFill="1"/>
    <xf numFmtId="0" fontId="0" fillId="2" borderId="0" xfId="0" applyFill="1"/>
    <xf numFmtId="164" fontId="4" fillId="2" borderId="0" xfId="32" applyFont="1" applyFill="1" applyBorder="1"/>
    <xf numFmtId="0" fontId="7" fillId="0" borderId="1" xfId="0" applyFont="1" applyFill="1" applyBorder="1" applyAlignment="1">
      <alignment horizontal="center"/>
    </xf>
    <xf numFmtId="164" fontId="7" fillId="0" borderId="1" xfId="32" applyFont="1" applyFill="1" applyBorder="1" applyAlignment="1">
      <alignment horizontal="center"/>
    </xf>
    <xf numFmtId="0" fontId="4" fillId="0" borderId="0" xfId="35" applyFont="1"/>
    <xf numFmtId="14" fontId="4" fillId="0" borderId="0" xfId="35" applyNumberFormat="1" applyFont="1" applyAlignment="1">
      <alignment horizontal="left"/>
    </xf>
    <xf numFmtId="14" fontId="4" fillId="0" borderId="0" xfId="35" applyNumberFormat="1" applyFont="1"/>
    <xf numFmtId="0" fontId="4" fillId="0" borderId="1" xfId="35" applyFont="1" applyBorder="1"/>
    <xf numFmtId="43" fontId="4" fillId="0" borderId="1" xfId="33" applyFont="1" applyBorder="1"/>
    <xf numFmtId="43" fontId="4" fillId="0" borderId="0" xfId="33" applyFont="1"/>
    <xf numFmtId="165" fontId="2" fillId="0" borderId="0" xfId="35" applyNumberFormat="1" applyFont="1"/>
  </cellXfs>
  <cellStyles count="45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Neutral" xfId="34" builtinId="28" customBuiltin="1"/>
    <cellStyle name="Normal" xfId="0" builtinId="0"/>
    <cellStyle name="Normal 2" xfId="35"/>
    <cellStyle name="Notas" xfId="36" builtinId="10" customBuiltin="1"/>
    <cellStyle name="Salida" xfId="37" builtinId="21" customBuiltin="1"/>
    <cellStyle name="Texto de advertencia" xfId="38" builtinId="11" customBuiltin="1"/>
    <cellStyle name="Texto explicativo" xfId="39" builtinId="53" customBuiltin="1"/>
    <cellStyle name="Título" xfId="40" builtinId="15" customBuiltin="1"/>
    <cellStyle name="Título 1" xfId="41" builtinId="16" customBuiltin="1"/>
    <cellStyle name="Título 2" xfId="42" builtinId="17" customBuiltin="1"/>
    <cellStyle name="Título 3" xfId="43" builtinId="18" customBuiltin="1"/>
    <cellStyle name="Total" xfId="4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2" sqref="G2"/>
    </sheetView>
  </sheetViews>
  <sheetFormatPr baseColWidth="10" defaultRowHeight="15" outlineLevelRow="2" x14ac:dyDescent="0.25"/>
  <cols>
    <col min="1" max="1" width="8.7109375" bestFit="1" customWidth="1"/>
    <col min="2" max="2" width="8.140625" customWidth="1"/>
    <col min="3" max="3" width="29.85546875" customWidth="1"/>
    <col min="4" max="4" width="9.85546875" customWidth="1"/>
    <col min="5" max="5" width="8.85546875" customWidth="1"/>
    <col min="6" max="6" width="14.85546875" bestFit="1" customWidth="1"/>
    <col min="7" max="7" width="13.7109375" customWidth="1"/>
    <col min="8" max="8" width="13.42578125" customWidth="1"/>
  </cols>
  <sheetData>
    <row r="1" spans="1:8" x14ac:dyDescent="0.25">
      <c r="C1" s="3" t="s">
        <v>10</v>
      </c>
      <c r="F1" t="s">
        <v>28</v>
      </c>
      <c r="G1">
        <v>2020</v>
      </c>
    </row>
    <row r="3" spans="1:8" x14ac:dyDescent="0.25">
      <c r="A3" s="9" t="s">
        <v>3</v>
      </c>
      <c r="B3" s="9" t="s">
        <v>4</v>
      </c>
      <c r="C3" s="9" t="s">
        <v>5</v>
      </c>
      <c r="D3" s="9" t="s">
        <v>6</v>
      </c>
      <c r="E3" s="9" t="s">
        <v>27</v>
      </c>
      <c r="F3" s="10" t="s">
        <v>9</v>
      </c>
      <c r="G3" s="10" t="s">
        <v>7</v>
      </c>
      <c r="H3" s="10" t="s">
        <v>8</v>
      </c>
    </row>
    <row r="4" spans="1:8" outlineLevel="2" x14ac:dyDescent="0.25">
      <c r="A4">
        <v>18</v>
      </c>
      <c r="B4">
        <v>6774</v>
      </c>
      <c r="C4" t="s">
        <v>0</v>
      </c>
      <c r="D4">
        <v>4</v>
      </c>
      <c r="E4">
        <v>4</v>
      </c>
      <c r="F4" s="2">
        <v>2447.23</v>
      </c>
      <c r="G4" s="1">
        <f>+F4*E4</f>
        <v>9788.92</v>
      </c>
      <c r="H4" s="1">
        <f>+G4*0.36</f>
        <v>3524.0111999999999</v>
      </c>
    </row>
    <row r="5" spans="1:8" outlineLevel="1" x14ac:dyDescent="0.25">
      <c r="A5" s="6" t="s">
        <v>11</v>
      </c>
      <c r="B5" s="7"/>
      <c r="C5" s="7"/>
      <c r="D5" s="7"/>
      <c r="E5" s="7"/>
      <c r="F5" s="5">
        <f>SUBTOTAL(9,F4:F4)</f>
        <v>2447.23</v>
      </c>
      <c r="G5" s="8">
        <f>SUBTOTAL(9,G4:G4)</f>
        <v>9788.92</v>
      </c>
      <c r="H5" s="8">
        <f>SUBTOTAL(9,H4:H4)</f>
        <v>3524.0111999999999</v>
      </c>
    </row>
    <row r="6" spans="1:8" outlineLevel="2" x14ac:dyDescent="0.25">
      <c r="A6">
        <v>44</v>
      </c>
      <c r="B6">
        <v>6630</v>
      </c>
      <c r="C6" t="s">
        <v>1</v>
      </c>
      <c r="D6">
        <v>21</v>
      </c>
      <c r="E6">
        <v>21</v>
      </c>
      <c r="F6" s="2">
        <v>4271.22</v>
      </c>
      <c r="G6" s="1">
        <f>+F6*E6</f>
        <v>89695.62000000001</v>
      </c>
      <c r="H6" s="1">
        <f>+G6*0.36</f>
        <v>32290.423200000001</v>
      </c>
    </row>
    <row r="7" spans="1:8" outlineLevel="1" x14ac:dyDescent="0.25">
      <c r="A7" s="6" t="s">
        <v>12</v>
      </c>
      <c r="B7" s="7"/>
      <c r="C7" s="7"/>
      <c r="D7" s="7"/>
      <c r="E7" s="7"/>
      <c r="F7" s="5">
        <f>SUBTOTAL(9,F6:F6)</f>
        <v>4271.22</v>
      </c>
      <c r="G7" s="8">
        <f>SUBTOTAL(9,G6:G6)</f>
        <v>89695.62000000001</v>
      </c>
      <c r="H7" s="8">
        <f>SUBTOTAL(9,H6:H6)</f>
        <v>32290.423200000001</v>
      </c>
    </row>
    <row r="8" spans="1:8" outlineLevel="2" x14ac:dyDescent="0.25">
      <c r="A8">
        <v>63</v>
      </c>
      <c r="B8">
        <v>5775</v>
      </c>
      <c r="C8" t="s">
        <v>2</v>
      </c>
      <c r="D8">
        <v>2</v>
      </c>
      <c r="E8">
        <v>2</v>
      </c>
      <c r="F8" s="2">
        <v>1924.36</v>
      </c>
      <c r="G8" s="1">
        <f>+F8*E8</f>
        <v>3848.72</v>
      </c>
      <c r="H8" s="1">
        <f>+G8*0.36</f>
        <v>1385.5391999999999</v>
      </c>
    </row>
    <row r="9" spans="1:8" outlineLevel="1" x14ac:dyDescent="0.25">
      <c r="A9" s="6" t="s">
        <v>13</v>
      </c>
      <c r="B9" s="7"/>
      <c r="C9" s="7"/>
      <c r="D9" s="7"/>
      <c r="E9" s="7"/>
      <c r="F9" s="5">
        <f>SUBTOTAL(9,F8:F8)</f>
        <v>1924.36</v>
      </c>
      <c r="G9" s="8">
        <f>SUBTOTAL(9,G8:G8)</f>
        <v>3848.72</v>
      </c>
      <c r="H9" s="8">
        <f>SUBTOTAL(9,H8:H8)</f>
        <v>1385.5391999999999</v>
      </c>
    </row>
    <row r="10" spans="1:8" outlineLevel="1" x14ac:dyDescent="0.25"/>
    <row r="11" spans="1:8" outlineLevel="1" x14ac:dyDescent="0.25">
      <c r="A11" s="4" t="s">
        <v>14</v>
      </c>
      <c r="B11" s="5"/>
      <c r="C11" s="5"/>
      <c r="D11" s="5"/>
      <c r="E11" s="5"/>
      <c r="F11" s="4">
        <f>SUBTOTAL(9,F4:F10)</f>
        <v>8642.8100000000013</v>
      </c>
      <c r="G11" s="4">
        <f>SUBTOTAL(9,G4:G10)</f>
        <v>103333.26000000001</v>
      </c>
      <c r="H11" s="4">
        <f>SUBTOTAL(9,H4:H10)</f>
        <v>37199.973599999998</v>
      </c>
    </row>
  </sheetData>
  <phoneticPr fontId="8" type="noConversion"/>
  <pageMargins left="1.299212598425197" right="0.70866141732283472" top="1.3385826771653544" bottom="0.74803149606299213" header="0.31496062992125984" footer="0.31496062992125984"/>
  <pageSetup orientation="landscape" r:id="rId1"/>
  <ignoredErrors>
    <ignoredError sqref="G8 G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opLeftCell="A4" workbookViewId="0">
      <selection activeCell="B7" sqref="B7"/>
    </sheetView>
  </sheetViews>
  <sheetFormatPr baseColWidth="10" defaultRowHeight="15" x14ac:dyDescent="0.25"/>
  <cols>
    <col min="1" max="1" width="13.28515625" style="11" customWidth="1"/>
    <col min="2" max="2" width="25.28515625" style="11" customWidth="1"/>
    <col min="3" max="3" width="11.42578125" style="11"/>
    <col min="4" max="4" width="12.85546875" style="11" bestFit="1" customWidth="1"/>
    <col min="5" max="5" width="13" style="11" bestFit="1" customWidth="1"/>
    <col min="6" max="16384" width="11.42578125" style="11"/>
  </cols>
  <sheetData>
    <row r="2" spans="1:5" x14ac:dyDescent="0.25">
      <c r="A2" s="11" t="s">
        <v>15</v>
      </c>
    </row>
    <row r="4" spans="1:5" x14ac:dyDescent="0.25">
      <c r="B4" s="11" t="s">
        <v>16</v>
      </c>
    </row>
    <row r="6" spans="1:5" x14ac:dyDescent="0.25">
      <c r="A6" s="11" t="s">
        <v>17</v>
      </c>
      <c r="B6" s="12">
        <v>43861</v>
      </c>
      <c r="D6" s="13"/>
    </row>
    <row r="9" spans="1:5" x14ac:dyDescent="0.25">
      <c r="A9" s="11" t="s">
        <v>18</v>
      </c>
      <c r="B9" s="11" t="s">
        <v>19</v>
      </c>
      <c r="C9" s="11" t="s">
        <v>20</v>
      </c>
      <c r="D9" s="11" t="s">
        <v>21</v>
      </c>
      <c r="E9" s="11" t="s">
        <v>22</v>
      </c>
    </row>
    <row r="11" spans="1:5" x14ac:dyDescent="0.25">
      <c r="A11" s="14">
        <v>5110504</v>
      </c>
      <c r="B11" s="14" t="s">
        <v>23</v>
      </c>
      <c r="C11" s="14">
        <v>18</v>
      </c>
      <c r="D11" s="15">
        <f>+SUMIF(OLDLICE!$A$4:$A$9, "TOTAL 18", OLDLICE!$G$4:$G$9)</f>
        <v>9788.92</v>
      </c>
      <c r="E11" s="15"/>
    </row>
    <row r="12" spans="1:5" x14ac:dyDescent="0.25">
      <c r="A12" s="14">
        <v>5110502</v>
      </c>
      <c r="B12" s="14" t="s">
        <v>24</v>
      </c>
      <c r="C12" s="14">
        <v>18</v>
      </c>
      <c r="D12" s="15">
        <f>+SUMIF(OLDLICE!$A$4:$A$9, "TOTAL 18", OLDLICE!$H$4:$H$9)</f>
        <v>3524.0111999999999</v>
      </c>
      <c r="E12" s="15"/>
    </row>
    <row r="13" spans="1:5" x14ac:dyDescent="0.25">
      <c r="A13" s="14">
        <v>5110504</v>
      </c>
      <c r="B13" s="14" t="s">
        <v>23</v>
      </c>
      <c r="C13" s="14">
        <v>44</v>
      </c>
      <c r="D13" s="15">
        <f>+SUMIF(OLDLICE!$A$4:$A$9, "TOTAL 44", OLDLICE!$G$4:$G$9)</f>
        <v>89695.62000000001</v>
      </c>
      <c r="E13" s="15"/>
    </row>
    <row r="14" spans="1:5" x14ac:dyDescent="0.25">
      <c r="A14" s="14">
        <v>5110502</v>
      </c>
      <c r="B14" s="14" t="s">
        <v>24</v>
      </c>
      <c r="C14" s="14">
        <v>44</v>
      </c>
      <c r="D14" s="15">
        <f>+SUMIF(OLDLICE!$A$4:$A$9, "TOTAL 44", OLDLICE!$H$4:$H$9)</f>
        <v>32290.423200000001</v>
      </c>
      <c r="E14" s="15"/>
    </row>
    <row r="15" spans="1:5" x14ac:dyDescent="0.25">
      <c r="A15" s="14">
        <v>5110504</v>
      </c>
      <c r="B15" s="14" t="s">
        <v>23</v>
      </c>
      <c r="C15" s="14">
        <v>63</v>
      </c>
      <c r="D15" s="15">
        <f>+SUMIF(OLDLICE!$A$4:$A$9, "TOTAL 63", OLDLICE!$G$4:$G$9)</f>
        <v>3848.72</v>
      </c>
      <c r="E15" s="15"/>
    </row>
    <row r="16" spans="1:5" x14ac:dyDescent="0.25">
      <c r="A16" s="14">
        <v>5110502</v>
      </c>
      <c r="B16" s="14" t="s">
        <v>24</v>
      </c>
      <c r="C16" s="14">
        <v>63</v>
      </c>
      <c r="D16" s="15">
        <f>+SUMIF(OLDLICE!$A$4:$A$9, "TOTAL 63", OLDLICE!$H$4:$H$9)</f>
        <v>1385.5391999999999</v>
      </c>
      <c r="E16" s="15"/>
    </row>
    <row r="17" spans="1:7" x14ac:dyDescent="0.25">
      <c r="A17" s="14">
        <v>21140501</v>
      </c>
      <c r="B17" s="14" t="s">
        <v>25</v>
      </c>
      <c r="C17" s="14">
        <v>1</v>
      </c>
      <c r="D17" s="15"/>
      <c r="E17" s="15">
        <f>+OLDLICE!H11+OLDLICE!G11</f>
        <v>140533.23360000001</v>
      </c>
    </row>
    <row r="19" spans="1:7" x14ac:dyDescent="0.25">
      <c r="B19" s="11" t="s">
        <v>26</v>
      </c>
      <c r="D19" s="16">
        <f>SUM(D11:D18)</f>
        <v>140533.23360000001</v>
      </c>
      <c r="E19" s="16">
        <f>SUM(E11:E18)</f>
        <v>140533.23360000001</v>
      </c>
      <c r="G19" s="17">
        <f>+E19-D19</f>
        <v>0</v>
      </c>
    </row>
  </sheetData>
  <phoneticPr fontId="8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OLDLICE</vt:lpstr>
      <vt:lpstr>ASIENTO LIC 2017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personal</cp:lastModifiedBy>
  <cp:lastPrinted>2020-03-13T14:32:36Z</cp:lastPrinted>
  <dcterms:created xsi:type="dcterms:W3CDTF">2019-09-05T09:51:13Z</dcterms:created>
  <dcterms:modified xsi:type="dcterms:W3CDTF">2020-03-13T14:32:42Z</dcterms:modified>
</cp:coreProperties>
</file>