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EMSI\"/>
    </mc:Choice>
  </mc:AlternateContent>
  <xr:revisionPtr revIDLastSave="0" documentId="13_ncr:1_{4BEE9FBA-F46F-4106-9743-50DD31B4C18F}" xr6:coauthVersionLast="47" xr6:coauthVersionMax="47" xr10:uidLastSave="{00000000-0000-0000-0000-000000000000}"/>
  <bookViews>
    <workbookView xWindow="-120" yWindow="-120" windowWidth="20730" windowHeight="11160" activeTab="2" xr2:uid="{6963235D-F615-490E-9869-3AA119A91D23}"/>
  </bookViews>
  <sheets>
    <sheet name="Ex1" sheetId="1" r:id="rId1"/>
    <sheet name="Ex2" sheetId="2" r:id="rId2"/>
    <sheet name="Devoi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3" l="1"/>
  <c r="J24" i="3"/>
  <c r="J28" i="3" s="1"/>
  <c r="L22" i="3"/>
  <c r="E20" i="3"/>
  <c r="L17" i="3"/>
  <c r="K17" i="3" s="1"/>
  <c r="K23" i="3" s="1"/>
  <c r="L16" i="3"/>
  <c r="E16" i="3"/>
  <c r="E19" i="3" s="1"/>
  <c r="D16" i="3"/>
  <c r="D20" i="3" s="1"/>
  <c r="F15" i="3"/>
  <c r="L14" i="3"/>
  <c r="F14" i="3"/>
  <c r="K9" i="3"/>
  <c r="L9" i="3" s="1"/>
  <c r="E9" i="3"/>
  <c r="F9" i="3" s="1"/>
  <c r="L8" i="3"/>
  <c r="F8" i="3"/>
  <c r="L7" i="3"/>
  <c r="F7" i="3"/>
  <c r="J13" i="2"/>
  <c r="K12" i="2"/>
  <c r="E20" i="2"/>
  <c r="D16" i="2"/>
  <c r="D20" i="2" s="1"/>
  <c r="F14" i="2"/>
  <c r="F8" i="2"/>
  <c r="E8" i="2"/>
  <c r="E5" i="2"/>
  <c r="F5" i="2" s="1"/>
  <c r="J25" i="1"/>
  <c r="I21" i="1"/>
  <c r="I25" i="1" s="1"/>
  <c r="I26" i="1" s="1"/>
  <c r="K19" i="1"/>
  <c r="K13" i="1"/>
  <c r="K11" i="1"/>
  <c r="D17" i="1"/>
  <c r="C13" i="1"/>
  <c r="C17" i="1" s="1"/>
  <c r="E12" i="1"/>
  <c r="E11" i="1"/>
  <c r="J6" i="1"/>
  <c r="K6" i="1" s="1"/>
  <c r="K5" i="1"/>
  <c r="K4" i="1"/>
  <c r="E5" i="1"/>
  <c r="E4" i="1"/>
  <c r="D6" i="1"/>
  <c r="E6" i="1" s="1"/>
  <c r="K24" i="3" l="1"/>
  <c r="L23" i="3"/>
  <c r="D21" i="3"/>
  <c r="F21" i="3" s="1"/>
  <c r="F20" i="3"/>
  <c r="F19" i="3"/>
  <c r="E21" i="3"/>
  <c r="J29" i="3"/>
  <c r="L28" i="3"/>
  <c r="F16" i="3"/>
  <c r="F9" i="2"/>
  <c r="E9" i="2" s="1"/>
  <c r="J5" i="2" s="1"/>
  <c r="K5" i="2" s="1"/>
  <c r="K7" i="2" s="1"/>
  <c r="J7" i="2" s="1"/>
  <c r="J11" i="2" s="1"/>
  <c r="K11" i="2" s="1"/>
  <c r="K13" i="2" s="1"/>
  <c r="E15" i="2"/>
  <c r="D21" i="2"/>
  <c r="F20" i="2"/>
  <c r="K14" i="1"/>
  <c r="J14" i="1" s="1"/>
  <c r="J20" i="1"/>
  <c r="D13" i="1"/>
  <c r="E13" i="1" s="1"/>
  <c r="K25" i="1"/>
  <c r="D16" i="1"/>
  <c r="E17" i="1"/>
  <c r="C18" i="1"/>
  <c r="L24" i="3" l="1"/>
  <c r="K27" i="3"/>
  <c r="E16" i="2"/>
  <c r="F15" i="2"/>
  <c r="J21" i="1"/>
  <c r="K20" i="1"/>
  <c r="E16" i="1"/>
  <c r="D18" i="1"/>
  <c r="E18" i="1" s="1"/>
  <c r="K29" i="3" l="1"/>
  <c r="L29" i="3" s="1"/>
  <c r="L27" i="3"/>
  <c r="F16" i="2"/>
  <c r="E19" i="2"/>
  <c r="K21" i="1"/>
  <c r="J24" i="1"/>
  <c r="E21" i="2" l="1"/>
  <c r="F21" i="2" s="1"/>
  <c r="F19" i="2"/>
  <c r="K24" i="1"/>
  <c r="J26" i="1"/>
  <c r="K26" i="1" s="1"/>
</calcChain>
</file>

<file path=xl/sharedStrings.xml><?xml version="1.0" encoding="utf-8"?>
<sst xmlns="http://schemas.openxmlformats.org/spreadsheetml/2006/main" count="151" uniqueCount="33">
  <si>
    <t>Cout d'achat cuir</t>
  </si>
  <si>
    <t>qte</t>
  </si>
  <si>
    <t>cu</t>
  </si>
  <si>
    <t>cg</t>
  </si>
  <si>
    <t>Element</t>
  </si>
  <si>
    <t>Charges d'approvisionnement</t>
  </si>
  <si>
    <t>cout d'achat</t>
  </si>
  <si>
    <t>Cout d'achat fermoire</t>
  </si>
  <si>
    <t>Fermoire</t>
  </si>
  <si>
    <t>Inventaire des stocks cuire</t>
  </si>
  <si>
    <t>Cuire</t>
  </si>
  <si>
    <t>SI</t>
  </si>
  <si>
    <t>Entrées</t>
  </si>
  <si>
    <t>Total</t>
  </si>
  <si>
    <t>Sorties</t>
  </si>
  <si>
    <t>Stock final</t>
  </si>
  <si>
    <t>Cout d'achat poches</t>
  </si>
  <si>
    <t>MOD</t>
  </si>
  <si>
    <t>Inventaire des stocks poches</t>
  </si>
  <si>
    <t>Cout d'achat porte monnaie</t>
  </si>
  <si>
    <t>cout poches</t>
  </si>
  <si>
    <t>cout fermoire</t>
  </si>
  <si>
    <t>Charges de production</t>
  </si>
  <si>
    <t>Inventaire des portes monnaie</t>
  </si>
  <si>
    <t>Cout de revient</t>
  </si>
  <si>
    <t>cout portes monnaie</t>
  </si>
  <si>
    <t>Charges de distribution</t>
  </si>
  <si>
    <t>Résultat</t>
  </si>
  <si>
    <t>CA</t>
  </si>
  <si>
    <t>Cout d'achat plastique</t>
  </si>
  <si>
    <t>Cout d'achat lame</t>
  </si>
  <si>
    <t>Cout d'achat vis</t>
  </si>
  <si>
    <t>Inventaire des stocks plastique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</si>
</sst>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541F-4B35-4DF0-BDFD-BDD8B96F1E13}">
  <dimension ref="B2:K26"/>
  <sheetViews>
    <sheetView topLeftCell="A6" workbookViewId="0">
      <selection activeCell="B2" sqref="B2:K26"/>
    </sheetView>
  </sheetViews>
  <sheetFormatPr baseColWidth="10" defaultRowHeight="15" x14ac:dyDescent="0.25"/>
  <cols>
    <col min="2" max="2" width="30.85546875" customWidth="1"/>
    <col min="8" max="8" width="30.7109375" customWidth="1"/>
  </cols>
  <sheetData>
    <row r="2" spans="2:11" x14ac:dyDescent="0.25">
      <c r="B2" s="5" t="s">
        <v>0</v>
      </c>
      <c r="C2" s="5"/>
      <c r="D2" s="5"/>
      <c r="E2" s="5"/>
      <c r="H2" s="5" t="s">
        <v>7</v>
      </c>
      <c r="I2" s="5"/>
      <c r="J2" s="5"/>
      <c r="K2" s="5"/>
    </row>
    <row r="3" spans="2:11" x14ac:dyDescent="0.25">
      <c r="B3" s="1" t="s">
        <v>4</v>
      </c>
      <c r="C3" s="1" t="s">
        <v>1</v>
      </c>
      <c r="D3" s="1" t="s">
        <v>2</v>
      </c>
      <c r="E3" s="1" t="s">
        <v>3</v>
      </c>
      <c r="H3" s="1" t="s">
        <v>4</v>
      </c>
      <c r="I3" s="1" t="s">
        <v>1</v>
      </c>
      <c r="J3" s="1" t="s">
        <v>2</v>
      </c>
      <c r="K3" s="1" t="s">
        <v>3</v>
      </c>
    </row>
    <row r="4" spans="2:11" x14ac:dyDescent="0.25">
      <c r="B4" s="1" t="s">
        <v>10</v>
      </c>
      <c r="C4" s="1">
        <v>400</v>
      </c>
      <c r="D4" s="1">
        <v>120</v>
      </c>
      <c r="E4" s="1">
        <f>(C4*D4)</f>
        <v>48000</v>
      </c>
      <c r="H4" s="1" t="s">
        <v>8</v>
      </c>
      <c r="I4" s="1">
        <v>10000</v>
      </c>
      <c r="J4" s="1">
        <v>1.4</v>
      </c>
      <c r="K4" s="1">
        <f>(I4*J4)</f>
        <v>14000</v>
      </c>
    </row>
    <row r="5" spans="2:11" x14ac:dyDescent="0.25">
      <c r="B5" s="1" t="s">
        <v>5</v>
      </c>
      <c r="C5" s="1">
        <v>400</v>
      </c>
      <c r="D5" s="1">
        <v>0.8</v>
      </c>
      <c r="E5" s="1">
        <f t="shared" ref="E5:E6" si="0">(C5*D5)</f>
        <v>320</v>
      </c>
      <c r="H5" s="1" t="s">
        <v>5</v>
      </c>
      <c r="I5" s="1">
        <v>10000</v>
      </c>
      <c r="J5" s="1">
        <v>0.8</v>
      </c>
      <c r="K5" s="1">
        <f t="shared" ref="K5:K6" si="1">(I5*J5)</f>
        <v>8000</v>
      </c>
    </row>
    <row r="6" spans="2:11" x14ac:dyDescent="0.25">
      <c r="B6" s="1" t="s">
        <v>6</v>
      </c>
      <c r="C6" s="1">
        <v>400</v>
      </c>
      <c r="D6" s="1">
        <f>(D4+D5)</f>
        <v>120.8</v>
      </c>
      <c r="E6" s="1">
        <f t="shared" si="0"/>
        <v>48320</v>
      </c>
      <c r="H6" s="1" t="s">
        <v>6</v>
      </c>
      <c r="I6" s="1">
        <v>10000</v>
      </c>
      <c r="J6" s="1">
        <f>(J4+J5)</f>
        <v>2.2000000000000002</v>
      </c>
      <c r="K6" s="1">
        <f t="shared" si="1"/>
        <v>22000</v>
      </c>
    </row>
    <row r="9" spans="2:11" x14ac:dyDescent="0.25">
      <c r="B9" s="5" t="s">
        <v>9</v>
      </c>
      <c r="C9" s="5"/>
      <c r="D9" s="5"/>
      <c r="E9" s="5"/>
      <c r="H9" s="5" t="s">
        <v>16</v>
      </c>
      <c r="I9" s="5"/>
      <c r="J9" s="5"/>
      <c r="K9" s="5"/>
    </row>
    <row r="10" spans="2:11" x14ac:dyDescent="0.25">
      <c r="B10" s="2" t="s">
        <v>4</v>
      </c>
      <c r="C10" s="2" t="s">
        <v>1</v>
      </c>
      <c r="D10" s="2" t="s">
        <v>2</v>
      </c>
      <c r="E10" s="2" t="s">
        <v>3</v>
      </c>
      <c r="H10" s="1" t="s">
        <v>4</v>
      </c>
      <c r="I10" s="1" t="s">
        <v>1</v>
      </c>
      <c r="J10" s="1" t="s">
        <v>2</v>
      </c>
      <c r="K10" s="1" t="s">
        <v>3</v>
      </c>
    </row>
    <row r="11" spans="2:11" x14ac:dyDescent="0.25">
      <c r="B11" s="2" t="s">
        <v>11</v>
      </c>
      <c r="C11" s="2">
        <v>0</v>
      </c>
      <c r="D11" s="2">
        <v>0</v>
      </c>
      <c r="E11" s="2">
        <f>(C11*D11)</f>
        <v>0</v>
      </c>
      <c r="H11" s="1" t="s">
        <v>10</v>
      </c>
      <c r="I11" s="1">
        <v>400</v>
      </c>
      <c r="J11" s="1">
        <v>120.8</v>
      </c>
      <c r="K11" s="1">
        <f>(I11*J11)</f>
        <v>48320</v>
      </c>
    </row>
    <row r="12" spans="2:11" x14ac:dyDescent="0.25">
      <c r="B12" s="2" t="s">
        <v>12</v>
      </c>
      <c r="C12" s="2">
        <v>10000</v>
      </c>
      <c r="D12" s="2">
        <v>2.2000000000000002</v>
      </c>
      <c r="E12" s="2">
        <f t="shared" ref="E12" si="2">(C12*D12)</f>
        <v>22000</v>
      </c>
      <c r="H12" s="1" t="s">
        <v>5</v>
      </c>
      <c r="I12" s="1"/>
      <c r="J12" s="1"/>
      <c r="K12" s="1">
        <v>65000</v>
      </c>
    </row>
    <row r="13" spans="2:11" x14ac:dyDescent="0.25">
      <c r="B13" s="2" t="s">
        <v>13</v>
      </c>
      <c r="C13" s="2">
        <f>(C11+C12)</f>
        <v>10000</v>
      </c>
      <c r="D13" s="2">
        <f>(D12+D11/C13)</f>
        <v>2.2000000000000002</v>
      </c>
      <c r="E13" s="2">
        <f>(C13*D13)</f>
        <v>22000</v>
      </c>
      <c r="H13" s="1" t="s">
        <v>17</v>
      </c>
      <c r="I13" s="1">
        <v>850</v>
      </c>
      <c r="J13" s="1">
        <v>15.8</v>
      </c>
      <c r="K13" s="1">
        <f>(I13*J13)</f>
        <v>13430</v>
      </c>
    </row>
    <row r="14" spans="2:11" x14ac:dyDescent="0.25">
      <c r="B14" s="3"/>
      <c r="C14" s="3"/>
      <c r="D14" s="3"/>
      <c r="E14" s="3"/>
      <c r="H14" s="1" t="s">
        <v>6</v>
      </c>
      <c r="I14" s="1">
        <v>10000</v>
      </c>
      <c r="J14" s="1">
        <f>(K14/I14)</f>
        <v>12.675000000000001</v>
      </c>
      <c r="K14" s="1">
        <f>(K11+K12+K13)</f>
        <v>126750</v>
      </c>
    </row>
    <row r="15" spans="2:11" x14ac:dyDescent="0.25">
      <c r="B15" s="2" t="s">
        <v>4</v>
      </c>
      <c r="C15" s="2" t="s">
        <v>1</v>
      </c>
      <c r="D15" s="2" t="s">
        <v>2</v>
      </c>
      <c r="E15" s="2" t="s">
        <v>3</v>
      </c>
    </row>
    <row r="16" spans="2:11" x14ac:dyDescent="0.25">
      <c r="B16" s="2" t="s">
        <v>14</v>
      </c>
      <c r="C16" s="2">
        <v>10000</v>
      </c>
      <c r="D16" s="2">
        <f>(D13)</f>
        <v>2.2000000000000002</v>
      </c>
      <c r="E16" s="2">
        <f>(C16*D16)</f>
        <v>22000</v>
      </c>
    </row>
    <row r="17" spans="2:11" x14ac:dyDescent="0.25">
      <c r="B17" s="2" t="s">
        <v>15</v>
      </c>
      <c r="C17" s="2">
        <f>(C13-C16)</f>
        <v>0</v>
      </c>
      <c r="D17" s="2">
        <f>(D14)</f>
        <v>0</v>
      </c>
      <c r="E17" s="2">
        <f t="shared" ref="E17:E18" si="3">(C17*D17)</f>
        <v>0</v>
      </c>
      <c r="H17" s="5" t="s">
        <v>18</v>
      </c>
      <c r="I17" s="5"/>
      <c r="J17" s="5"/>
      <c r="K17" s="5"/>
    </row>
    <row r="18" spans="2:11" x14ac:dyDescent="0.25">
      <c r="B18" s="2" t="s">
        <v>13</v>
      </c>
      <c r="C18" s="2">
        <f>(C16+C17)</f>
        <v>10000</v>
      </c>
      <c r="D18" s="2">
        <f>(D16+D17)</f>
        <v>2.2000000000000002</v>
      </c>
      <c r="E18" s="2">
        <f t="shared" si="3"/>
        <v>22000</v>
      </c>
      <c r="H18" s="2" t="s">
        <v>4</v>
      </c>
      <c r="I18" s="2" t="s">
        <v>1</v>
      </c>
      <c r="J18" s="2" t="s">
        <v>2</v>
      </c>
      <c r="K18" s="2" t="s">
        <v>3</v>
      </c>
    </row>
    <row r="19" spans="2:11" x14ac:dyDescent="0.25">
      <c r="H19" s="2" t="s">
        <v>11</v>
      </c>
      <c r="I19" s="2">
        <v>0</v>
      </c>
      <c r="J19" s="2">
        <v>0</v>
      </c>
      <c r="K19" s="2">
        <f>(I19*J19)</f>
        <v>0</v>
      </c>
    </row>
    <row r="20" spans="2:11" x14ac:dyDescent="0.25">
      <c r="H20" s="2" t="s">
        <v>12</v>
      </c>
      <c r="I20" s="2">
        <v>10000</v>
      </c>
      <c r="J20" s="2">
        <f>J14</f>
        <v>12.675000000000001</v>
      </c>
      <c r="K20" s="2">
        <f t="shared" ref="K20" si="4">(I20*J20)</f>
        <v>126750</v>
      </c>
    </row>
    <row r="21" spans="2:11" x14ac:dyDescent="0.25">
      <c r="H21" s="2" t="s">
        <v>13</v>
      </c>
      <c r="I21" s="2">
        <f>(I19+I20)</f>
        <v>10000</v>
      </c>
      <c r="J21" s="2">
        <f>(J20+J19/I21)</f>
        <v>12.675000000000001</v>
      </c>
      <c r="K21" s="2">
        <f>(I21*J21)</f>
        <v>126750</v>
      </c>
    </row>
    <row r="22" spans="2:11" x14ac:dyDescent="0.25">
      <c r="H22" s="3"/>
      <c r="I22" s="3"/>
      <c r="J22" s="3"/>
      <c r="K22" s="3"/>
    </row>
    <row r="23" spans="2:11" x14ac:dyDescent="0.25">
      <c r="H23" s="2" t="s">
        <v>4</v>
      </c>
      <c r="I23" s="2" t="s">
        <v>1</v>
      </c>
      <c r="J23" s="2" t="s">
        <v>2</v>
      </c>
      <c r="K23" s="2" t="s">
        <v>3</v>
      </c>
    </row>
    <row r="24" spans="2:11" x14ac:dyDescent="0.25">
      <c r="H24" s="2" t="s">
        <v>14</v>
      </c>
      <c r="I24" s="2">
        <v>10000</v>
      </c>
      <c r="J24" s="2">
        <f>(J21)</f>
        <v>12.675000000000001</v>
      </c>
      <c r="K24" s="2">
        <f>(I24*J24)</f>
        <v>126750</v>
      </c>
    </row>
    <row r="25" spans="2:11" x14ac:dyDescent="0.25">
      <c r="H25" s="2" t="s">
        <v>15</v>
      </c>
      <c r="I25" s="2">
        <f>(I21-I24)</f>
        <v>0</v>
      </c>
      <c r="J25" s="2">
        <f>(J22)</f>
        <v>0</v>
      </c>
      <c r="K25" s="2">
        <f t="shared" ref="K25:K26" si="5">(I25*J25)</f>
        <v>0</v>
      </c>
    </row>
    <row r="26" spans="2:11" x14ac:dyDescent="0.25">
      <c r="H26" s="2" t="s">
        <v>13</v>
      </c>
      <c r="I26" s="2">
        <f>(I24+I25)</f>
        <v>10000</v>
      </c>
      <c r="J26" s="2">
        <f>(J24+J25)</f>
        <v>12.675000000000001</v>
      </c>
      <c r="K26" s="2">
        <f t="shared" si="5"/>
        <v>126750</v>
      </c>
    </row>
  </sheetData>
  <mergeCells count="5">
    <mergeCell ref="B2:E2"/>
    <mergeCell ref="H2:K2"/>
    <mergeCell ref="B9:E9"/>
    <mergeCell ref="H9:K9"/>
    <mergeCell ref="H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7629-608B-4972-A414-8B618AEF1F98}">
  <dimension ref="C3:K21"/>
  <sheetViews>
    <sheetView workbookViewId="0">
      <selection activeCell="C3" sqref="C3:F3"/>
    </sheetView>
  </sheetViews>
  <sheetFormatPr baseColWidth="10" defaultRowHeight="15" x14ac:dyDescent="0.25"/>
  <cols>
    <col min="3" max="3" width="27.28515625" customWidth="1"/>
    <col min="8" max="8" width="27.140625" customWidth="1"/>
  </cols>
  <sheetData>
    <row r="3" spans="3:11" x14ac:dyDescent="0.25">
      <c r="C3" s="5" t="s">
        <v>19</v>
      </c>
      <c r="D3" s="5"/>
      <c r="E3" s="5"/>
      <c r="F3" s="5"/>
      <c r="H3" s="5" t="s">
        <v>24</v>
      </c>
      <c r="I3" s="5"/>
      <c r="J3" s="5"/>
      <c r="K3" s="5"/>
    </row>
    <row r="4" spans="3:11" x14ac:dyDescent="0.25">
      <c r="C4" s="1" t="s">
        <v>4</v>
      </c>
      <c r="D4" s="1" t="s">
        <v>1</v>
      </c>
      <c r="E4" s="1" t="s">
        <v>2</v>
      </c>
      <c r="F4" s="1" t="s">
        <v>3</v>
      </c>
      <c r="H4" s="4" t="s">
        <v>4</v>
      </c>
      <c r="I4" s="4" t="s">
        <v>1</v>
      </c>
      <c r="J4" s="4" t="s">
        <v>2</v>
      </c>
      <c r="K4" s="4" t="s">
        <v>3</v>
      </c>
    </row>
    <row r="5" spans="3:11" x14ac:dyDescent="0.25">
      <c r="C5" s="1" t="s">
        <v>20</v>
      </c>
      <c r="D5" s="1">
        <v>10000</v>
      </c>
      <c r="E5" s="1">
        <f>'Ex1'!J14</f>
        <v>12.675000000000001</v>
      </c>
      <c r="F5" s="1">
        <f>(D5*E5)</f>
        <v>126750</v>
      </c>
      <c r="H5" s="4" t="s">
        <v>25</v>
      </c>
      <c r="I5" s="4">
        <v>9000</v>
      </c>
      <c r="J5" s="4">
        <f>'Ex2'!E9</f>
        <v>19.04</v>
      </c>
      <c r="K5" s="4">
        <f>(I5*J5)</f>
        <v>171360</v>
      </c>
    </row>
    <row r="6" spans="3:11" x14ac:dyDescent="0.25">
      <c r="C6" s="1" t="s">
        <v>22</v>
      </c>
      <c r="D6" s="1"/>
      <c r="E6" s="1"/>
      <c r="F6" s="1">
        <v>35000</v>
      </c>
      <c r="H6" s="4" t="s">
        <v>26</v>
      </c>
      <c r="I6" s="4"/>
      <c r="J6" s="4"/>
      <c r="K6" s="4">
        <v>9360</v>
      </c>
    </row>
    <row r="7" spans="3:11" x14ac:dyDescent="0.25">
      <c r="C7" s="1" t="s">
        <v>17</v>
      </c>
      <c r="D7" s="1"/>
      <c r="E7" s="1"/>
      <c r="F7" s="1">
        <v>6650</v>
      </c>
      <c r="H7" s="4" t="s">
        <v>24</v>
      </c>
      <c r="I7" s="4">
        <v>9000</v>
      </c>
      <c r="J7" s="4">
        <f>(K7/I7)</f>
        <v>20.079999999999998</v>
      </c>
      <c r="K7" s="4">
        <f>(K5+K6)</f>
        <v>180720</v>
      </c>
    </row>
    <row r="8" spans="3:11" x14ac:dyDescent="0.25">
      <c r="C8" s="1" t="s">
        <v>21</v>
      </c>
      <c r="D8" s="1">
        <v>10000</v>
      </c>
      <c r="E8" s="1">
        <f>'Ex1'!J6</f>
        <v>2.2000000000000002</v>
      </c>
      <c r="F8" s="1">
        <f>(D8*E8)</f>
        <v>22000</v>
      </c>
    </row>
    <row r="9" spans="3:11" x14ac:dyDescent="0.25">
      <c r="C9" s="1" t="s">
        <v>6</v>
      </c>
      <c r="D9" s="1">
        <v>10000</v>
      </c>
      <c r="E9" s="1">
        <f>(F9/D9)</f>
        <v>19.04</v>
      </c>
      <c r="F9" s="1">
        <f>(F5+F6+F8+F7)</f>
        <v>190400</v>
      </c>
      <c r="H9" s="5" t="s">
        <v>27</v>
      </c>
      <c r="I9" s="5"/>
      <c r="J9" s="5"/>
      <c r="K9" s="5"/>
    </row>
    <row r="10" spans="3:11" x14ac:dyDescent="0.25">
      <c r="H10" s="4" t="s">
        <v>4</v>
      </c>
      <c r="I10" s="4" t="s">
        <v>1</v>
      </c>
      <c r="J10" s="4" t="s">
        <v>2</v>
      </c>
      <c r="K10" s="4" t="s">
        <v>3</v>
      </c>
    </row>
    <row r="11" spans="3:11" x14ac:dyDescent="0.25">
      <c r="H11" s="4" t="s">
        <v>25</v>
      </c>
      <c r="I11" s="4">
        <v>9000</v>
      </c>
      <c r="J11" s="4">
        <f>J7</f>
        <v>20.079999999999998</v>
      </c>
      <c r="K11" s="4">
        <f>(I11*J11)</f>
        <v>180719.99999999997</v>
      </c>
    </row>
    <row r="12" spans="3:11" x14ac:dyDescent="0.25">
      <c r="C12" s="5" t="s">
        <v>23</v>
      </c>
      <c r="D12" s="5"/>
      <c r="E12" s="5"/>
      <c r="F12" s="5"/>
      <c r="H12" s="4" t="s">
        <v>28</v>
      </c>
      <c r="I12" s="4">
        <v>9000</v>
      </c>
      <c r="J12" s="4">
        <v>25</v>
      </c>
      <c r="K12" s="4">
        <f>I12*J12</f>
        <v>225000</v>
      </c>
    </row>
    <row r="13" spans="3:11" x14ac:dyDescent="0.25">
      <c r="C13" s="2" t="s">
        <v>4</v>
      </c>
      <c r="D13" s="2" t="s">
        <v>1</v>
      </c>
      <c r="E13" s="2" t="s">
        <v>2</v>
      </c>
      <c r="F13" s="2" t="s">
        <v>3</v>
      </c>
      <c r="H13" s="4" t="s">
        <v>27</v>
      </c>
      <c r="I13" s="4">
        <v>9000</v>
      </c>
      <c r="J13" s="4">
        <f>(K13/I13)</f>
        <v>4.9200000000000035</v>
      </c>
      <c r="K13" s="4">
        <f>(K12-K11)</f>
        <v>44280.000000000029</v>
      </c>
    </row>
    <row r="14" spans="3:11" x14ac:dyDescent="0.25">
      <c r="C14" s="2" t="s">
        <v>11</v>
      </c>
      <c r="D14" s="2">
        <v>0</v>
      </c>
      <c r="E14" s="2">
        <v>0</v>
      </c>
      <c r="F14" s="2">
        <f>(D14*E14)</f>
        <v>0</v>
      </c>
    </row>
    <row r="15" spans="3:11" x14ac:dyDescent="0.25">
      <c r="C15" s="2" t="s">
        <v>12</v>
      </c>
      <c r="D15" s="2">
        <v>10000</v>
      </c>
      <c r="E15" s="2">
        <f>E9</f>
        <v>19.04</v>
      </c>
      <c r="F15" s="2">
        <f>(D15*E15)</f>
        <v>190400</v>
      </c>
    </row>
    <row r="16" spans="3:11" x14ac:dyDescent="0.25">
      <c r="C16" s="2" t="s">
        <v>13</v>
      </c>
      <c r="D16" s="2">
        <f>(D14+D15)</f>
        <v>10000</v>
      </c>
      <c r="E16" s="2">
        <f>(E15+E14/D16)</f>
        <v>19.04</v>
      </c>
      <c r="F16" s="2">
        <f>(D16*E16)</f>
        <v>190400</v>
      </c>
    </row>
    <row r="17" spans="3:6" x14ac:dyDescent="0.25">
      <c r="C17" s="3"/>
      <c r="D17" s="3"/>
      <c r="E17" s="3"/>
      <c r="F17" s="3"/>
    </row>
    <row r="18" spans="3:6" x14ac:dyDescent="0.25">
      <c r="C18" s="2" t="s">
        <v>4</v>
      </c>
      <c r="D18" s="2" t="s">
        <v>1</v>
      </c>
      <c r="E18" s="2" t="s">
        <v>2</v>
      </c>
      <c r="F18" s="2" t="s">
        <v>3</v>
      </c>
    </row>
    <row r="19" spans="3:6" x14ac:dyDescent="0.25">
      <c r="C19" s="2" t="s">
        <v>14</v>
      </c>
      <c r="D19" s="2">
        <v>10000</v>
      </c>
      <c r="E19" s="2">
        <f>(E16)</f>
        <v>19.04</v>
      </c>
      <c r="F19" s="2">
        <f>(D19*E19)</f>
        <v>190400</v>
      </c>
    </row>
    <row r="20" spans="3:6" x14ac:dyDescent="0.25">
      <c r="C20" s="2" t="s">
        <v>15</v>
      </c>
      <c r="D20" s="2">
        <f>(D16-D19)</f>
        <v>0</v>
      </c>
      <c r="E20" s="2">
        <f>(E17)</f>
        <v>0</v>
      </c>
      <c r="F20" s="2">
        <f>(D20*E20)</f>
        <v>0</v>
      </c>
    </row>
    <row r="21" spans="3:6" x14ac:dyDescent="0.25">
      <c r="C21" s="2" t="s">
        <v>13</v>
      </c>
      <c r="D21" s="2">
        <f>(D19+D20)</f>
        <v>10000</v>
      </c>
      <c r="E21" s="2">
        <f>(E19+E20)</f>
        <v>19.04</v>
      </c>
      <c r="F21" s="2">
        <f>(D21*E21)</f>
        <v>190400</v>
      </c>
    </row>
  </sheetData>
  <mergeCells count="4">
    <mergeCell ref="C12:F12"/>
    <mergeCell ref="C3:F3"/>
    <mergeCell ref="H3:K3"/>
    <mergeCell ref="H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D9B9-17AF-4B05-84B3-0BF197EFBB65}">
  <dimension ref="C5:L29"/>
  <sheetViews>
    <sheetView tabSelected="1" topLeftCell="A8" workbookViewId="0">
      <selection activeCell="O11" sqref="O11"/>
    </sheetView>
  </sheetViews>
  <sheetFormatPr baseColWidth="10" defaultRowHeight="15" x14ac:dyDescent="0.25"/>
  <sheetData>
    <row r="5" spans="3:12" x14ac:dyDescent="0.25">
      <c r="C5" s="5" t="s">
        <v>29</v>
      </c>
      <c r="D5" s="5"/>
      <c r="E5" s="5"/>
      <c r="F5" s="5"/>
      <c r="I5" s="5" t="s">
        <v>30</v>
      </c>
      <c r="J5" s="5"/>
      <c r="K5" s="5"/>
      <c r="L5" s="5"/>
    </row>
    <row r="6" spans="3:12" x14ac:dyDescent="0.25">
      <c r="C6" s="6" t="s">
        <v>4</v>
      </c>
      <c r="D6" s="6" t="s">
        <v>1</v>
      </c>
      <c r="E6" s="6" t="s">
        <v>2</v>
      </c>
      <c r="F6" s="6" t="s">
        <v>3</v>
      </c>
      <c r="I6" s="6" t="s">
        <v>4</v>
      </c>
      <c r="J6" s="6" t="s">
        <v>1</v>
      </c>
      <c r="K6" s="6" t="s">
        <v>2</v>
      </c>
      <c r="L6" s="6" t="s">
        <v>3</v>
      </c>
    </row>
    <row r="7" spans="3:12" x14ac:dyDescent="0.25">
      <c r="C7" s="7" t="s">
        <v>10</v>
      </c>
      <c r="D7" s="8">
        <v>400</v>
      </c>
      <c r="E7" s="8">
        <v>120</v>
      </c>
      <c r="F7" s="9">
        <f>(D7*E7)</f>
        <v>48000</v>
      </c>
      <c r="I7" s="7" t="s">
        <v>8</v>
      </c>
      <c r="J7" s="8">
        <v>10000</v>
      </c>
      <c r="K7" s="8">
        <v>1.4</v>
      </c>
      <c r="L7" s="9">
        <f>(J7*K7)</f>
        <v>14000</v>
      </c>
    </row>
    <row r="8" spans="3:12" x14ac:dyDescent="0.25">
      <c r="C8" s="10" t="s">
        <v>5</v>
      </c>
      <c r="D8" s="11">
        <v>400</v>
      </c>
      <c r="E8" s="11">
        <v>0.8</v>
      </c>
      <c r="F8" s="12">
        <f t="shared" ref="F8:F9" si="0">(D8*E8)</f>
        <v>320</v>
      </c>
      <c r="I8" s="10" t="s">
        <v>5</v>
      </c>
      <c r="J8" s="11">
        <v>10000</v>
      </c>
      <c r="K8" s="11">
        <v>0.8</v>
      </c>
      <c r="L8" s="12">
        <f t="shared" ref="L8:L9" si="1">(J8*K8)</f>
        <v>8000</v>
      </c>
    </row>
    <row r="9" spans="3:12" x14ac:dyDescent="0.25">
      <c r="C9" s="13" t="s">
        <v>6</v>
      </c>
      <c r="D9" s="14">
        <v>400</v>
      </c>
      <c r="E9" s="14">
        <f>(E7+E8)</f>
        <v>120.8</v>
      </c>
      <c r="F9" s="15">
        <f t="shared" si="0"/>
        <v>48320</v>
      </c>
      <c r="I9" s="13" t="s">
        <v>6</v>
      </c>
      <c r="J9" s="14">
        <v>10000</v>
      </c>
      <c r="K9" s="14">
        <f>(K7+K8)</f>
        <v>2.2000000000000002</v>
      </c>
      <c r="L9" s="15">
        <f t="shared" si="1"/>
        <v>22000</v>
      </c>
    </row>
    <row r="12" spans="3:12" x14ac:dyDescent="0.25">
      <c r="C12" s="5" t="s">
        <v>32</v>
      </c>
      <c r="D12" s="5"/>
      <c r="E12" s="5"/>
      <c r="F12" s="5"/>
      <c r="I12" s="5" t="s">
        <v>31</v>
      </c>
      <c r="J12" s="5"/>
      <c r="K12" s="5"/>
      <c r="L12" s="5"/>
    </row>
    <row r="13" spans="3:12" x14ac:dyDescent="0.25">
      <c r="C13" s="16" t="s">
        <v>4</v>
      </c>
      <c r="D13" s="16" t="s">
        <v>1</v>
      </c>
      <c r="E13" s="16" t="s">
        <v>2</v>
      </c>
      <c r="F13" s="16" t="s">
        <v>3</v>
      </c>
      <c r="I13" s="6" t="s">
        <v>4</v>
      </c>
      <c r="J13" s="6" t="s">
        <v>1</v>
      </c>
      <c r="K13" s="6" t="s">
        <v>2</v>
      </c>
      <c r="L13" s="6" t="s">
        <v>3</v>
      </c>
    </row>
    <row r="14" spans="3:12" x14ac:dyDescent="0.25">
      <c r="C14" s="17" t="s">
        <v>11</v>
      </c>
      <c r="D14" s="18">
        <v>0</v>
      </c>
      <c r="E14" s="18">
        <v>0</v>
      </c>
      <c r="F14" s="19">
        <f>(D14*E14)</f>
        <v>0</v>
      </c>
      <c r="I14" s="7" t="s">
        <v>10</v>
      </c>
      <c r="J14" s="8">
        <v>400</v>
      </c>
      <c r="K14" s="8">
        <v>120.8</v>
      </c>
      <c r="L14" s="9">
        <f>(J14*K14)</f>
        <v>48320</v>
      </c>
    </row>
    <row r="15" spans="3:12" x14ac:dyDescent="0.25">
      <c r="C15" s="20" t="s">
        <v>12</v>
      </c>
      <c r="D15" s="21">
        <v>10000</v>
      </c>
      <c r="E15" s="21">
        <v>2.2000000000000002</v>
      </c>
      <c r="F15" s="22">
        <f t="shared" ref="F15" si="2">(D15*E15)</f>
        <v>22000</v>
      </c>
      <c r="I15" s="10" t="s">
        <v>5</v>
      </c>
      <c r="J15" s="11"/>
      <c r="K15" s="11"/>
      <c r="L15" s="12">
        <v>65000</v>
      </c>
    </row>
    <row r="16" spans="3:12" x14ac:dyDescent="0.25">
      <c r="C16" s="20" t="s">
        <v>13</v>
      </c>
      <c r="D16" s="21">
        <f>(D14+D15)</f>
        <v>10000</v>
      </c>
      <c r="E16" s="21">
        <f>(E15+E14/D16)</f>
        <v>2.2000000000000002</v>
      </c>
      <c r="F16" s="22">
        <f>(D16*E16)</f>
        <v>22000</v>
      </c>
      <c r="I16" s="10" t="s">
        <v>17</v>
      </c>
      <c r="J16" s="11">
        <v>850</v>
      </c>
      <c r="K16" s="11">
        <v>15.8</v>
      </c>
      <c r="L16" s="12">
        <f>(J16*K16)</f>
        <v>13430</v>
      </c>
    </row>
    <row r="17" spans="3:12" x14ac:dyDescent="0.25">
      <c r="C17" s="23"/>
      <c r="D17" s="24"/>
      <c r="E17" s="24"/>
      <c r="F17" s="25"/>
      <c r="I17" s="13" t="s">
        <v>6</v>
      </c>
      <c r="J17" s="14">
        <v>10000</v>
      </c>
      <c r="K17" s="14">
        <f>(L17/J17)</f>
        <v>12.675000000000001</v>
      </c>
      <c r="L17" s="15">
        <f>(L14+L15+L16)</f>
        <v>126750</v>
      </c>
    </row>
    <row r="18" spans="3:12" x14ac:dyDescent="0.25">
      <c r="C18" s="16" t="s">
        <v>4</v>
      </c>
      <c r="D18" s="16" t="s">
        <v>1</v>
      </c>
      <c r="E18" s="16" t="s">
        <v>2</v>
      </c>
      <c r="F18" s="16" t="s">
        <v>3</v>
      </c>
    </row>
    <row r="19" spans="3:12" x14ac:dyDescent="0.25">
      <c r="C19" s="20" t="s">
        <v>14</v>
      </c>
      <c r="D19" s="21">
        <v>10000</v>
      </c>
      <c r="E19" s="21">
        <f>(E16)</f>
        <v>2.2000000000000002</v>
      </c>
      <c r="F19" s="22">
        <f>(D19*E19)</f>
        <v>22000</v>
      </c>
    </row>
    <row r="20" spans="3:12" x14ac:dyDescent="0.25">
      <c r="C20" s="20" t="s">
        <v>15</v>
      </c>
      <c r="D20" s="21">
        <f>(D16-D19)</f>
        <v>0</v>
      </c>
      <c r="E20" s="21">
        <f>(E17)</f>
        <v>0</v>
      </c>
      <c r="F20" s="22">
        <f t="shared" ref="F20:F21" si="3">(D20*E20)</f>
        <v>0</v>
      </c>
      <c r="I20" s="5" t="s">
        <v>18</v>
      </c>
      <c r="J20" s="5"/>
      <c r="K20" s="5"/>
      <c r="L20" s="5"/>
    </row>
    <row r="21" spans="3:12" x14ac:dyDescent="0.25">
      <c r="C21" s="26" t="s">
        <v>13</v>
      </c>
      <c r="D21" s="27">
        <f>(D19+D20)</f>
        <v>10000</v>
      </c>
      <c r="E21" s="27">
        <f>(E19+E20)</f>
        <v>2.2000000000000002</v>
      </c>
      <c r="F21" s="28">
        <f t="shared" si="3"/>
        <v>22000</v>
      </c>
      <c r="I21" s="16" t="s">
        <v>4</v>
      </c>
      <c r="J21" s="16" t="s">
        <v>1</v>
      </c>
      <c r="K21" s="16" t="s">
        <v>2</v>
      </c>
      <c r="L21" s="16" t="s">
        <v>3</v>
      </c>
    </row>
    <row r="22" spans="3:12" x14ac:dyDescent="0.25">
      <c r="I22" s="17" t="s">
        <v>11</v>
      </c>
      <c r="J22" s="18">
        <v>0</v>
      </c>
      <c r="K22" s="18">
        <v>0</v>
      </c>
      <c r="L22" s="19">
        <f>(J22*K22)</f>
        <v>0</v>
      </c>
    </row>
    <row r="23" spans="3:12" x14ac:dyDescent="0.25">
      <c r="I23" s="20" t="s">
        <v>12</v>
      </c>
      <c r="J23" s="21">
        <v>10000</v>
      </c>
      <c r="K23" s="21">
        <f>K17</f>
        <v>12.675000000000001</v>
      </c>
      <c r="L23" s="22">
        <f t="shared" ref="L23" si="4">(J23*K23)</f>
        <v>126750</v>
      </c>
    </row>
    <row r="24" spans="3:12" x14ac:dyDescent="0.25">
      <c r="I24" s="20" t="s">
        <v>13</v>
      </c>
      <c r="J24" s="21">
        <f>(J22+J23)</f>
        <v>10000</v>
      </c>
      <c r="K24" s="21">
        <f>(K23+K22/J24)</f>
        <v>12.675000000000001</v>
      </c>
      <c r="L24" s="22">
        <f>(J24*K24)</f>
        <v>126750</v>
      </c>
    </row>
    <row r="25" spans="3:12" x14ac:dyDescent="0.25">
      <c r="I25" s="23"/>
      <c r="J25" s="24"/>
      <c r="K25" s="24"/>
      <c r="L25" s="25"/>
    </row>
    <row r="26" spans="3:12" x14ac:dyDescent="0.25">
      <c r="I26" s="16" t="s">
        <v>4</v>
      </c>
      <c r="J26" s="16" t="s">
        <v>1</v>
      </c>
      <c r="K26" s="16" t="s">
        <v>2</v>
      </c>
      <c r="L26" s="16" t="s">
        <v>3</v>
      </c>
    </row>
    <row r="27" spans="3:12" x14ac:dyDescent="0.25">
      <c r="I27" s="20" t="s">
        <v>14</v>
      </c>
      <c r="J27" s="21">
        <v>10000</v>
      </c>
      <c r="K27" s="21">
        <f>(K24)</f>
        <v>12.675000000000001</v>
      </c>
      <c r="L27" s="22">
        <f>(J27*K27)</f>
        <v>126750</v>
      </c>
    </row>
    <row r="28" spans="3:12" x14ac:dyDescent="0.25">
      <c r="I28" s="20" t="s">
        <v>15</v>
      </c>
      <c r="J28" s="21">
        <f>(J24-J27)</f>
        <v>0</v>
      </c>
      <c r="K28" s="21">
        <f>(K25)</f>
        <v>0</v>
      </c>
      <c r="L28" s="22">
        <f t="shared" ref="L28:L29" si="5">(J28*K28)</f>
        <v>0</v>
      </c>
    </row>
    <row r="29" spans="3:12" x14ac:dyDescent="0.25">
      <c r="I29" s="26" t="s">
        <v>13</v>
      </c>
      <c r="J29" s="27">
        <f>(J27+J28)</f>
        <v>10000</v>
      </c>
      <c r="K29" s="27">
        <f>(K27+K28)</f>
        <v>12.675000000000001</v>
      </c>
      <c r="L29" s="28">
        <f t="shared" si="5"/>
        <v>126750</v>
      </c>
    </row>
  </sheetData>
  <mergeCells count="5">
    <mergeCell ref="C5:F5"/>
    <mergeCell ref="I5:L5"/>
    <mergeCell ref="C12:F12"/>
    <mergeCell ref="I12:L12"/>
    <mergeCell ref="I20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Ex1</vt:lpstr>
      <vt:lpstr>Ex2</vt:lpstr>
      <vt:lpstr>Devoir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2021-11-09T06:29:37Z</dcterms:created>
  <dcterms:modified xsi:type="dcterms:W3CDTF">2021-11-16T21:36:22Z</dcterms:modified>
</cp:coreProperties>
</file>