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APCX\CECI\MaestriaDataMining\EEA\EEA-2022\trabajos_practicos\eea2022_TPS_CECI_PABLO\eea2022_tp1_ceci_pablo\"/>
    </mc:Choice>
  </mc:AlternateContent>
  <bookViews>
    <workbookView xWindow="0" yWindow="0" windowWidth="20490" windowHeight="7650" activeTab="1"/>
  </bookViews>
  <sheets>
    <sheet name="MODELO_INICIAL" sheetId="1" r:id="rId1"/>
    <sheet name="MODELO_Cat&amp;Interac" sheetId="2" r:id="rId2"/>
  </sheets>
  <definedNames>
    <definedName name="_xlnm._FilterDatabase" localSheetId="0" hidden="1">MODELO_INICIAL!$A$28:$F$48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M36" i="2"/>
  <c r="L36" i="2"/>
  <c r="M35" i="2"/>
  <c r="L35" i="2"/>
  <c r="L44" i="2"/>
  <c r="M44" i="2" s="1"/>
  <c r="L43" i="2"/>
  <c r="M43" i="2" s="1"/>
  <c r="M46" i="2"/>
  <c r="L46" i="2"/>
  <c r="L45" i="2"/>
  <c r="M45" i="2" s="1"/>
  <c r="M42" i="2"/>
  <c r="L42" i="2"/>
  <c r="L41" i="2"/>
  <c r="M41" i="2" s="1"/>
  <c r="L28" i="2"/>
  <c r="M28" i="2" s="1"/>
  <c r="L27" i="2"/>
  <c r="M27" i="2" s="1"/>
  <c r="L34" i="2"/>
  <c r="M34" i="2" s="1"/>
  <c r="L33" i="2"/>
  <c r="M33" i="2" s="1"/>
  <c r="L30" i="2"/>
  <c r="M30" i="2" s="1"/>
  <c r="L29" i="2"/>
  <c r="M29" i="2" s="1"/>
  <c r="G5" i="2"/>
  <c r="G4" i="2"/>
  <c r="L32" i="2"/>
  <c r="M32" i="2" s="1"/>
  <c r="L37" i="2"/>
  <c r="M37" i="2" s="1"/>
  <c r="L38" i="2"/>
  <c r="M38" i="2" s="1"/>
  <c r="L26" i="2"/>
  <c r="M26" i="2" s="1"/>
  <c r="L31" i="2"/>
  <c r="L23" i="2"/>
  <c r="M23" i="2" s="1"/>
  <c r="L22" i="2"/>
  <c r="M22" i="2" s="1"/>
  <c r="L21" i="2"/>
  <c r="M21" i="2" s="1"/>
  <c r="L20" i="2"/>
  <c r="M20" i="2" s="1"/>
  <c r="M31" i="2"/>
  <c r="L25" i="2"/>
  <c r="M25" i="2" s="1"/>
  <c r="L16" i="2"/>
  <c r="M16" i="2" s="1"/>
  <c r="L17" i="2"/>
  <c r="M17" i="2" s="1"/>
  <c r="L18" i="2"/>
  <c r="M18" i="2" s="1"/>
  <c r="L15" i="2"/>
  <c r="M15" i="2" s="1"/>
  <c r="G23" i="1"/>
  <c r="G22" i="1"/>
  <c r="G21" i="1"/>
  <c r="G20" i="1"/>
  <c r="H18" i="1"/>
  <c r="H16" i="1"/>
  <c r="G18" i="1"/>
  <c r="G17" i="1"/>
  <c r="G16" i="1"/>
  <c r="G15" i="1"/>
  <c r="H11" i="1"/>
  <c r="G12" i="1"/>
  <c r="H10" i="1" s="1"/>
  <c r="G13" i="1"/>
  <c r="G11" i="1"/>
  <c r="G10" i="1"/>
  <c r="G29" i="1"/>
  <c r="G32" i="1"/>
  <c r="G35" i="1"/>
  <c r="G31" i="1"/>
  <c r="G33" i="1"/>
  <c r="G34" i="1"/>
  <c r="G36" i="1"/>
  <c r="G37" i="1"/>
  <c r="G40" i="1"/>
  <c r="G44" i="1"/>
  <c r="G45" i="1"/>
  <c r="G46" i="1"/>
  <c r="G47" i="1"/>
  <c r="G41" i="1"/>
  <c r="G42" i="1"/>
  <c r="G48" i="1"/>
  <c r="G38" i="1"/>
  <c r="G39" i="1"/>
  <c r="G43" i="1"/>
  <c r="G30" i="1"/>
  <c r="H21" i="1" l="1"/>
  <c r="H23" i="1"/>
</calcChain>
</file>

<file path=xl/sharedStrings.xml><?xml version="1.0" encoding="utf-8"?>
<sst xmlns="http://schemas.openxmlformats.org/spreadsheetml/2006/main" count="73" uniqueCount="37">
  <si>
    <t>edad</t>
  </si>
  <si>
    <t>genero</t>
  </si>
  <si>
    <t>altura</t>
  </si>
  <si>
    <t>peso</t>
  </si>
  <si>
    <t>consumo_diario_alcohol</t>
  </si>
  <si>
    <t>dias_actividad_fisica_semanal</t>
  </si>
  <si>
    <t>Intercept</t>
  </si>
  <si>
    <t>generoMasculino</t>
  </si>
  <si>
    <t>b0</t>
  </si>
  <si>
    <t>b1</t>
  </si>
  <si>
    <t>b2</t>
  </si>
  <si>
    <t>b3</t>
  </si>
  <si>
    <t>b4</t>
  </si>
  <si>
    <t>b5</t>
  </si>
  <si>
    <t>Ypred</t>
  </si>
  <si>
    <t>Efecto
Género</t>
  </si>
  <si>
    <t>Efecto
Actv Fís</t>
  </si>
  <si>
    <t>Efecto
Consm
OH</t>
  </si>
  <si>
    <t>b6</t>
  </si>
  <si>
    <t>b7</t>
  </si>
  <si>
    <t>b8</t>
  </si>
  <si>
    <t>b9</t>
  </si>
  <si>
    <t>b10</t>
  </si>
  <si>
    <t xml:space="preserve">2 veces al día </t>
  </si>
  <si>
    <t xml:space="preserve">1 vez al día </t>
  </si>
  <si>
    <t xml:space="preserve">3 veces al día </t>
  </si>
  <si>
    <t xml:space="preserve">Dato perdido </t>
  </si>
  <si>
    <t xml:space="preserve">4 a 6  últ. 7d </t>
  </si>
  <si>
    <t>Masc.</t>
  </si>
  <si>
    <t>Edad_Gen</t>
  </si>
  <si>
    <t xml:space="preserve">4 &gt;= al día </t>
  </si>
  <si>
    <t>consumo
semanal
snacks
VECES</t>
  </si>
  <si>
    <t>Efecto
Género
Edad</t>
  </si>
  <si>
    <t>Efecto
Consm
Snacks</t>
  </si>
  <si>
    <t>Efecto
Género
Edad
Consm</t>
  </si>
  <si>
    <t xml:space="preserve">1 a 3  últ. 7d 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</si>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</sst>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Lucida Sans"/>
      <family val="2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000000"/>
      <name val="Lucida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right" vertic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1" fontId="4" fillId="0" borderId="0" xfId="0" applyNumberFormat="1" applyFont="1"/>
    <xf numFmtId="171" fontId="0" fillId="0" borderId="0" xfId="0" applyNumberFormat="1"/>
    <xf numFmtId="171" fontId="1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3" borderId="2" xfId="0" applyFill="1" applyBorder="1"/>
    <xf numFmtId="0" fontId="0" fillId="0" borderId="3" xfId="0" applyBorder="1" applyAlignment="1">
      <alignment horizontal="center" vertical="center"/>
    </xf>
    <xf numFmtId="0" fontId="0" fillId="3" borderId="4" xfId="0" applyFill="1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/>
    <xf numFmtId="11" fontId="0" fillId="0" borderId="0" xfId="0" applyNumberFormat="1"/>
    <xf numFmtId="0" fontId="0" fillId="0" borderId="3" xfId="0" applyBorder="1" applyAlignment="1">
      <alignment horizontal="center" vertical="center" wrapText="1"/>
    </xf>
    <xf numFmtId="11" fontId="5" fillId="2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Femenino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MODELO_INICIAL!$G$10:$G$11</c:f>
              <c:numCache>
                <c:formatCode>General</c:formatCode>
                <c:ptCount val="2"/>
                <c:pt idx="0">
                  <c:v>62.236237737999986</c:v>
                </c:pt>
                <c:pt idx="1">
                  <c:v>67.441090089999975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C-4F44-8ED6-CC7354B073BF}"/>
            </c:ext>
          </c:extLst>
        </c:ser>
        <c:ser>
          <c:idx val="1"/>
          <c:order val="1"/>
          <c:tx>
            <c:v>Masculinos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MODELO_INICIAL!$G$12:$G$13</c:f>
              <c:numCache>
                <c:formatCode>General</c:formatCode>
                <c:ptCount val="2"/>
                <c:pt idx="0">
                  <c:v>63.498881295999993</c:v>
                </c:pt>
                <c:pt idx="1">
                  <c:v>68.703733647999982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C-4F44-8ED6-CC7354B0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67231"/>
        <c:axId val="730366815"/>
      </c:lineChart>
      <c:catAx>
        <c:axId val="7303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6815"/>
        <c:crosses val="autoZero"/>
        <c:auto val="1"/>
        <c:lblAlgn val="ctr"/>
        <c:lblOffset val="100"/>
        <c:noMultiLvlLbl val="0"/>
      </c:catAx>
      <c:valAx>
        <c:axId val="7303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MODELO_INICIAL!$G$15:$G$16</c:f>
              <c:numCache>
                <c:formatCode>General</c:formatCode>
                <c:ptCount val="2"/>
                <c:pt idx="0">
                  <c:v>62.236237737999986</c:v>
                </c:pt>
                <c:pt idx="1">
                  <c:v>62.148846706999976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4-4AD0-8EC6-BE436D075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MODELO_INICIAL!$G$17:$G$18</c:f>
              <c:numCache>
                <c:formatCode>General</c:formatCode>
                <c:ptCount val="2"/>
                <c:pt idx="0">
                  <c:v>63.498881295999993</c:v>
                </c:pt>
                <c:pt idx="1">
                  <c:v>63.411490264999983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4-4AD0-8EC6-BE436D07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67231"/>
        <c:axId val="730366815"/>
      </c:lineChart>
      <c:catAx>
        <c:axId val="7303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6815"/>
        <c:crosses val="autoZero"/>
        <c:auto val="1"/>
        <c:lblAlgn val="ctr"/>
        <c:lblOffset val="100"/>
        <c:noMultiLvlLbl val="0"/>
      </c:catAx>
      <c:valAx>
        <c:axId val="7303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MODELO_INICIAL!$G$20:$G$21</c:f>
              <c:numCache>
                <c:formatCode>General</c:formatCode>
                <c:ptCount val="2"/>
                <c:pt idx="0">
                  <c:v>62.243509116999988</c:v>
                </c:pt>
                <c:pt idx="1">
                  <c:v>62.243509116999988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583-9C18-14D0AF61F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MODELO_INICIAL!$G$22:$G$23</c:f>
              <c:numCache>
                <c:formatCode>General</c:formatCode>
                <c:ptCount val="2"/>
                <c:pt idx="0">
                  <c:v>63.506152674999996</c:v>
                </c:pt>
                <c:pt idx="1">
                  <c:v>63.506152674999996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583-9C18-14D0AF61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67231"/>
        <c:axId val="730366815"/>
      </c:lineChart>
      <c:catAx>
        <c:axId val="7303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6815"/>
        <c:crosses val="autoZero"/>
        <c:auto val="1"/>
        <c:lblAlgn val="ctr"/>
        <c:lblOffset val="100"/>
        <c:noMultiLvlLbl val="0"/>
      </c:catAx>
      <c:valAx>
        <c:axId val="7303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'MODELO_Cat&amp;Interac'!$M$20:$M$21</c:f>
              <c:numCache>
                <c:formatCode>General</c:formatCode>
                <c:ptCount val="2"/>
                <c:pt idx="0">
                  <c:v>54.568381900000006</c:v>
                </c:pt>
                <c:pt idx="1">
                  <c:v>60.683848900000001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4-49DA-8CC2-E04948C0CD78}"/>
            </c:ext>
          </c:extLst>
        </c:ser>
        <c:ser>
          <c:idx val="3"/>
          <c:order val="1"/>
          <c:marker>
            <c:symbol val="none"/>
          </c:marker>
          <c:val>
            <c:numRef>
              <c:f>'MODELO_Cat&amp;Interac'!$M$22:$M$23</c:f>
              <c:numCache>
                <c:formatCode>General</c:formatCode>
                <c:ptCount val="2"/>
                <c:pt idx="0">
                  <c:v>55.045838099999997</c:v>
                </c:pt>
                <c:pt idx="1">
                  <c:v>63.118597600000001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4-49DA-8CC2-E04948C0CD78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'MODELO_Cat&amp;Interac'!$M$20:$M$21</c:f>
              <c:numCache>
                <c:formatCode>General</c:formatCode>
                <c:ptCount val="2"/>
                <c:pt idx="0">
                  <c:v>54.568381900000006</c:v>
                </c:pt>
                <c:pt idx="1">
                  <c:v>60.683848900000001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4-49DA-8CC2-E04948C0CD78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'MODELO_Cat&amp;Interac'!$M$22:$M$23</c:f>
              <c:numCache>
                <c:formatCode>General</c:formatCode>
                <c:ptCount val="2"/>
                <c:pt idx="0">
                  <c:v>55.045838099999997</c:v>
                </c:pt>
                <c:pt idx="1">
                  <c:v>63.118597600000001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4-49DA-8CC2-E04948C0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67231"/>
        <c:axId val="730366815"/>
      </c:lineChart>
      <c:catAx>
        <c:axId val="7303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6815"/>
        <c:crosses val="autoZero"/>
        <c:auto val="1"/>
        <c:lblAlgn val="ctr"/>
        <c:lblOffset val="100"/>
        <c:noMultiLvlLbl val="0"/>
      </c:catAx>
      <c:valAx>
        <c:axId val="7303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723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'MODELO_Cat&amp;Interac'!$M$25:$M$26</c:f>
              <c:numCache>
                <c:formatCode>General</c:formatCode>
                <c:ptCount val="2"/>
                <c:pt idx="0">
                  <c:v>58.237662099999994</c:v>
                </c:pt>
                <c:pt idx="1">
                  <c:v>64.666885099999988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918-BCF9-8D198CDEFF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'MODELO_Cat&amp;Interac'!$M$31:$M$32</c:f>
              <c:numCache>
                <c:formatCode>General</c:formatCode>
                <c:ptCount val="2"/>
                <c:pt idx="0">
                  <c:v>57.629786499999994</c:v>
                </c:pt>
                <c:pt idx="1">
                  <c:v>64.059009499999988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918-BCF9-8D198CDEFF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'MODELO_Cat&amp;Interac'!$M$37:$M$38</c:f>
              <c:numCache>
                <c:formatCode>General</c:formatCode>
                <c:ptCount val="2"/>
                <c:pt idx="0">
                  <c:v>55.670688599999991</c:v>
                </c:pt>
                <c:pt idx="1">
                  <c:v>62.099911599999984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E-4918-BCF9-8D198CDE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67231"/>
        <c:axId val="730366815"/>
      </c:lineChart>
      <c:catAx>
        <c:axId val="7303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6815"/>
        <c:crosses val="autoZero"/>
        <c:auto val="1"/>
        <c:lblAlgn val="ctr"/>
        <c:lblOffset val="100"/>
        <c:noMultiLvlLbl val="0"/>
      </c:catAx>
      <c:valAx>
        <c:axId val="7303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'MODELO_Cat&amp;Interac'!$M$15:$M$16</c:f>
              <c:numCache>
                <c:formatCode>General</c:formatCode>
                <c:ptCount val="2"/>
                <c:pt idx="0">
                  <c:v>60.683848900000001</c:v>
                </c:pt>
                <c:pt idx="1">
                  <c:v>67.11307189999998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0-42F8-967D-D8CA11F6F554}"/>
            </c:ext>
          </c:extLst>
        </c:ser>
        <c:ser>
          <c:idx val="3"/>
          <c:order val="1"/>
          <c:marker>
            <c:symbol val="none"/>
          </c:marker>
          <c:val>
            <c:numRef>
              <c:f>'MODELO_Cat&amp;Interac'!$M$17:$M$18</c:f>
              <c:numCache>
                <c:formatCode>General</c:formatCode>
                <c:ptCount val="2"/>
                <c:pt idx="0">
                  <c:v>63.118597600000001</c:v>
                </c:pt>
                <c:pt idx="1">
                  <c:v>69.54782059999998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0-42F8-967D-D8CA11F6F554}"/>
            </c:ext>
          </c:extLst>
        </c:ser>
        <c:ser>
          <c:idx val="0"/>
          <c:order val="2"/>
          <c:marker>
            <c:symbol val="none"/>
          </c:marker>
          <c:val>
            <c:numRef>
              <c:f>'MODELO_Cat&amp;Interac'!$M$15:$M$16</c:f>
              <c:numCache>
                <c:formatCode>General</c:formatCode>
                <c:ptCount val="2"/>
                <c:pt idx="0">
                  <c:v>60.683848900000001</c:v>
                </c:pt>
                <c:pt idx="1">
                  <c:v>67.11307189999998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0-42F8-967D-D8CA11F6F554}"/>
            </c:ext>
          </c:extLst>
        </c:ser>
        <c:ser>
          <c:idx val="1"/>
          <c:order val="3"/>
          <c:marker>
            <c:symbol val="none"/>
          </c:marker>
          <c:val>
            <c:numRef>
              <c:f>'MODELO_Cat&amp;Interac'!$M$17:$M$18</c:f>
              <c:numCache>
                <c:formatCode>General</c:formatCode>
                <c:ptCount val="2"/>
                <c:pt idx="0">
                  <c:v>63.118597600000001</c:v>
                </c:pt>
                <c:pt idx="1">
                  <c:v>69.54782059999998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0-42F8-967D-D8CA11F6F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67231"/>
        <c:axId val="730366815"/>
      </c:lineChart>
      <c:catAx>
        <c:axId val="7303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6815"/>
        <c:crosses val="autoZero"/>
        <c:auto val="1"/>
        <c:lblAlgn val="ctr"/>
        <c:lblOffset val="100"/>
        <c:noMultiLvlLbl val="0"/>
      </c:catAx>
      <c:valAx>
        <c:axId val="730366815"/>
        <c:scaling>
          <c:orientation val="minMax"/>
          <c:min val="5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723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'MODELO_Cat&amp;Interac'!$M$43:$M$44</c:f>
              <c:numCache>
                <c:formatCode>General</c:formatCode>
                <c:ptCount val="2"/>
                <c:pt idx="0">
                  <c:v>55.045838099999997</c:v>
                </c:pt>
                <c:pt idx="1">
                  <c:v>63.118597600000001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3-43D0-A2D5-656EFAA4B158}"/>
            </c:ext>
          </c:extLst>
        </c:ser>
        <c:ser>
          <c:idx val="1"/>
          <c:order val="1"/>
          <c:marker>
            <c:symbol val="none"/>
          </c:marker>
          <c:val>
            <c:numRef>
              <c:f>'MODELO_Cat&amp;Interac'!$M$41:$M$42</c:f>
              <c:numCache>
                <c:formatCode>General</c:formatCode>
                <c:ptCount val="2"/>
                <c:pt idx="0">
                  <c:v>54.568381900000006</c:v>
                </c:pt>
                <c:pt idx="1">
                  <c:v>60.683848900000001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3-43D0-A2D5-656EFAA4B158}"/>
            </c:ext>
          </c:extLst>
        </c:ser>
        <c:ser>
          <c:idx val="2"/>
          <c:order val="2"/>
          <c:tx>
            <c:v>3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'MODELO_Cat&amp;Interac'!$M$45:$M$46</c:f>
              <c:numCache>
                <c:formatCode>General</c:formatCode>
                <c:ptCount val="2"/>
                <c:pt idx="0">
                  <c:v>52.478864599999994</c:v>
                </c:pt>
                <c:pt idx="1">
                  <c:v>60.551624099999984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3-43D0-A2D5-656EFAA4B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67231"/>
        <c:axId val="730366815"/>
      </c:lineChart>
      <c:catAx>
        <c:axId val="7303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6815"/>
        <c:crosses val="autoZero"/>
        <c:auto val="1"/>
        <c:lblAlgn val="ctr"/>
        <c:lblOffset val="100"/>
        <c:noMultiLvlLbl val="0"/>
      </c:catAx>
      <c:valAx>
        <c:axId val="730366815"/>
        <c:scaling>
          <c:orientation val="minMax"/>
          <c:max val="61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723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291961</xdr:colOff>
      <xdr:row>6</xdr:row>
      <xdr:rowOff>152400</xdr:rowOff>
    </xdr:from>
    <xdr:to>
      <xdr:col>11</xdr:col>
      <xdr:colOff>371475</xdr:colOff>
      <xdr:row>13</xdr:row>
      <xdr:rowOff>99391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57980</xdr:colOff>
      <xdr:row>14</xdr:row>
      <xdr:rowOff>1</xdr:rowOff>
    </xdr:from>
    <xdr:to>
      <xdr:col>11</xdr:col>
      <xdr:colOff>256763</xdr:colOff>
      <xdr:row>17</xdr:row>
      <xdr:rowOff>165652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82826</xdr:colOff>
      <xdr:row>19</xdr:row>
      <xdr:rowOff>66261</xdr:rowOff>
    </xdr:from>
    <xdr:to>
      <xdr:col>11</xdr:col>
      <xdr:colOff>281609</xdr:colOff>
      <xdr:row>23</xdr:row>
      <xdr:rowOff>41412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133351</xdr:colOff>
      <xdr:row>18</xdr:row>
      <xdr:rowOff>47625</xdr:rowOff>
    </xdr:from>
    <xdr:to>
      <xdr:col>15</xdr:col>
      <xdr:colOff>276225</xdr:colOff>
      <xdr:row>24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24</xdr:row>
      <xdr:rowOff>66261</xdr:rowOff>
    </xdr:from>
    <xdr:to>
      <xdr:col>17</xdr:col>
      <xdr:colOff>380999</xdr:colOff>
      <xdr:row>38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12</xdr:row>
      <xdr:rowOff>104775</xdr:rowOff>
    </xdr:from>
    <xdr:to>
      <xdr:col>15</xdr:col>
      <xdr:colOff>295274</xdr:colOff>
      <xdr:row>18</xdr:row>
      <xdr:rowOff>3727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133351</xdr:colOff>
      <xdr:row>39</xdr:row>
      <xdr:rowOff>47625</xdr:rowOff>
    </xdr:from>
    <xdr:to>
      <xdr:col>15</xdr:col>
      <xdr:colOff>276225</xdr:colOff>
      <xdr:row>47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zoomScaleNormal="100" workbookViewId="0">
      <selection activeCell="A26" sqref="A26:XFD49"/>
    </sheetView>
  </sheetViews>
  <sheetFormatPr defaultRowHeight="15" x14ac:dyDescent="0.25"/>
  <cols>
    <col min="3" max="3" width="28.140625" bestFit="1" customWidth="1"/>
    <col min="4" max="4" width="10" bestFit="1" customWidth="1"/>
    <col min="5" max="5" width="18.5703125" customWidth="1"/>
    <col min="6" max="6" width="25.28515625" bestFit="1" customWidth="1"/>
  </cols>
  <sheetData>
    <row r="2" spans="1:8" x14ac:dyDescent="0.25">
      <c r="C2" t="s">
        <v>6</v>
      </c>
      <c r="D2" t="s">
        <v>8</v>
      </c>
      <c r="E2">
        <v>-68.922688070000007</v>
      </c>
    </row>
    <row r="3" spans="1:8" x14ac:dyDescent="0.25">
      <c r="C3" s="2" t="s">
        <v>2</v>
      </c>
      <c r="D3" t="s">
        <v>9</v>
      </c>
      <c r="E3">
        <v>0.65060654399999995</v>
      </c>
    </row>
    <row r="4" spans="1:8" x14ac:dyDescent="0.25">
      <c r="C4" s="2" t="s">
        <v>0</v>
      </c>
      <c r="D4" t="s">
        <v>10</v>
      </c>
      <c r="E4">
        <v>1.4067270599999999</v>
      </c>
    </row>
    <row r="5" spans="1:8" x14ac:dyDescent="0.25">
      <c r="C5" s="2" t="s">
        <v>7</v>
      </c>
      <c r="D5" t="s">
        <v>11</v>
      </c>
      <c r="E5">
        <v>1.2626435579999999</v>
      </c>
    </row>
    <row r="6" spans="1:8" x14ac:dyDescent="0.25">
      <c r="C6" s="2" t="s">
        <v>5</v>
      </c>
      <c r="D6" t="s">
        <v>12</v>
      </c>
      <c r="E6">
        <v>-8.7391030999999994E-2</v>
      </c>
    </row>
    <row r="7" spans="1:8" x14ac:dyDescent="0.25">
      <c r="C7" s="2" t="s">
        <v>4</v>
      </c>
      <c r="D7" t="s">
        <v>13</v>
      </c>
      <c r="E7">
        <v>7.2713789999999997E-3</v>
      </c>
    </row>
    <row r="9" spans="1:8" x14ac:dyDescent="0.25">
      <c r="A9" s="3" t="s">
        <v>3</v>
      </c>
      <c r="B9" s="2" t="s">
        <v>2</v>
      </c>
      <c r="C9" s="2" t="s">
        <v>0</v>
      </c>
      <c r="D9" s="2" t="s">
        <v>1</v>
      </c>
      <c r="E9" s="2" t="s">
        <v>5</v>
      </c>
      <c r="F9" s="2" t="s">
        <v>4</v>
      </c>
      <c r="G9" s="4" t="s">
        <v>14</v>
      </c>
    </row>
    <row r="10" spans="1:8" x14ac:dyDescent="0.25">
      <c r="A10" s="11" t="s">
        <v>15</v>
      </c>
      <c r="B10" s="5">
        <v>167</v>
      </c>
      <c r="C10" s="5">
        <v>16</v>
      </c>
      <c r="D10">
        <v>0</v>
      </c>
      <c r="E10">
        <v>0</v>
      </c>
      <c r="F10">
        <v>0</v>
      </c>
      <c r="G10" s="9">
        <f>MMULT(B10:F10,$E$3:$E$7)+$E$2</f>
        <v>62.236237737999986</v>
      </c>
      <c r="H10" s="9">
        <f>G12-G10</f>
        <v>1.2626435580000077</v>
      </c>
    </row>
    <row r="11" spans="1:8" x14ac:dyDescent="0.25">
      <c r="A11" s="12"/>
      <c r="B11" s="5">
        <v>175</v>
      </c>
      <c r="C11" s="5">
        <v>16</v>
      </c>
      <c r="D11">
        <v>0</v>
      </c>
      <c r="E11">
        <v>0</v>
      </c>
      <c r="F11">
        <v>0</v>
      </c>
      <c r="G11" s="7">
        <f>MMULT(B11:F11,$E$3:$E$7)+$E$2</f>
        <v>67.441090089999975</v>
      </c>
      <c r="H11" s="7">
        <f>G13-G11</f>
        <v>1.2626435580000077</v>
      </c>
    </row>
    <row r="12" spans="1:8" x14ac:dyDescent="0.25">
      <c r="A12" s="12"/>
      <c r="B12" s="6">
        <v>167</v>
      </c>
      <c r="C12" s="6">
        <v>16</v>
      </c>
      <c r="D12">
        <v>1</v>
      </c>
      <c r="E12">
        <v>0</v>
      </c>
      <c r="F12">
        <v>0</v>
      </c>
      <c r="G12" s="9">
        <f t="shared" ref="G12:G13" si="0">MMULT(B12:F12,$E$3:$E$7)+$E$2</f>
        <v>63.498881295999993</v>
      </c>
    </row>
    <row r="13" spans="1:8" x14ac:dyDescent="0.25">
      <c r="A13" s="12"/>
      <c r="B13" s="6">
        <v>175</v>
      </c>
      <c r="C13" s="6">
        <v>16</v>
      </c>
      <c r="D13">
        <v>1</v>
      </c>
      <c r="E13">
        <v>0</v>
      </c>
      <c r="F13">
        <v>0</v>
      </c>
      <c r="G13" s="7">
        <f t="shared" si="0"/>
        <v>68.703733647999982</v>
      </c>
    </row>
    <row r="15" spans="1:8" x14ac:dyDescent="0.25">
      <c r="A15" s="11" t="s">
        <v>16</v>
      </c>
      <c r="B15" s="5">
        <v>167</v>
      </c>
      <c r="C15" s="5">
        <v>16</v>
      </c>
      <c r="D15">
        <v>0</v>
      </c>
      <c r="E15">
        <v>0</v>
      </c>
      <c r="F15">
        <v>0</v>
      </c>
      <c r="G15" s="9">
        <f>MMULT(B15:F15,$E$3:$E$7)+$E$2</f>
        <v>62.236237737999986</v>
      </c>
      <c r="H15" s="9"/>
    </row>
    <row r="16" spans="1:8" x14ac:dyDescent="0.25">
      <c r="A16" s="12"/>
      <c r="B16" s="5">
        <v>167</v>
      </c>
      <c r="C16" s="5">
        <v>16</v>
      </c>
      <c r="D16">
        <v>0</v>
      </c>
      <c r="E16">
        <v>1</v>
      </c>
      <c r="F16">
        <v>0</v>
      </c>
      <c r="G16" s="9">
        <f>MMULT(B16:F16,$E$3:$E$7)+$E$2</f>
        <v>62.148846706999976</v>
      </c>
      <c r="H16" s="9">
        <f>G16-G15</f>
        <v>-8.7391031000009889E-2</v>
      </c>
    </row>
    <row r="17" spans="1:8" x14ac:dyDescent="0.25">
      <c r="A17" s="12"/>
      <c r="B17" s="6">
        <v>167</v>
      </c>
      <c r="C17" s="6">
        <v>16</v>
      </c>
      <c r="D17">
        <v>1</v>
      </c>
      <c r="E17">
        <v>0</v>
      </c>
      <c r="F17">
        <v>0</v>
      </c>
      <c r="G17" s="7">
        <f t="shared" ref="G17:G18" si="1">MMULT(B17:F17,$E$3:$E$7)+$E$2</f>
        <v>63.498881295999993</v>
      </c>
    </row>
    <row r="18" spans="1:8" x14ac:dyDescent="0.25">
      <c r="A18" s="12"/>
      <c r="B18" s="6">
        <v>167</v>
      </c>
      <c r="C18" s="6">
        <v>16</v>
      </c>
      <c r="D18">
        <v>1</v>
      </c>
      <c r="E18">
        <v>1</v>
      </c>
      <c r="F18">
        <v>0</v>
      </c>
      <c r="G18" s="7">
        <f t="shared" si="1"/>
        <v>63.411490264999983</v>
      </c>
      <c r="H18" s="7">
        <f>G18-G17</f>
        <v>-8.7391031000009889E-2</v>
      </c>
    </row>
    <row r="20" spans="1:8" x14ac:dyDescent="0.25">
      <c r="A20" s="11" t="s">
        <v>17</v>
      </c>
      <c r="B20" s="5">
        <v>167</v>
      </c>
      <c r="C20" s="5">
        <v>16</v>
      </c>
      <c r="D20">
        <v>0</v>
      </c>
      <c r="E20">
        <v>0</v>
      </c>
      <c r="F20">
        <v>1</v>
      </c>
      <c r="G20" s="9">
        <f>MMULT(B20:F20,$E$3:$E$7)+$E$2</f>
        <v>62.243509116999988</v>
      </c>
      <c r="H20" s="9"/>
    </row>
    <row r="21" spans="1:8" x14ac:dyDescent="0.25">
      <c r="A21" s="12"/>
      <c r="B21" s="5">
        <v>167</v>
      </c>
      <c r="C21" s="5">
        <v>16</v>
      </c>
      <c r="D21">
        <v>0</v>
      </c>
      <c r="E21">
        <v>0</v>
      </c>
      <c r="F21">
        <v>1</v>
      </c>
      <c r="G21" s="9">
        <f>MMULT(B21:F21,$E$3:$E$7)+$E$2</f>
        <v>62.243509116999988</v>
      </c>
      <c r="H21" s="13">
        <f>G21-G20</f>
        <v>0</v>
      </c>
    </row>
    <row r="22" spans="1:8" x14ac:dyDescent="0.25">
      <c r="A22" s="12"/>
      <c r="B22" s="6">
        <v>167</v>
      </c>
      <c r="C22" s="6">
        <v>16</v>
      </c>
      <c r="D22">
        <v>1</v>
      </c>
      <c r="E22">
        <v>0</v>
      </c>
      <c r="F22">
        <v>1</v>
      </c>
      <c r="G22" s="7">
        <f t="shared" ref="G22:G23" si="2">MMULT(B22:F22,$E$3:$E$7)+$E$2</f>
        <v>63.506152674999996</v>
      </c>
      <c r="H22" s="14"/>
    </row>
    <row r="23" spans="1:8" x14ac:dyDescent="0.25">
      <c r="A23" s="12"/>
      <c r="B23" s="6">
        <v>167</v>
      </c>
      <c r="C23" s="6">
        <v>16</v>
      </c>
      <c r="D23">
        <v>1</v>
      </c>
      <c r="E23">
        <v>0</v>
      </c>
      <c r="F23">
        <v>1</v>
      </c>
      <c r="G23" s="7">
        <f t="shared" si="2"/>
        <v>63.506152674999996</v>
      </c>
      <c r="H23" s="15">
        <f>G23-G22</f>
        <v>0</v>
      </c>
    </row>
    <row r="28" spans="1:8" x14ac:dyDescent="0.25">
      <c r="A28" s="3" t="s">
        <v>3</v>
      </c>
      <c r="B28" s="2" t="s">
        <v>2</v>
      </c>
      <c r="C28" s="2" t="s">
        <v>0</v>
      </c>
      <c r="D28" s="2" t="s">
        <v>1</v>
      </c>
      <c r="E28" s="2" t="s">
        <v>5</v>
      </c>
      <c r="F28" s="2" t="s">
        <v>4</v>
      </c>
      <c r="G28" s="4" t="s">
        <v>14</v>
      </c>
    </row>
    <row r="29" spans="1:8" x14ac:dyDescent="0.25">
      <c r="A29" s="5">
        <v>33</v>
      </c>
      <c r="B29" s="5">
        <v>146</v>
      </c>
      <c r="C29" s="5">
        <v>14</v>
      </c>
      <c r="D29" s="5">
        <v>0</v>
      </c>
      <c r="E29" s="5">
        <v>2</v>
      </c>
      <c r="F29" s="5">
        <v>0</v>
      </c>
      <c r="G29">
        <f>MMULT(B29:F29,$E$3:$E$7)+$E$2</f>
        <v>45.585264131999992</v>
      </c>
    </row>
    <row r="30" spans="1:8" x14ac:dyDescent="0.25">
      <c r="A30" s="5">
        <v>46</v>
      </c>
      <c r="B30" s="5">
        <v>156</v>
      </c>
      <c r="C30" s="5">
        <v>13</v>
      </c>
      <c r="D30" s="5">
        <v>0</v>
      </c>
      <c r="E30" s="5">
        <v>0</v>
      </c>
      <c r="F30" s="5">
        <v>1</v>
      </c>
      <c r="G30">
        <f>MMULT(B30:F30,$E$3:$E$7)+$E$2</f>
        <v>50.866655952999992</v>
      </c>
    </row>
    <row r="31" spans="1:8" x14ac:dyDescent="0.25">
      <c r="A31" s="5">
        <v>50</v>
      </c>
      <c r="B31" s="5">
        <v>157</v>
      </c>
      <c r="C31" s="5">
        <v>17</v>
      </c>
      <c r="D31" s="5">
        <v>0</v>
      </c>
      <c r="E31" s="5">
        <v>6</v>
      </c>
      <c r="F31" s="5">
        <v>0</v>
      </c>
      <c r="G31">
        <f>MMULT(B31:F31,$E$3:$E$7)+$E$2</f>
        <v>56.612553171999991</v>
      </c>
    </row>
    <row r="32" spans="1:8" x14ac:dyDescent="0.25">
      <c r="A32" s="5">
        <v>47</v>
      </c>
      <c r="B32" s="5">
        <v>165</v>
      </c>
      <c r="C32" s="5">
        <v>15</v>
      </c>
      <c r="D32" s="5">
        <v>0</v>
      </c>
      <c r="E32" s="5">
        <v>1</v>
      </c>
      <c r="F32" s="5">
        <v>5</v>
      </c>
      <c r="G32">
        <f>MMULT(B32:F32,$E$3:$E$7)+$E$2</f>
        <v>59.477263453999981</v>
      </c>
    </row>
    <row r="33" spans="1:7" x14ac:dyDescent="0.25">
      <c r="A33" s="5">
        <v>60</v>
      </c>
      <c r="B33" s="5">
        <v>163</v>
      </c>
      <c r="C33" s="5">
        <v>17</v>
      </c>
      <c r="D33" s="5">
        <v>0</v>
      </c>
      <c r="E33" s="5">
        <v>2</v>
      </c>
      <c r="F33" s="5">
        <v>0.5</v>
      </c>
      <c r="G33">
        <f>MMULT(B33:F33,$E$3:$E$7)+$E$2</f>
        <v>60.869392249499967</v>
      </c>
    </row>
    <row r="34" spans="1:7" x14ac:dyDescent="0.25">
      <c r="A34" s="5">
        <v>62</v>
      </c>
      <c r="B34" s="5">
        <v>165</v>
      </c>
      <c r="C34" s="5">
        <v>17</v>
      </c>
      <c r="D34" s="5">
        <v>0</v>
      </c>
      <c r="E34" s="5">
        <v>7</v>
      </c>
      <c r="F34" s="5">
        <v>5</v>
      </c>
      <c r="G34">
        <f>MMULT(B34:F34,$E$3:$E$7)+$E$2</f>
        <v>61.766371387999968</v>
      </c>
    </row>
    <row r="35" spans="1:7" x14ac:dyDescent="0.25">
      <c r="A35" s="5">
        <v>51</v>
      </c>
      <c r="B35" s="5">
        <v>167</v>
      </c>
      <c r="C35" s="5">
        <v>16</v>
      </c>
      <c r="D35" s="5">
        <v>0</v>
      </c>
      <c r="E35" s="5">
        <v>3</v>
      </c>
      <c r="F35" s="5">
        <v>0</v>
      </c>
      <c r="G35">
        <f>MMULT(B35:F35,$E$3:$E$7)+$E$2</f>
        <v>61.974064644999984</v>
      </c>
    </row>
    <row r="36" spans="1:7" x14ac:dyDescent="0.25">
      <c r="A36" s="5">
        <v>70</v>
      </c>
      <c r="B36" s="5">
        <v>175</v>
      </c>
      <c r="C36" s="5">
        <v>17</v>
      </c>
      <c r="D36" s="5">
        <v>0</v>
      </c>
      <c r="E36" s="5">
        <v>1</v>
      </c>
      <c r="F36" s="5">
        <v>2</v>
      </c>
      <c r="G36">
        <f>MMULT(B36:F36,$E$3:$E$7)+$E$2</f>
        <v>68.774968876999978</v>
      </c>
    </row>
    <row r="37" spans="1:7" x14ac:dyDescent="0.25">
      <c r="A37" s="6">
        <v>60</v>
      </c>
      <c r="B37" s="6">
        <v>165</v>
      </c>
      <c r="C37" s="6">
        <v>14</v>
      </c>
      <c r="D37" s="6">
        <v>1</v>
      </c>
      <c r="E37" s="6">
        <v>0</v>
      </c>
      <c r="F37" s="6">
        <v>0</v>
      </c>
      <c r="G37">
        <f>MMULT(B37:F37,$E$3:$E$7)+$E$2</f>
        <v>59.384214087999979</v>
      </c>
    </row>
    <row r="38" spans="1:7" x14ac:dyDescent="0.25">
      <c r="A38" s="6">
        <v>57</v>
      </c>
      <c r="B38" s="6">
        <v>164</v>
      </c>
      <c r="C38" s="6">
        <v>17</v>
      </c>
      <c r="D38" s="6">
        <v>1</v>
      </c>
      <c r="E38" s="6">
        <v>7</v>
      </c>
      <c r="F38" s="6">
        <v>5</v>
      </c>
      <c r="G38">
        <f>MMULT(B38:F38,$E$3:$E$7)+$E$2</f>
        <v>62.378408401999977</v>
      </c>
    </row>
    <row r="39" spans="1:7" x14ac:dyDescent="0.25">
      <c r="A39" s="6">
        <v>50</v>
      </c>
      <c r="B39" s="6">
        <v>165</v>
      </c>
      <c r="C39" s="6">
        <v>17</v>
      </c>
      <c r="D39" s="6">
        <v>1</v>
      </c>
      <c r="E39" s="6">
        <v>5</v>
      </c>
      <c r="F39" s="6">
        <v>1</v>
      </c>
      <c r="G39">
        <f>MMULT(B39:F39,$E$3:$E$7)+$E$2</f>
        <v>63.174711491999986</v>
      </c>
    </row>
    <row r="40" spans="1:7" x14ac:dyDescent="0.25">
      <c r="A40" s="6">
        <v>62</v>
      </c>
      <c r="B40" s="6">
        <v>172</v>
      </c>
      <c r="C40" s="6">
        <v>15</v>
      </c>
      <c r="D40" s="6">
        <v>1</v>
      </c>
      <c r="E40" s="6">
        <v>7</v>
      </c>
      <c r="F40" s="6">
        <v>0</v>
      </c>
      <c r="G40">
        <f>MMULT(B40:F40,$E$3:$E$7)+$E$2</f>
        <v>64.733449738999965</v>
      </c>
    </row>
    <row r="41" spans="1:7" x14ac:dyDescent="0.25">
      <c r="A41" s="6">
        <v>65</v>
      </c>
      <c r="B41" s="6">
        <v>170</v>
      </c>
      <c r="C41" s="6">
        <v>16</v>
      </c>
      <c r="D41" s="6">
        <v>1</v>
      </c>
      <c r="E41" s="6">
        <v>7</v>
      </c>
      <c r="F41" s="6">
        <v>0</v>
      </c>
      <c r="G41">
        <f>MMULT(B41:F41,$E$3:$E$7)+$E$2</f>
        <v>64.838963710999977</v>
      </c>
    </row>
    <row r="42" spans="1:7" x14ac:dyDescent="0.25">
      <c r="A42" s="6">
        <v>70</v>
      </c>
      <c r="B42" s="6">
        <v>170</v>
      </c>
      <c r="C42" s="6">
        <v>16</v>
      </c>
      <c r="D42" s="6">
        <v>1</v>
      </c>
      <c r="E42" s="6">
        <v>7</v>
      </c>
      <c r="F42" s="6">
        <v>1</v>
      </c>
      <c r="G42">
        <f>MMULT(B42:F42,$E$3:$E$7)+$E$2</f>
        <v>64.846235089999979</v>
      </c>
    </row>
    <row r="43" spans="1:7" x14ac:dyDescent="0.25">
      <c r="A43" s="6">
        <v>75</v>
      </c>
      <c r="B43" s="6">
        <v>170</v>
      </c>
      <c r="C43" s="6">
        <v>17</v>
      </c>
      <c r="D43" s="6">
        <v>1</v>
      </c>
      <c r="E43" s="6">
        <v>0</v>
      </c>
      <c r="F43" s="6">
        <v>0</v>
      </c>
      <c r="G43">
        <f>MMULT(B43:F43,$E$3:$E$7)+$E$2</f>
        <v>66.857427987999998</v>
      </c>
    </row>
    <row r="44" spans="1:7" x14ac:dyDescent="0.25">
      <c r="A44" s="6">
        <v>62</v>
      </c>
      <c r="B44" s="6">
        <v>178</v>
      </c>
      <c r="C44" s="6">
        <v>15</v>
      </c>
      <c r="D44" s="6">
        <v>1</v>
      </c>
      <c r="E44" s="6">
        <v>7</v>
      </c>
      <c r="F44" s="6">
        <v>4</v>
      </c>
      <c r="G44">
        <f>MMULT(B44:F44,$E$3:$E$7)+$E$2</f>
        <v>68.666174518999995</v>
      </c>
    </row>
    <row r="45" spans="1:7" x14ac:dyDescent="0.25">
      <c r="A45" s="6">
        <v>88</v>
      </c>
      <c r="B45" s="6">
        <v>178</v>
      </c>
      <c r="C45" s="6">
        <v>15</v>
      </c>
      <c r="D45" s="6">
        <v>1</v>
      </c>
      <c r="E45" s="6">
        <v>7</v>
      </c>
      <c r="F45" s="6">
        <v>5</v>
      </c>
      <c r="G45">
        <f>MMULT(B45:F45,$E$3:$E$7)+$E$2</f>
        <v>68.673445897999997</v>
      </c>
    </row>
    <row r="46" spans="1:7" x14ac:dyDescent="0.25">
      <c r="A46" s="6">
        <v>62</v>
      </c>
      <c r="B46" s="6">
        <v>180</v>
      </c>
      <c r="C46" s="6">
        <v>15</v>
      </c>
      <c r="D46" s="6">
        <v>1</v>
      </c>
      <c r="E46" s="6">
        <v>7</v>
      </c>
      <c r="F46" s="6">
        <v>0</v>
      </c>
      <c r="G46">
        <f>MMULT(B46:F46,$E$3:$E$7)+$E$2</f>
        <v>69.938302090999983</v>
      </c>
    </row>
    <row r="47" spans="1:7" x14ac:dyDescent="0.25">
      <c r="A47" s="6">
        <v>80</v>
      </c>
      <c r="B47" s="6">
        <v>183</v>
      </c>
      <c r="C47" s="6">
        <v>15</v>
      </c>
      <c r="D47" s="6">
        <v>1</v>
      </c>
      <c r="E47" s="6">
        <v>4</v>
      </c>
      <c r="F47" s="6">
        <v>1</v>
      </c>
      <c r="G47">
        <f>MMULT(B47:F47,$E$3:$E$7)+$E$2</f>
        <v>72.159566194999982</v>
      </c>
    </row>
    <row r="48" spans="1:7" x14ac:dyDescent="0.25">
      <c r="A48" s="6">
        <v>100</v>
      </c>
      <c r="B48" s="6">
        <v>185</v>
      </c>
      <c r="C48" s="6">
        <v>16</v>
      </c>
      <c r="D48" s="6">
        <v>1</v>
      </c>
      <c r="E48" s="6">
        <v>2</v>
      </c>
      <c r="F48" s="6">
        <v>5</v>
      </c>
      <c r="G48">
        <f>MMULT(B48:F48,$E$3:$E$7)+$E$2</f>
        <v>75.071373921000017</v>
      </c>
    </row>
  </sheetData>
  <autoFilter ref="A28:F48"/>
  <sortState ref="A10:G29">
    <sortCondition ref="D10:D29"/>
    <sortCondition ref="G10:G29"/>
  </sortState>
  <mergeCells count="3">
    <mergeCell ref="A10:A13"/>
    <mergeCell ref="A15:A18"/>
    <mergeCell ref="A20:A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="70" zoomScaleNormal="70" workbookViewId="0">
      <pane ySplit="14" topLeftCell="A33" activePane="bottomLeft" state="frozenSplit"/>
      <selection pane="bottomLeft" activeCell="K5" sqref="K5"/>
    </sheetView>
  </sheetViews>
  <sheetFormatPr defaultRowHeight="15" x14ac:dyDescent="0.25"/>
  <cols>
    <col min="1" max="1" width="7.5703125" bestFit="1" customWidth="1"/>
    <col min="2" max="2" width="9" bestFit="1" customWidth="1"/>
    <col min="3" max="3" width="13.140625" bestFit="1" customWidth="1"/>
    <col min="4" max="4" width="7.28515625" bestFit="1" customWidth="1"/>
    <col min="5" max="5" width="7.28515625" customWidth="1"/>
    <col min="6" max="6" width="12.7109375" bestFit="1" customWidth="1"/>
    <col min="7" max="7" width="10.85546875" bestFit="1" customWidth="1"/>
    <col min="8" max="9" width="12.85546875" bestFit="1" customWidth="1"/>
    <col min="10" max="10" width="9.85546875" bestFit="1" customWidth="1"/>
    <col min="11" max="11" width="13.140625" bestFit="1" customWidth="1"/>
    <col min="12" max="12" width="9.85546875" bestFit="1" customWidth="1"/>
    <col min="13" max="13" width="12" bestFit="1" customWidth="1"/>
    <col min="14" max="14" width="11.7109375" bestFit="1" customWidth="1"/>
  </cols>
  <sheetData>
    <row r="1" spans="1:14" x14ac:dyDescent="0.25">
      <c r="C1" t="s">
        <v>6</v>
      </c>
      <c r="D1" t="s">
        <v>8</v>
      </c>
      <c r="E1">
        <v>-64.199400299999994</v>
      </c>
    </row>
    <row r="2" spans="1:14" x14ac:dyDescent="0.25">
      <c r="C2" s="2" t="s">
        <v>2</v>
      </c>
      <c r="D2" t="s">
        <v>9</v>
      </c>
      <c r="E2">
        <v>0.64292229999999995</v>
      </c>
    </row>
    <row r="3" spans="1:14" x14ac:dyDescent="0.25">
      <c r="C3" s="2" t="s">
        <v>0</v>
      </c>
      <c r="D3" t="s">
        <v>10</v>
      </c>
      <c r="E3">
        <v>1.2230934</v>
      </c>
    </row>
    <row r="4" spans="1:14" x14ac:dyDescent="0.25">
      <c r="B4" t="s">
        <v>28</v>
      </c>
      <c r="C4" s="2" t="s">
        <v>1</v>
      </c>
      <c r="D4" t="s">
        <v>11</v>
      </c>
      <c r="E4">
        <v>-4.6115043</v>
      </c>
      <c r="G4">
        <f>B15*E2</f>
        <v>102.86756799999999</v>
      </c>
      <c r="K4" s="24">
        <v>8.6951210000000001E-2</v>
      </c>
    </row>
    <row r="5" spans="1:14" x14ac:dyDescent="0.25">
      <c r="B5" s="16" t="s">
        <v>31</v>
      </c>
      <c r="C5" s="17" t="s">
        <v>35</v>
      </c>
      <c r="D5" t="s">
        <v>12</v>
      </c>
      <c r="E5">
        <v>-1.3516324</v>
      </c>
      <c r="G5">
        <f>C15*E3</f>
        <v>22.0156812</v>
      </c>
      <c r="K5" s="22">
        <f>K4-0.05</f>
        <v>3.6951209999999998E-2</v>
      </c>
    </row>
    <row r="6" spans="1:14" x14ac:dyDescent="0.25">
      <c r="B6" s="23"/>
      <c r="C6" s="19" t="s">
        <v>27</v>
      </c>
      <c r="D6" t="s">
        <v>13</v>
      </c>
      <c r="E6">
        <v>-2.2700361999999998</v>
      </c>
    </row>
    <row r="7" spans="1:14" x14ac:dyDescent="0.25">
      <c r="B7" s="18"/>
      <c r="C7" s="19" t="s">
        <v>24</v>
      </c>
      <c r="D7" t="s">
        <v>18</v>
      </c>
      <c r="E7">
        <v>-0.60787559999999996</v>
      </c>
      <c r="K7" s="22"/>
    </row>
    <row r="8" spans="1:14" x14ac:dyDescent="0.25">
      <c r="B8" s="18"/>
      <c r="C8" s="19" t="s">
        <v>23</v>
      </c>
      <c r="D8" t="s">
        <v>19</v>
      </c>
      <c r="E8" s="1">
        <v>-1.0946602999999999</v>
      </c>
    </row>
    <row r="9" spans="1:14" x14ac:dyDescent="0.25">
      <c r="B9" s="18"/>
      <c r="C9" s="19" t="s">
        <v>25</v>
      </c>
      <c r="D9" t="s">
        <v>20</v>
      </c>
      <c r="E9">
        <v>-1.2759617999999999</v>
      </c>
    </row>
    <row r="10" spans="1:14" x14ac:dyDescent="0.25">
      <c r="B10" s="18"/>
      <c r="C10" s="19" t="s">
        <v>30</v>
      </c>
      <c r="D10" t="s">
        <v>21</v>
      </c>
      <c r="E10">
        <v>-2.5669735</v>
      </c>
    </row>
    <row r="11" spans="1:14" x14ac:dyDescent="0.25">
      <c r="B11" s="20"/>
      <c r="C11" s="21" t="s">
        <v>26</v>
      </c>
      <c r="D11" t="s">
        <v>22</v>
      </c>
      <c r="E11">
        <v>-4.4404246000000001</v>
      </c>
    </row>
    <row r="12" spans="1:14" x14ac:dyDescent="0.25">
      <c r="B12" t="s">
        <v>28</v>
      </c>
      <c r="C12" s="2" t="s">
        <v>29</v>
      </c>
      <c r="D12" t="s">
        <v>36</v>
      </c>
      <c r="E12">
        <v>0.39145849999999999</v>
      </c>
    </row>
    <row r="14" spans="1:14" x14ac:dyDescent="0.25">
      <c r="A14" s="3" t="s">
        <v>3</v>
      </c>
      <c r="B14" s="2" t="s">
        <v>2</v>
      </c>
      <c r="C14" s="2" t="s">
        <v>0</v>
      </c>
      <c r="D14" s="2" t="s">
        <v>1</v>
      </c>
      <c r="E14" s="2" t="s">
        <v>35</v>
      </c>
      <c r="F14" s="2" t="s">
        <v>27</v>
      </c>
      <c r="G14" s="2" t="s">
        <v>24</v>
      </c>
      <c r="H14" s="2" t="s">
        <v>23</v>
      </c>
      <c r="I14" s="2" t="s">
        <v>25</v>
      </c>
      <c r="J14" s="2" t="s">
        <v>30</v>
      </c>
      <c r="K14" s="2" t="s">
        <v>26</v>
      </c>
      <c r="L14" s="2" t="s">
        <v>29</v>
      </c>
      <c r="M14" s="4" t="s">
        <v>14</v>
      </c>
    </row>
    <row r="15" spans="1:14" x14ac:dyDescent="0.25">
      <c r="A15" s="11" t="s">
        <v>15</v>
      </c>
      <c r="B15" s="5">
        <v>160</v>
      </c>
      <c r="C15" s="5">
        <v>18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0">
        <f>C15*D15</f>
        <v>0</v>
      </c>
      <c r="M15" s="9">
        <f>MMULT(B15:L15,$E$2:$E$12)+$E$1</f>
        <v>60.683848900000001</v>
      </c>
      <c r="N15" s="9"/>
    </row>
    <row r="16" spans="1:14" x14ac:dyDescent="0.25">
      <c r="A16" s="12"/>
      <c r="B16" s="5">
        <v>170</v>
      </c>
      <c r="C16" s="5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0">
        <f t="shared" ref="L16:L18" si="0">C16*D16</f>
        <v>0</v>
      </c>
      <c r="M16" s="7">
        <f t="shared" ref="M16:M18" si="1">MMULT(B16:L16,$E$2:$E$12)+$E$1</f>
        <v>67.11307189999998</v>
      </c>
      <c r="N16" s="7"/>
    </row>
    <row r="17" spans="1:14" x14ac:dyDescent="0.25">
      <c r="A17" s="12"/>
      <c r="B17" s="6">
        <v>160</v>
      </c>
      <c r="C17" s="6">
        <v>18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0">
        <f t="shared" si="0"/>
        <v>18</v>
      </c>
      <c r="M17" s="9">
        <f t="shared" si="1"/>
        <v>63.118597600000001</v>
      </c>
    </row>
    <row r="18" spans="1:14" x14ac:dyDescent="0.25">
      <c r="A18" s="12"/>
      <c r="B18" s="6">
        <v>170</v>
      </c>
      <c r="C18" s="6">
        <v>18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0">
        <f t="shared" si="0"/>
        <v>18</v>
      </c>
      <c r="M18" s="7">
        <f t="shared" si="1"/>
        <v>69.54782059999998</v>
      </c>
    </row>
    <row r="20" spans="1:14" ht="15" customHeight="1" x14ac:dyDescent="0.25">
      <c r="A20" s="11" t="s">
        <v>32</v>
      </c>
      <c r="B20" s="5">
        <v>160</v>
      </c>
      <c r="C20" s="5">
        <v>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10">
        <f>C20*D20</f>
        <v>0</v>
      </c>
      <c r="M20" s="9">
        <f>MMULT(B20:L20,$E$2:$E$12)+$E$1</f>
        <v>54.568381900000006</v>
      </c>
      <c r="N20" s="9"/>
    </row>
    <row r="21" spans="1:14" x14ac:dyDescent="0.25">
      <c r="A21" s="12"/>
      <c r="B21" s="5">
        <v>160</v>
      </c>
      <c r="C21" s="5">
        <v>18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10">
        <f t="shared" ref="L21:L23" si="2">C21*D21</f>
        <v>0</v>
      </c>
      <c r="M21" s="7">
        <f t="shared" ref="M21:M23" si="3">MMULT(B21:L21,$E$2:$E$12)+$E$1</f>
        <v>60.683848900000001</v>
      </c>
      <c r="N21" s="9"/>
    </row>
    <row r="22" spans="1:14" x14ac:dyDescent="0.25">
      <c r="A22" s="12"/>
      <c r="B22" s="6">
        <v>160</v>
      </c>
      <c r="C22" s="6">
        <v>13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2"/>
        <v>13</v>
      </c>
      <c r="M22" s="9">
        <f t="shared" si="3"/>
        <v>55.045838099999997</v>
      </c>
    </row>
    <row r="23" spans="1:14" x14ac:dyDescent="0.25">
      <c r="A23" s="12"/>
      <c r="B23" s="6">
        <v>160</v>
      </c>
      <c r="C23" s="6">
        <v>18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0">
        <f t="shared" si="2"/>
        <v>18</v>
      </c>
      <c r="M23" s="7">
        <f t="shared" si="3"/>
        <v>63.118597600000001</v>
      </c>
      <c r="N23" s="7"/>
    </row>
    <row r="25" spans="1:14" ht="15" customHeight="1" x14ac:dyDescent="0.25">
      <c r="A25" s="11" t="s">
        <v>33</v>
      </c>
      <c r="B25" s="5">
        <v>160</v>
      </c>
      <c r="C25" s="5">
        <v>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C25*D25</f>
        <v>0</v>
      </c>
      <c r="M25" s="9">
        <f t="shared" ref="M25:M38" si="4">MMULT(B25:L25,$E$2:$E$12)+$E$1</f>
        <v>58.237662099999994</v>
      </c>
      <c r="N25" s="9"/>
    </row>
    <row r="26" spans="1:14" x14ac:dyDescent="0.25">
      <c r="A26" s="11"/>
      <c r="B26" s="5">
        <v>170</v>
      </c>
      <c r="C26" s="5">
        <v>16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ref="L26:L31" si="5">C26*D26</f>
        <v>0</v>
      </c>
      <c r="M26" s="9">
        <f t="shared" si="4"/>
        <v>64.666885099999988</v>
      </c>
      <c r="N26" s="13"/>
    </row>
    <row r="27" spans="1:14" ht="15" customHeight="1" x14ac:dyDescent="0.25">
      <c r="A27" s="11"/>
      <c r="B27" s="5">
        <v>160</v>
      </c>
      <c r="C27" s="5">
        <v>16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C27*D27</f>
        <v>0</v>
      </c>
      <c r="M27" s="9">
        <f t="shared" ref="M27:M28" si="6">MMULT(B27:L27,$E$2:$E$12)+$E$1</f>
        <v>56.886029699999995</v>
      </c>
      <c r="N27" s="9"/>
    </row>
    <row r="28" spans="1:14" x14ac:dyDescent="0.25">
      <c r="A28" s="11"/>
      <c r="B28" s="5">
        <v>170</v>
      </c>
      <c r="C28" s="5">
        <v>16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ref="L28" si="7">C28*D28</f>
        <v>0</v>
      </c>
      <c r="M28" s="9">
        <f t="shared" si="6"/>
        <v>63.315252699999988</v>
      </c>
      <c r="N28" s="13"/>
    </row>
    <row r="29" spans="1:14" x14ac:dyDescent="0.25">
      <c r="A29" s="11"/>
      <c r="B29" s="5">
        <v>160</v>
      </c>
      <c r="C29" s="5">
        <v>16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 s="10">
        <f t="shared" ref="L29:L30" si="8">C29*D29</f>
        <v>0</v>
      </c>
      <c r="M29" s="7">
        <f t="shared" ref="M29:M30" si="9">MMULT(B29:L29,$E$2:$E$12)+$E$1</f>
        <v>55.967625899999987</v>
      </c>
      <c r="N29" s="14"/>
    </row>
    <row r="30" spans="1:14" x14ac:dyDescent="0.25">
      <c r="A30" s="11"/>
      <c r="B30" s="5">
        <v>170</v>
      </c>
      <c r="C30" s="5">
        <v>16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 s="10">
        <f t="shared" si="8"/>
        <v>0</v>
      </c>
      <c r="M30" s="7">
        <f t="shared" si="9"/>
        <v>62.396848899999995</v>
      </c>
      <c r="N30" s="15"/>
    </row>
    <row r="31" spans="1:14" x14ac:dyDescent="0.25">
      <c r="A31" s="11"/>
      <c r="B31" s="5">
        <v>160</v>
      </c>
      <c r="C31" s="5">
        <v>16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 s="10">
        <f t="shared" si="5"/>
        <v>0</v>
      </c>
      <c r="M31" s="7">
        <f t="shared" si="4"/>
        <v>57.629786499999994</v>
      </c>
      <c r="N31" s="14"/>
    </row>
    <row r="32" spans="1:14" x14ac:dyDescent="0.25">
      <c r="A32" s="11"/>
      <c r="B32" s="5">
        <v>170</v>
      </c>
      <c r="C32" s="5">
        <v>16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 s="10">
        <f t="shared" ref="L32:L38" si="10">C32*D32</f>
        <v>0</v>
      </c>
      <c r="M32" s="7">
        <f t="shared" si="4"/>
        <v>64.059009499999988</v>
      </c>
      <c r="N32" s="15"/>
    </row>
    <row r="33" spans="1:14" x14ac:dyDescent="0.25">
      <c r="A33" s="11"/>
      <c r="B33" s="5">
        <v>160</v>
      </c>
      <c r="C33" s="5">
        <v>16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 s="10">
        <f t="shared" ref="L33:L36" si="11">C33*D33</f>
        <v>0</v>
      </c>
      <c r="M33" s="8">
        <f t="shared" ref="M33:M36" si="12">MMULT(B33:L33,$E$2:$E$12)+$E$1</f>
        <v>57.143001799999993</v>
      </c>
    </row>
    <row r="34" spans="1:14" x14ac:dyDescent="0.25">
      <c r="A34" s="11"/>
      <c r="B34" s="5">
        <v>170</v>
      </c>
      <c r="C34" s="5">
        <v>16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 s="10">
        <f t="shared" si="11"/>
        <v>0</v>
      </c>
      <c r="M34" s="8">
        <f t="shared" si="12"/>
        <v>63.572224799999987</v>
      </c>
    </row>
    <row r="35" spans="1:14" x14ac:dyDescent="0.25">
      <c r="A35" s="11"/>
      <c r="B35" s="5">
        <v>160</v>
      </c>
      <c r="C35" s="5">
        <v>16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 s="10">
        <f t="shared" si="11"/>
        <v>0</v>
      </c>
      <c r="M35" s="8">
        <f t="shared" si="12"/>
        <v>56.96170029999999</v>
      </c>
    </row>
    <row r="36" spans="1:14" x14ac:dyDescent="0.25">
      <c r="A36" s="11"/>
      <c r="B36" s="5">
        <v>170</v>
      </c>
      <c r="C36" s="5">
        <v>16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 s="10">
        <f t="shared" si="11"/>
        <v>0</v>
      </c>
      <c r="M36" s="8">
        <f t="shared" si="12"/>
        <v>63.390923299999983</v>
      </c>
    </row>
    <row r="37" spans="1:14" x14ac:dyDescent="0.25">
      <c r="A37" s="11"/>
      <c r="B37" s="5">
        <v>160</v>
      </c>
      <c r="C37" s="5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 s="10">
        <f t="shared" si="10"/>
        <v>0</v>
      </c>
      <c r="M37" s="8">
        <f t="shared" si="4"/>
        <v>55.670688599999991</v>
      </c>
    </row>
    <row r="38" spans="1:14" x14ac:dyDescent="0.25">
      <c r="A38" s="11"/>
      <c r="B38" s="5">
        <v>170</v>
      </c>
      <c r="C38" s="5">
        <v>16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 s="10">
        <f t="shared" si="10"/>
        <v>0</v>
      </c>
      <c r="M38" s="8">
        <f t="shared" si="4"/>
        <v>62.099911599999984</v>
      </c>
    </row>
    <row r="41" spans="1:14" ht="15" customHeight="1" x14ac:dyDescent="0.25">
      <c r="A41" s="11" t="s">
        <v>34</v>
      </c>
      <c r="B41" s="5">
        <v>160</v>
      </c>
      <c r="C41" s="5">
        <v>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0">
        <f>C41*D41</f>
        <v>0</v>
      </c>
      <c r="M41" s="9">
        <f>MMULT(B41:L41,$E$2:$E$12)+$E$1</f>
        <v>54.568381900000006</v>
      </c>
      <c r="N41" s="9"/>
    </row>
    <row r="42" spans="1:14" x14ac:dyDescent="0.25">
      <c r="A42" s="12"/>
      <c r="B42" s="5">
        <v>160</v>
      </c>
      <c r="C42" s="5">
        <v>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0">
        <f t="shared" ref="L42:L46" si="13">C42*D42</f>
        <v>0</v>
      </c>
      <c r="M42" s="7">
        <f t="shared" ref="M42:M46" si="14">MMULT(B42:L42,$E$2:$E$12)+$E$1</f>
        <v>60.683848900000001</v>
      </c>
      <c r="N42" s="9"/>
    </row>
    <row r="43" spans="1:14" x14ac:dyDescent="0.25">
      <c r="A43" s="12"/>
      <c r="B43" s="6">
        <v>160</v>
      </c>
      <c r="C43" s="6">
        <v>13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0">
        <f t="shared" ref="L43:L44" si="15">C43*D43</f>
        <v>13</v>
      </c>
      <c r="M43" s="9">
        <f t="shared" ref="M43:M44" si="16">MMULT(B43:L43,$E$2:$E$12)+$E$1</f>
        <v>55.045838099999997</v>
      </c>
    </row>
    <row r="44" spans="1:14" x14ac:dyDescent="0.25">
      <c r="A44" s="12"/>
      <c r="B44" s="6">
        <v>160</v>
      </c>
      <c r="C44" s="6">
        <v>18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0">
        <f t="shared" si="15"/>
        <v>18</v>
      </c>
      <c r="M44" s="7">
        <f t="shared" si="16"/>
        <v>63.118597600000001</v>
      </c>
      <c r="N44" s="7"/>
    </row>
    <row r="45" spans="1:14" x14ac:dyDescent="0.25">
      <c r="A45" s="12"/>
      <c r="B45" s="6">
        <v>160</v>
      </c>
      <c r="C45" s="6">
        <v>13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 s="10">
        <f t="shared" si="13"/>
        <v>13</v>
      </c>
      <c r="M45" s="9">
        <f t="shared" si="14"/>
        <v>52.478864599999994</v>
      </c>
    </row>
    <row r="46" spans="1:14" x14ac:dyDescent="0.25">
      <c r="A46" s="12"/>
      <c r="B46" s="6">
        <v>160</v>
      </c>
      <c r="C46" s="6">
        <v>18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 s="10">
        <f t="shared" si="13"/>
        <v>18</v>
      </c>
      <c r="M46" s="7">
        <f t="shared" si="14"/>
        <v>60.551624099999984</v>
      </c>
      <c r="N46" s="7"/>
    </row>
  </sheetData>
  <mergeCells count="5">
    <mergeCell ref="A41:A46"/>
    <mergeCell ref="A15:A18"/>
    <mergeCell ref="A20:A23"/>
    <mergeCell ref="B5:B11"/>
    <mergeCell ref="A25:A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MODELO_INICIAL</vt:lpstr>
      <vt:lpstr>MODELO_Cat&amp;Interac</vt:lpstr>
    </vt:vector>
  </TitlesOfParts>
  <Company>Techint E &amp;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Pablo Andres      TECHINT</dc:creator>
  <cp:lastModifiedBy>CECI Pablo Andres      TECHINT</cp:lastModifiedBy>
  <dcterms:created xsi:type="dcterms:W3CDTF">2022-10-06T00:22:39Z</dcterms:created>
  <dcterms:modified xsi:type="dcterms:W3CDTF">2022-10-09T13:09:02Z</dcterms:modified>
</cp:coreProperties>
</file>