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Cedar/Desktop/"/>
    </mc:Choice>
  </mc:AlternateContent>
  <bookViews>
    <workbookView xWindow="0" yWindow="460" windowWidth="25600" windowHeight="14100" tabRatio="500"/>
  </bookViews>
  <sheets>
    <sheet name="All Sites" sheetId="10" r:id="rId1"/>
    <sheet name="7-22-17mcte_outliersrem" sheetId="5" r:id="rId2"/>
    <sheet name="MCTE 8-8-17" sheetId="9" r:id="rId3"/>
    <sheet name="W113" sheetId="13" r:id="rId4"/>
    <sheet name="Chucksney2016" sheetId="14" r:id="rId5"/>
    <sheet name="Loon2016" sheetId="15" r:id="rId6"/>
    <sheet name="MCTE2016" sheetId="16" r:id="rId7"/>
  </sheets>
  <calcPr calcId="150001" concurrentCalc="0"/>
  <pivotCaches>
    <pivotCache cacheId="0" r:id="rId8"/>
    <pivotCache cacheId="1" r:id="rId9"/>
  </pivotCache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6" l="1"/>
  <c r="Q41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Q19" i="16"/>
  <c r="R19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Q40" i="16"/>
  <c r="F40" i="16"/>
  <c r="P39" i="16"/>
  <c r="O39" i="16"/>
  <c r="F39" i="16"/>
  <c r="P38" i="16"/>
  <c r="O38" i="16"/>
  <c r="F38" i="16"/>
  <c r="P37" i="16"/>
  <c r="O37" i="16"/>
  <c r="F37" i="16"/>
  <c r="P36" i="16"/>
  <c r="O36" i="16"/>
  <c r="F36" i="16"/>
  <c r="P35" i="16"/>
  <c r="O35" i="16"/>
  <c r="F35" i="16"/>
  <c r="P34" i="16"/>
  <c r="O34" i="16"/>
  <c r="F34" i="16"/>
  <c r="P33" i="16"/>
  <c r="O33" i="16"/>
  <c r="F33" i="16"/>
  <c r="P32" i="16"/>
  <c r="O32" i="16"/>
  <c r="F32" i="16"/>
  <c r="P31" i="16"/>
  <c r="O31" i="16"/>
  <c r="F31" i="16"/>
  <c r="P30" i="16"/>
  <c r="O30" i="16"/>
  <c r="F30" i="16"/>
  <c r="P29" i="16"/>
  <c r="O29" i="16"/>
  <c r="F29" i="16"/>
  <c r="P28" i="16"/>
  <c r="O28" i="16"/>
  <c r="F28" i="16"/>
  <c r="P27" i="16"/>
  <c r="O27" i="16"/>
  <c r="F27" i="16"/>
  <c r="P26" i="16"/>
  <c r="O26" i="16"/>
  <c r="F26" i="16"/>
  <c r="P25" i="16"/>
  <c r="O25" i="16"/>
  <c r="F25" i="16"/>
  <c r="P24" i="16"/>
  <c r="O24" i="16"/>
  <c r="F24" i="16"/>
  <c r="P23" i="16"/>
  <c r="O23" i="16"/>
  <c r="F23" i="16"/>
  <c r="P22" i="16"/>
  <c r="O22" i="16"/>
  <c r="F22" i="16"/>
  <c r="P21" i="16"/>
  <c r="O21" i="16"/>
  <c r="F21" i="16"/>
  <c r="P20" i="16"/>
  <c r="O20" i="16"/>
  <c r="F20" i="16"/>
  <c r="P19" i="16"/>
  <c r="O19" i="16"/>
  <c r="F19" i="16"/>
  <c r="P18" i="16"/>
  <c r="O18" i="16"/>
  <c r="F18" i="16"/>
  <c r="P17" i="16"/>
  <c r="O17" i="16"/>
  <c r="F17" i="16"/>
  <c r="P16" i="16"/>
  <c r="O16" i="16"/>
  <c r="F16" i="16"/>
  <c r="P15" i="16"/>
  <c r="O15" i="16"/>
  <c r="F15" i="16"/>
  <c r="P14" i="16"/>
  <c r="O14" i="16"/>
  <c r="F14" i="16"/>
  <c r="P13" i="16"/>
  <c r="O13" i="16"/>
  <c r="F13" i="16"/>
  <c r="P12" i="16"/>
  <c r="O12" i="16"/>
  <c r="F12" i="16"/>
  <c r="P11" i="16"/>
  <c r="O11" i="16"/>
  <c r="F11" i="16"/>
  <c r="P10" i="16"/>
  <c r="O10" i="16"/>
  <c r="F10" i="16"/>
  <c r="P9" i="16"/>
  <c r="O9" i="16"/>
  <c r="F9" i="16"/>
  <c r="P8" i="16"/>
  <c r="O8" i="16"/>
  <c r="F8" i="16"/>
  <c r="P7" i="16"/>
  <c r="O7" i="16"/>
  <c r="F7" i="16"/>
  <c r="P6" i="16"/>
  <c r="O6" i="16"/>
  <c r="F6" i="16"/>
  <c r="P5" i="16"/>
  <c r="O5" i="16"/>
  <c r="F5" i="16"/>
  <c r="P4" i="16"/>
  <c r="O4" i="16"/>
  <c r="F4" i="16"/>
  <c r="P3" i="16"/>
  <c r="O3" i="16"/>
  <c r="F3" i="16"/>
  <c r="P2" i="16"/>
  <c r="O2" i="16"/>
  <c r="F2" i="16"/>
  <c r="F2" i="15"/>
  <c r="F3" i="15"/>
  <c r="R3" i="15"/>
  <c r="F4" i="15"/>
  <c r="R4" i="15"/>
  <c r="F5" i="15"/>
  <c r="R5" i="15"/>
  <c r="F6" i="15"/>
  <c r="R6" i="15"/>
  <c r="F7" i="15"/>
  <c r="R7" i="15"/>
  <c r="F8" i="15"/>
  <c r="R8" i="15"/>
  <c r="F9" i="15"/>
  <c r="R9" i="15"/>
  <c r="F10" i="15"/>
  <c r="R10" i="15"/>
  <c r="F11" i="15"/>
  <c r="R11" i="15"/>
  <c r="F12" i="15"/>
  <c r="L12" i="15"/>
  <c r="R12" i="15"/>
  <c r="F13" i="15"/>
  <c r="R13" i="15"/>
  <c r="F14" i="15"/>
  <c r="R14" i="15"/>
  <c r="F15" i="15"/>
  <c r="R15" i="15"/>
  <c r="F16" i="15"/>
  <c r="R16" i="15"/>
  <c r="F17" i="15"/>
  <c r="R17" i="15"/>
  <c r="F18" i="15"/>
  <c r="R18" i="15"/>
  <c r="F19" i="15"/>
  <c r="R19" i="15"/>
  <c r="F20" i="15"/>
  <c r="R20" i="15"/>
  <c r="F21" i="15"/>
  <c r="R21" i="15"/>
  <c r="F22" i="15"/>
  <c r="R22" i="15"/>
  <c r="F23" i="15"/>
  <c r="R23" i="15"/>
  <c r="F24" i="15"/>
  <c r="R24" i="15"/>
  <c r="F25" i="15"/>
  <c r="R25" i="15"/>
  <c r="F26" i="15"/>
  <c r="R26" i="15"/>
  <c r="F27" i="15"/>
  <c r="R27" i="15"/>
  <c r="F28" i="15"/>
  <c r="R28" i="15"/>
  <c r="F29" i="15"/>
  <c r="R29" i="15"/>
  <c r="F30" i="15"/>
  <c r="R30" i="15"/>
  <c r="F31" i="15"/>
  <c r="R31" i="15"/>
  <c r="F32" i="15"/>
  <c r="R32" i="15"/>
  <c r="F33" i="15"/>
  <c r="R33" i="15"/>
  <c r="F34" i="15"/>
  <c r="R34" i="15"/>
  <c r="F35" i="15"/>
  <c r="R35" i="15"/>
  <c r="F36" i="15"/>
  <c r="R36" i="15"/>
  <c r="F37" i="15"/>
  <c r="R37" i="15"/>
  <c r="F38" i="15"/>
  <c r="R38" i="15"/>
  <c r="F39" i="15"/>
  <c r="R39" i="15"/>
  <c r="F40" i="15"/>
  <c r="R40" i="15"/>
  <c r="F41" i="15"/>
  <c r="R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J55" i="14"/>
  <c r="F55" i="14"/>
  <c r="F54" i="14"/>
  <c r="F53" i="14"/>
  <c r="J52" i="14"/>
  <c r="F52" i="14"/>
  <c r="J51" i="14"/>
  <c r="F51" i="14"/>
  <c r="J50" i="14"/>
  <c r="F50" i="14"/>
  <c r="J49" i="14"/>
  <c r="F49" i="14"/>
  <c r="J48" i="14"/>
  <c r="F48" i="14"/>
  <c r="J47" i="14"/>
  <c r="F47" i="14"/>
  <c r="J46" i="14"/>
  <c r="F46" i="14"/>
  <c r="J45" i="14"/>
  <c r="F45" i="14"/>
  <c r="J44" i="14"/>
  <c r="F44" i="14"/>
  <c r="J43" i="14"/>
  <c r="F43" i="14"/>
  <c r="J42" i="14"/>
  <c r="F42" i="14"/>
  <c r="J41" i="14"/>
  <c r="F41" i="14"/>
  <c r="J40" i="14"/>
  <c r="F40" i="14"/>
  <c r="J39" i="14"/>
  <c r="F39" i="14"/>
  <c r="J38" i="14"/>
  <c r="F38" i="14"/>
  <c r="J37" i="14"/>
  <c r="F37" i="14"/>
  <c r="J36" i="14"/>
  <c r="F36" i="14"/>
  <c r="J35" i="14"/>
  <c r="F35" i="14"/>
  <c r="J34" i="14"/>
  <c r="F34" i="14"/>
  <c r="L33" i="14"/>
  <c r="M33" i="14"/>
  <c r="J33" i="14"/>
  <c r="F33" i="14"/>
  <c r="J32" i="14"/>
  <c r="F32" i="14"/>
  <c r="J31" i="14"/>
  <c r="F31" i="14"/>
  <c r="J30" i="14"/>
  <c r="F30" i="14"/>
  <c r="J29" i="14"/>
  <c r="F29" i="14"/>
  <c r="J28" i="14"/>
  <c r="F28" i="14"/>
  <c r="J27" i="14"/>
  <c r="F27" i="14"/>
  <c r="J26" i="14"/>
  <c r="F26" i="14"/>
  <c r="J25" i="14"/>
  <c r="F25" i="14"/>
  <c r="J24" i="14"/>
  <c r="F24" i="14"/>
  <c r="J23" i="14"/>
  <c r="F23" i="14"/>
  <c r="J22" i="14"/>
  <c r="F22" i="14"/>
  <c r="J21" i="14"/>
  <c r="F21" i="14"/>
  <c r="J20" i="14"/>
  <c r="F20" i="14"/>
  <c r="J19" i="14"/>
  <c r="J18" i="14"/>
  <c r="F18" i="14"/>
  <c r="J17" i="14"/>
  <c r="F17" i="14"/>
  <c r="J16" i="14"/>
  <c r="F16" i="14"/>
  <c r="J15" i="14"/>
  <c r="F15" i="14"/>
  <c r="F14" i="14"/>
  <c r="F13" i="14"/>
  <c r="M12" i="14"/>
  <c r="F12" i="14"/>
  <c r="F11" i="14"/>
  <c r="F10" i="14"/>
  <c r="F9" i="14"/>
  <c r="F8" i="14"/>
  <c r="F7" i="14"/>
  <c r="F6" i="14"/>
  <c r="F5" i="14"/>
  <c r="F4" i="14"/>
  <c r="F3" i="14"/>
  <c r="F2" i="14"/>
  <c r="Q2" i="16"/>
  <c r="R2" i="16"/>
  <c r="Q6" i="16"/>
  <c r="R6" i="16"/>
  <c r="Q35" i="16"/>
  <c r="R35" i="16"/>
  <c r="Q18" i="16"/>
  <c r="Q30" i="16"/>
  <c r="R30" i="16"/>
  <c r="Q31" i="16"/>
  <c r="R31" i="16"/>
  <c r="Q27" i="16"/>
  <c r="R27" i="16"/>
  <c r="Q23" i="16"/>
  <c r="R23" i="16"/>
  <c r="Q39" i="16"/>
  <c r="R39" i="16"/>
  <c r="Q20" i="16"/>
  <c r="R20" i="16"/>
  <c r="Q24" i="16"/>
  <c r="R24" i="16"/>
  <c r="Q29" i="16"/>
  <c r="R29" i="16"/>
  <c r="Q3" i="16"/>
  <c r="R3" i="16"/>
  <c r="Q4" i="16"/>
  <c r="Y3" i="16"/>
  <c r="Q5" i="16"/>
  <c r="R5" i="16"/>
  <c r="Q9" i="16"/>
  <c r="R9" i="16"/>
  <c r="Q12" i="16"/>
  <c r="Q13" i="16"/>
  <c r="R13" i="16"/>
  <c r="Q36" i="16"/>
  <c r="R36" i="16"/>
  <c r="Q38" i="16"/>
  <c r="R38" i="16"/>
  <c r="Q26" i="16"/>
  <c r="R26" i="16"/>
  <c r="Q22" i="16"/>
  <c r="R22" i="16"/>
  <c r="Q14" i="16"/>
  <c r="Q10" i="16"/>
  <c r="Q7" i="16"/>
  <c r="R7" i="16"/>
  <c r="Q17" i="16"/>
  <c r="R17" i="16"/>
  <c r="Q33" i="16"/>
  <c r="R33" i="16"/>
  <c r="Q11" i="16"/>
  <c r="R11" i="16"/>
  <c r="Q15" i="16"/>
  <c r="R15" i="16"/>
  <c r="Q21" i="16"/>
  <c r="R21" i="16"/>
  <c r="Q28" i="16"/>
  <c r="R28" i="16"/>
  <c r="Q37" i="16"/>
  <c r="R37" i="16"/>
  <c r="Q8" i="16"/>
  <c r="Y5" i="16"/>
  <c r="Q16" i="16"/>
  <c r="R16" i="16"/>
  <c r="Q25" i="16"/>
  <c r="R25" i="16"/>
  <c r="Q32" i="16"/>
  <c r="R32" i="16"/>
  <c r="Q34" i="16"/>
  <c r="R34" i="16"/>
  <c r="R4" i="16"/>
  <c r="Y2" i="16"/>
  <c r="R12" i="16"/>
  <c r="Y7" i="16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F7" i="13"/>
  <c r="G7" i="13"/>
  <c r="F16" i="13"/>
  <c r="G16" i="13"/>
  <c r="F28" i="13"/>
  <c r="G28" i="13"/>
  <c r="F32" i="13"/>
  <c r="G32" i="13"/>
  <c r="F44" i="13"/>
  <c r="G44" i="13"/>
  <c r="F48" i="13"/>
  <c r="G48" i="13"/>
  <c r="F60" i="13"/>
  <c r="G60" i="13"/>
  <c r="F64" i="13"/>
  <c r="G64" i="13"/>
  <c r="F79" i="13"/>
  <c r="G79" i="13"/>
  <c r="F83" i="13"/>
  <c r="G83" i="13"/>
  <c r="F95" i="13"/>
  <c r="G95" i="13"/>
  <c r="F99" i="13"/>
  <c r="G99" i="13"/>
  <c r="F112" i="13"/>
  <c r="G112" i="13"/>
  <c r="F116" i="13"/>
  <c r="G116" i="13"/>
  <c r="F3" i="13"/>
  <c r="G3" i="13"/>
  <c r="F4" i="13"/>
  <c r="G4" i="13"/>
  <c r="F5" i="13"/>
  <c r="G5" i="13"/>
  <c r="F6" i="13"/>
  <c r="G6" i="13"/>
  <c r="F8" i="13"/>
  <c r="G8" i="13"/>
  <c r="F9" i="13"/>
  <c r="G9" i="13"/>
  <c r="F10" i="13"/>
  <c r="G10" i="13"/>
  <c r="F11" i="13"/>
  <c r="G11" i="13"/>
  <c r="F12" i="13"/>
  <c r="G12" i="13"/>
  <c r="F13" i="13"/>
  <c r="G13" i="13"/>
  <c r="F14" i="13"/>
  <c r="G14" i="13"/>
  <c r="F15" i="13"/>
  <c r="G15" i="13"/>
  <c r="F17" i="13"/>
  <c r="G17" i="13"/>
  <c r="F18" i="13"/>
  <c r="G18" i="13"/>
  <c r="F19" i="13"/>
  <c r="G19" i="13"/>
  <c r="F20" i="13"/>
  <c r="G20" i="13"/>
  <c r="F21" i="13"/>
  <c r="G21" i="13"/>
  <c r="F22" i="13"/>
  <c r="G22" i="13"/>
  <c r="F23" i="13"/>
  <c r="G23" i="13"/>
  <c r="F24" i="13"/>
  <c r="G24" i="13"/>
  <c r="F25" i="13"/>
  <c r="G25" i="13"/>
  <c r="F26" i="13"/>
  <c r="G26" i="13"/>
  <c r="F27" i="13"/>
  <c r="G27" i="13"/>
  <c r="F29" i="13"/>
  <c r="G29" i="13"/>
  <c r="F30" i="13"/>
  <c r="G30" i="13"/>
  <c r="F31" i="13"/>
  <c r="G31" i="13"/>
  <c r="F33" i="13"/>
  <c r="G33" i="13"/>
  <c r="F34" i="13"/>
  <c r="G34" i="13"/>
  <c r="F35" i="13"/>
  <c r="G35" i="13"/>
  <c r="F36" i="13"/>
  <c r="G36" i="13"/>
  <c r="F37" i="13"/>
  <c r="G37" i="13"/>
  <c r="F38" i="13"/>
  <c r="G38" i="13"/>
  <c r="F39" i="13"/>
  <c r="G39" i="13"/>
  <c r="F40" i="13"/>
  <c r="G40" i="13"/>
  <c r="F41" i="13"/>
  <c r="G41" i="13"/>
  <c r="F42" i="13"/>
  <c r="G42" i="13"/>
  <c r="F43" i="13"/>
  <c r="G43" i="13"/>
  <c r="F45" i="13"/>
  <c r="G45" i="13"/>
  <c r="F46" i="13"/>
  <c r="G46" i="13"/>
  <c r="F47" i="13"/>
  <c r="G47" i="13"/>
  <c r="F49" i="13"/>
  <c r="G49" i="13"/>
  <c r="F50" i="13"/>
  <c r="G50" i="13"/>
  <c r="F51" i="13"/>
  <c r="G51" i="13"/>
  <c r="F52" i="13"/>
  <c r="G52" i="13"/>
  <c r="F53" i="13"/>
  <c r="G53" i="13"/>
  <c r="F54" i="13"/>
  <c r="G54" i="13"/>
  <c r="F55" i="13"/>
  <c r="G55" i="13"/>
  <c r="F56" i="13"/>
  <c r="G56" i="13"/>
  <c r="F57" i="13"/>
  <c r="G57" i="13"/>
  <c r="F58" i="13"/>
  <c r="G58" i="13"/>
  <c r="F59" i="13"/>
  <c r="G59" i="13"/>
  <c r="F61" i="13"/>
  <c r="G61" i="13"/>
  <c r="F62" i="13"/>
  <c r="G62" i="13"/>
  <c r="F63" i="13"/>
  <c r="G63" i="13"/>
  <c r="F65" i="13"/>
  <c r="G65" i="13"/>
  <c r="F66" i="13"/>
  <c r="G66" i="13"/>
  <c r="F67" i="13"/>
  <c r="G67" i="13"/>
  <c r="F68" i="13"/>
  <c r="G68" i="13"/>
  <c r="F69" i="13"/>
  <c r="G69" i="13"/>
  <c r="F70" i="13"/>
  <c r="G70" i="13"/>
  <c r="F71" i="13"/>
  <c r="G71" i="13"/>
  <c r="F72" i="13"/>
  <c r="G72" i="13"/>
  <c r="F74" i="13"/>
  <c r="G74" i="13"/>
  <c r="F75" i="13"/>
  <c r="G75" i="13"/>
  <c r="F78" i="13"/>
  <c r="G78" i="13"/>
  <c r="F80" i="13"/>
  <c r="G80" i="13"/>
  <c r="F81" i="13"/>
  <c r="G81" i="13"/>
  <c r="F82" i="13"/>
  <c r="G82" i="13"/>
  <c r="F84" i="13"/>
  <c r="G84" i="13"/>
  <c r="F85" i="13"/>
  <c r="G85" i="13"/>
  <c r="F86" i="13"/>
  <c r="G86" i="13"/>
  <c r="F87" i="13"/>
  <c r="G87" i="13"/>
  <c r="F88" i="13"/>
  <c r="G88" i="13"/>
  <c r="F89" i="13"/>
  <c r="G89" i="13"/>
  <c r="F90" i="13"/>
  <c r="G90" i="13"/>
  <c r="F91" i="13"/>
  <c r="G91" i="13"/>
  <c r="F92" i="13"/>
  <c r="G92" i="13"/>
  <c r="F93" i="13"/>
  <c r="G93" i="13"/>
  <c r="F94" i="13"/>
  <c r="G94" i="13"/>
  <c r="F96" i="13"/>
  <c r="G96" i="13"/>
  <c r="F97" i="13"/>
  <c r="G97" i="13"/>
  <c r="F98" i="13"/>
  <c r="G98" i="13"/>
  <c r="F100" i="13"/>
  <c r="G100" i="13"/>
  <c r="F101" i="13"/>
  <c r="G101" i="13"/>
  <c r="F102" i="13"/>
  <c r="G102" i="13"/>
  <c r="F103" i="13"/>
  <c r="G103" i="13"/>
  <c r="F104" i="13"/>
  <c r="G104" i="13"/>
  <c r="F105" i="13"/>
  <c r="G105" i="13"/>
  <c r="F106" i="13"/>
  <c r="G106" i="13"/>
  <c r="F107" i="13"/>
  <c r="G107" i="13"/>
  <c r="F108" i="13"/>
  <c r="G108" i="13"/>
  <c r="F109" i="13"/>
  <c r="G109" i="13"/>
  <c r="F111" i="13"/>
  <c r="G111" i="13"/>
  <c r="F113" i="13"/>
  <c r="G113" i="13"/>
  <c r="F114" i="13"/>
  <c r="G114" i="13"/>
  <c r="F115" i="13"/>
  <c r="G115" i="13"/>
  <c r="F117" i="13"/>
  <c r="G117" i="13"/>
  <c r="F118" i="13"/>
  <c r="G118" i="13"/>
  <c r="F2" i="13"/>
  <c r="G2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Q14" i="9"/>
  <c r="H2" i="9"/>
  <c r="K13" i="5"/>
  <c r="G3" i="5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Y8" i="16"/>
  <c r="R14" i="16"/>
  <c r="Y10" i="16"/>
  <c r="R18" i="16"/>
  <c r="R10" i="16"/>
  <c r="Y6" i="16"/>
  <c r="Y9" i="16"/>
  <c r="Y4" i="16"/>
  <c r="R8" i="16"/>
  <c r="H3" i="9"/>
  <c r="G122" i="9"/>
  <c r="G125" i="9"/>
  <c r="G128" i="9"/>
  <c r="G131" i="9"/>
  <c r="G134" i="9"/>
  <c r="G137" i="9"/>
  <c r="G140" i="9"/>
  <c r="G143" i="9"/>
  <c r="G146" i="9"/>
  <c r="G149" i="9"/>
  <c r="G152" i="9"/>
  <c r="G155" i="9"/>
  <c r="G158" i="9"/>
  <c r="G161" i="9"/>
  <c r="G164" i="9"/>
  <c r="G167" i="9"/>
  <c r="G170" i="9"/>
  <c r="G2" i="5"/>
  <c r="H2" i="5"/>
  <c r="H3" i="5"/>
  <c r="G4" i="5"/>
  <c r="H4" i="5"/>
  <c r="L47" i="9"/>
  <c r="L41" i="9"/>
  <c r="L77" i="9"/>
  <c r="L80" i="9"/>
  <c r="L83" i="9"/>
  <c r="L98" i="9"/>
  <c r="L101" i="9"/>
  <c r="L161" i="9"/>
  <c r="L172" i="9"/>
  <c r="O14" i="9"/>
  <c r="G172" i="9"/>
  <c r="L171" i="9"/>
  <c r="G171" i="9"/>
  <c r="L169" i="9"/>
  <c r="G169" i="9"/>
  <c r="L168" i="9"/>
  <c r="G168" i="9"/>
  <c r="L166" i="9"/>
  <c r="G166" i="9"/>
  <c r="L165" i="9"/>
  <c r="G165" i="9"/>
  <c r="L163" i="9"/>
  <c r="G163" i="9"/>
  <c r="L162" i="9"/>
  <c r="G162" i="9"/>
  <c r="L160" i="9"/>
  <c r="G160" i="9"/>
  <c r="L159" i="9"/>
  <c r="G159" i="9"/>
  <c r="L157" i="9"/>
  <c r="G157" i="9"/>
  <c r="L156" i="9"/>
  <c r="G156" i="9"/>
  <c r="L154" i="9"/>
  <c r="G154" i="9"/>
  <c r="L153" i="9"/>
  <c r="G153" i="9"/>
  <c r="L151" i="9"/>
  <c r="G151" i="9"/>
  <c r="L150" i="9"/>
  <c r="G150" i="9"/>
  <c r="L148" i="9"/>
  <c r="G148" i="9"/>
  <c r="L147" i="9"/>
  <c r="G147" i="9"/>
  <c r="L145" i="9"/>
  <c r="G145" i="9"/>
  <c r="L144" i="9"/>
  <c r="G144" i="9"/>
  <c r="L142" i="9"/>
  <c r="G142" i="9"/>
  <c r="L141" i="9"/>
  <c r="G141" i="9"/>
  <c r="L139" i="9"/>
  <c r="G139" i="9"/>
  <c r="L138" i="9"/>
  <c r="G138" i="9"/>
  <c r="L136" i="9"/>
  <c r="G136" i="9"/>
  <c r="L135" i="9"/>
  <c r="G135" i="9"/>
  <c r="L133" i="9"/>
  <c r="G133" i="9"/>
  <c r="L132" i="9"/>
  <c r="G132" i="9"/>
  <c r="L130" i="9"/>
  <c r="G130" i="9"/>
  <c r="L129" i="9"/>
  <c r="G129" i="9"/>
  <c r="L127" i="9"/>
  <c r="G127" i="9"/>
  <c r="L126" i="9"/>
  <c r="G126" i="9"/>
  <c r="L124" i="9"/>
  <c r="G124" i="9"/>
  <c r="L123" i="9"/>
  <c r="G123" i="9"/>
  <c r="L121" i="9"/>
  <c r="G121" i="9"/>
  <c r="L120" i="9"/>
  <c r="G120" i="9"/>
  <c r="G119" i="9"/>
  <c r="L118" i="9"/>
  <c r="G118" i="9"/>
  <c r="L117" i="9"/>
  <c r="G117" i="9"/>
  <c r="G116" i="9"/>
  <c r="L115" i="9"/>
  <c r="G115" i="9"/>
  <c r="L114" i="9"/>
  <c r="G114" i="9"/>
  <c r="G113" i="9"/>
  <c r="L112" i="9"/>
  <c r="G112" i="9"/>
  <c r="L111" i="9"/>
  <c r="G111" i="9"/>
  <c r="G110" i="9"/>
  <c r="L109" i="9"/>
  <c r="G109" i="9"/>
  <c r="L108" i="9"/>
  <c r="G108" i="9"/>
  <c r="G107" i="9"/>
  <c r="L106" i="9"/>
  <c r="G106" i="9"/>
  <c r="L105" i="9"/>
  <c r="G105" i="9"/>
  <c r="G104" i="9"/>
  <c r="L103" i="9"/>
  <c r="G103" i="9"/>
  <c r="L102" i="9"/>
  <c r="G102" i="9"/>
  <c r="G101" i="9"/>
  <c r="L100" i="9"/>
  <c r="G100" i="9"/>
  <c r="L99" i="9"/>
  <c r="G99" i="9"/>
  <c r="G98" i="9"/>
  <c r="L97" i="9"/>
  <c r="G97" i="9"/>
  <c r="L96" i="9"/>
  <c r="G96" i="9"/>
  <c r="G95" i="9"/>
  <c r="L94" i="9"/>
  <c r="G94" i="9"/>
  <c r="L93" i="9"/>
  <c r="G93" i="9"/>
  <c r="G92" i="9"/>
  <c r="L91" i="9"/>
  <c r="G91" i="9"/>
  <c r="L90" i="9"/>
  <c r="G90" i="9"/>
  <c r="G89" i="9"/>
  <c r="L88" i="9"/>
  <c r="G88" i="9"/>
  <c r="L87" i="9"/>
  <c r="G87" i="9"/>
  <c r="G86" i="9"/>
  <c r="L85" i="9"/>
  <c r="G85" i="9"/>
  <c r="L84" i="9"/>
  <c r="G84" i="9"/>
  <c r="G83" i="9"/>
  <c r="L82" i="9"/>
  <c r="G82" i="9"/>
  <c r="L81" i="9"/>
  <c r="G81" i="9"/>
  <c r="G80" i="9"/>
  <c r="L79" i="9"/>
  <c r="G79" i="9"/>
  <c r="L78" i="9"/>
  <c r="G78" i="9"/>
  <c r="G77" i="9"/>
  <c r="L76" i="9"/>
  <c r="G76" i="9"/>
  <c r="L75" i="9"/>
  <c r="G75" i="9"/>
  <c r="G74" i="9"/>
  <c r="L73" i="9"/>
  <c r="G73" i="9"/>
  <c r="L72" i="9"/>
  <c r="G72" i="9"/>
  <c r="G71" i="9"/>
  <c r="L70" i="9"/>
  <c r="G70" i="9"/>
  <c r="L69" i="9"/>
  <c r="G69" i="9"/>
  <c r="G68" i="9"/>
  <c r="L67" i="9"/>
  <c r="G67" i="9"/>
  <c r="L66" i="9"/>
  <c r="G66" i="9"/>
  <c r="G65" i="9"/>
  <c r="L64" i="9"/>
  <c r="G64" i="9"/>
  <c r="L63" i="9"/>
  <c r="G63" i="9"/>
  <c r="G62" i="9"/>
  <c r="L61" i="9"/>
  <c r="G61" i="9"/>
  <c r="L52" i="9"/>
  <c r="G52" i="9"/>
  <c r="L51" i="9"/>
  <c r="G51" i="9"/>
  <c r="G50" i="9"/>
  <c r="L49" i="9"/>
  <c r="G49" i="9"/>
  <c r="L48" i="9"/>
  <c r="G48" i="9"/>
  <c r="G47" i="9"/>
  <c r="L46" i="9"/>
  <c r="G46" i="9"/>
  <c r="L45" i="9"/>
  <c r="G45" i="9"/>
  <c r="G44" i="9"/>
  <c r="L43" i="9"/>
  <c r="G43" i="9"/>
  <c r="L42" i="9"/>
  <c r="G42" i="9"/>
  <c r="G41" i="9"/>
  <c r="L40" i="9"/>
  <c r="G40" i="9"/>
  <c r="L39" i="9"/>
  <c r="G39" i="9"/>
  <c r="G38" i="9"/>
  <c r="L37" i="9"/>
  <c r="G37" i="9"/>
  <c r="L36" i="9"/>
  <c r="G36" i="9"/>
  <c r="G35" i="9"/>
  <c r="L34" i="9"/>
  <c r="G34" i="9"/>
  <c r="L33" i="9"/>
  <c r="G33" i="9"/>
  <c r="G32" i="9"/>
  <c r="L31" i="9"/>
  <c r="G31" i="9"/>
  <c r="L30" i="9"/>
  <c r="G30" i="9"/>
  <c r="G29" i="9"/>
  <c r="L28" i="9"/>
  <c r="G28" i="9"/>
  <c r="L27" i="9"/>
  <c r="G27" i="9"/>
  <c r="G26" i="9"/>
  <c r="L25" i="9"/>
  <c r="G25" i="9"/>
  <c r="L24" i="9"/>
  <c r="G24" i="9"/>
  <c r="G23" i="9"/>
  <c r="L22" i="9"/>
  <c r="G22" i="9"/>
  <c r="L21" i="9"/>
  <c r="G21" i="9"/>
  <c r="G20" i="9"/>
  <c r="L19" i="9"/>
  <c r="G19" i="9"/>
  <c r="L18" i="9"/>
  <c r="G18" i="9"/>
  <c r="G17" i="9"/>
  <c r="L16" i="9"/>
  <c r="G16" i="9"/>
  <c r="L15" i="9"/>
  <c r="G15" i="9"/>
  <c r="G14" i="9"/>
  <c r="L13" i="9"/>
  <c r="G13" i="9"/>
  <c r="L12" i="9"/>
  <c r="G12" i="9"/>
  <c r="G11" i="9"/>
  <c r="L10" i="9"/>
  <c r="G10" i="9"/>
  <c r="L9" i="9"/>
  <c r="G9" i="9"/>
  <c r="G8" i="9"/>
  <c r="L7" i="9"/>
  <c r="G7" i="9"/>
  <c r="L6" i="9"/>
  <c r="G6" i="9"/>
  <c r="G5" i="9"/>
  <c r="L4" i="9"/>
  <c r="G4" i="9"/>
  <c r="L3" i="9"/>
  <c r="J3" i="9"/>
  <c r="G3" i="9"/>
  <c r="J2" i="9"/>
  <c r="G2" i="9"/>
  <c r="G115" i="5"/>
  <c r="H115" i="5"/>
  <c r="G114" i="5"/>
  <c r="H114" i="5"/>
  <c r="G113" i="5"/>
  <c r="H113" i="5"/>
  <c r="G112" i="5"/>
  <c r="H112" i="5"/>
  <c r="G111" i="5"/>
  <c r="H111" i="5"/>
  <c r="G110" i="5"/>
  <c r="H110" i="5"/>
  <c r="G109" i="5"/>
  <c r="H109" i="5"/>
  <c r="G108" i="5"/>
  <c r="H108" i="5"/>
  <c r="G107" i="5"/>
  <c r="H107" i="5"/>
  <c r="G106" i="5"/>
  <c r="H106" i="5"/>
  <c r="G105" i="5"/>
  <c r="H105" i="5"/>
  <c r="G104" i="5"/>
  <c r="G103" i="5"/>
  <c r="H103" i="5"/>
  <c r="G102" i="5"/>
  <c r="H102" i="5"/>
  <c r="G101" i="5"/>
  <c r="H101" i="5"/>
  <c r="G100" i="5"/>
  <c r="H100" i="5"/>
  <c r="G99" i="5"/>
  <c r="H99" i="5"/>
  <c r="G98" i="5"/>
  <c r="H98" i="5"/>
  <c r="G97" i="5"/>
  <c r="H97" i="5"/>
  <c r="G96" i="5"/>
  <c r="H96" i="5"/>
  <c r="G95" i="5"/>
  <c r="H95" i="5"/>
  <c r="G94" i="5"/>
  <c r="H94" i="5"/>
  <c r="G93" i="5"/>
  <c r="H93" i="5"/>
  <c r="G92" i="5"/>
  <c r="H92" i="5"/>
  <c r="G91" i="5"/>
  <c r="H91" i="5"/>
  <c r="G90" i="5"/>
  <c r="H90" i="5"/>
  <c r="G89" i="5"/>
  <c r="H89" i="5"/>
  <c r="G88" i="5"/>
  <c r="H88" i="5"/>
  <c r="G87" i="5"/>
  <c r="H87" i="5"/>
  <c r="G86" i="5"/>
  <c r="H86" i="5"/>
  <c r="G85" i="5"/>
  <c r="H85" i="5"/>
  <c r="G84" i="5"/>
  <c r="H84" i="5"/>
  <c r="G83" i="5"/>
  <c r="H83" i="5"/>
  <c r="G82" i="5"/>
  <c r="H82" i="5"/>
  <c r="G81" i="5"/>
  <c r="H81" i="5"/>
  <c r="G80" i="5"/>
  <c r="H80" i="5"/>
  <c r="G79" i="5"/>
  <c r="H79" i="5"/>
  <c r="G78" i="5"/>
  <c r="H78" i="5"/>
  <c r="G77" i="5"/>
  <c r="H77" i="5"/>
  <c r="G76" i="5"/>
  <c r="H76" i="5"/>
  <c r="G75" i="5"/>
  <c r="H75" i="5"/>
  <c r="G74" i="5"/>
  <c r="H74" i="5"/>
  <c r="G73" i="5"/>
  <c r="H73" i="5"/>
  <c r="G72" i="5"/>
  <c r="H72" i="5"/>
  <c r="G71" i="5"/>
  <c r="H71" i="5"/>
  <c r="G70" i="5"/>
  <c r="H70" i="5"/>
  <c r="G69" i="5"/>
  <c r="H69" i="5"/>
  <c r="G68" i="5"/>
  <c r="H68" i="5"/>
  <c r="G67" i="5"/>
  <c r="H67" i="5"/>
  <c r="G66" i="5"/>
  <c r="H66" i="5"/>
  <c r="G65" i="5"/>
  <c r="H65" i="5"/>
  <c r="G64" i="5"/>
  <c r="H64" i="5"/>
  <c r="G63" i="5"/>
  <c r="H63" i="5"/>
  <c r="G62" i="5"/>
  <c r="H62" i="5"/>
  <c r="G61" i="5"/>
  <c r="H61" i="5"/>
  <c r="G60" i="5"/>
  <c r="H60" i="5"/>
  <c r="G59" i="5"/>
  <c r="H59" i="5"/>
  <c r="G58" i="5"/>
  <c r="H58" i="5"/>
  <c r="G57" i="5"/>
  <c r="H57" i="5"/>
  <c r="G56" i="5"/>
  <c r="G55" i="5"/>
  <c r="H55" i="5"/>
  <c r="G54" i="5"/>
  <c r="H54" i="5"/>
  <c r="G53" i="5"/>
  <c r="H53" i="5"/>
  <c r="G52" i="5"/>
  <c r="H52" i="5"/>
  <c r="G51" i="5"/>
  <c r="H51" i="5"/>
  <c r="G50" i="5"/>
  <c r="H50" i="5"/>
  <c r="G49" i="5"/>
  <c r="H49" i="5"/>
  <c r="G48" i="5"/>
  <c r="H48" i="5"/>
  <c r="G47" i="5"/>
  <c r="H47" i="5"/>
  <c r="G46" i="5"/>
  <c r="H46" i="5"/>
  <c r="G45" i="5"/>
  <c r="G44" i="5"/>
  <c r="H44" i="5"/>
  <c r="G43" i="5"/>
  <c r="H43" i="5"/>
  <c r="G42" i="5"/>
  <c r="H42" i="5"/>
  <c r="G41" i="5"/>
  <c r="H41" i="5"/>
  <c r="G40" i="5"/>
  <c r="H40" i="5"/>
  <c r="G39" i="5"/>
  <c r="H39" i="5"/>
  <c r="G38" i="5"/>
  <c r="H38" i="5"/>
  <c r="G37" i="5"/>
  <c r="H37" i="5"/>
  <c r="G36" i="5"/>
  <c r="H36" i="5"/>
  <c r="G35" i="5"/>
  <c r="H35" i="5"/>
  <c r="G34" i="5"/>
  <c r="H34" i="5"/>
  <c r="G33" i="5"/>
  <c r="H33" i="5"/>
  <c r="G32" i="5"/>
  <c r="H32" i="5"/>
  <c r="G31" i="5"/>
  <c r="H31" i="5"/>
  <c r="G30" i="5"/>
  <c r="H30" i="5"/>
  <c r="G29" i="5"/>
  <c r="H29" i="5"/>
  <c r="G28" i="5"/>
  <c r="H28" i="5"/>
  <c r="G27" i="5"/>
  <c r="H27" i="5"/>
  <c r="G26" i="5"/>
  <c r="H26" i="5"/>
  <c r="G25" i="5"/>
  <c r="H25" i="5"/>
  <c r="G24" i="5"/>
  <c r="H24" i="5"/>
  <c r="G23" i="5"/>
  <c r="H23" i="5"/>
  <c r="G22" i="5"/>
  <c r="H22" i="5"/>
  <c r="G21" i="5"/>
  <c r="H21" i="5"/>
  <c r="G20" i="5"/>
  <c r="H20" i="5"/>
  <c r="G19" i="5"/>
  <c r="H19" i="5"/>
  <c r="G18" i="5"/>
  <c r="H18" i="5"/>
  <c r="G17" i="5"/>
  <c r="H17" i="5"/>
  <c r="G16" i="5"/>
  <c r="H16" i="5"/>
  <c r="G15" i="5"/>
  <c r="H15" i="5"/>
  <c r="G14" i="5"/>
  <c r="H14" i="5"/>
  <c r="G13" i="5"/>
  <c r="H13" i="5"/>
  <c r="G12" i="5"/>
  <c r="H12" i="5"/>
  <c r="G11" i="5"/>
  <c r="H11" i="5"/>
  <c r="G10" i="5"/>
  <c r="H10" i="5"/>
  <c r="G9" i="5"/>
  <c r="H9" i="5"/>
  <c r="G8" i="5"/>
  <c r="H8" i="5"/>
  <c r="G7" i="5"/>
  <c r="H7" i="5"/>
  <c r="G6" i="5"/>
  <c r="H6" i="5"/>
  <c r="G5" i="5"/>
  <c r="H5" i="5"/>
  <c r="H45" i="5"/>
  <c r="H56" i="5"/>
  <c r="H170" i="9"/>
  <c r="J170" i="9"/>
  <c r="H166" i="9"/>
  <c r="J166" i="9"/>
  <c r="H162" i="9"/>
  <c r="H158" i="9"/>
  <c r="J158" i="9"/>
  <c r="H154" i="9"/>
  <c r="J154" i="9"/>
  <c r="H150" i="9"/>
  <c r="J150" i="9"/>
  <c r="H146" i="9"/>
  <c r="J146" i="9"/>
  <c r="H142" i="9"/>
  <c r="J142" i="9"/>
  <c r="H138" i="9"/>
  <c r="J138" i="9"/>
  <c r="H134" i="9"/>
  <c r="J134" i="9"/>
  <c r="H130" i="9"/>
  <c r="J130" i="9"/>
  <c r="H126" i="9"/>
  <c r="J126" i="9"/>
  <c r="H122" i="9"/>
  <c r="J122" i="9"/>
  <c r="H118" i="9"/>
  <c r="J118" i="9"/>
  <c r="H114" i="9"/>
  <c r="J114" i="9"/>
  <c r="H110" i="9"/>
  <c r="J110" i="9"/>
  <c r="H106" i="9"/>
  <c r="J106" i="9"/>
  <c r="H102" i="9"/>
  <c r="H98" i="9"/>
  <c r="H94" i="9"/>
  <c r="J94" i="9"/>
  <c r="H90" i="9"/>
  <c r="J90" i="9"/>
  <c r="H86" i="9"/>
  <c r="J86" i="9"/>
  <c r="H82" i="9"/>
  <c r="H78" i="9"/>
  <c r="H74" i="9"/>
  <c r="J74" i="9"/>
  <c r="H70" i="9"/>
  <c r="J70" i="9"/>
  <c r="H66" i="9"/>
  <c r="J66" i="9"/>
  <c r="H62" i="9"/>
  <c r="J62" i="9"/>
  <c r="H58" i="9"/>
  <c r="J58" i="9"/>
  <c r="H54" i="9"/>
  <c r="J54" i="9"/>
  <c r="H50" i="9"/>
  <c r="J50" i="9"/>
  <c r="H46" i="9"/>
  <c r="J46" i="9"/>
  <c r="H42" i="9"/>
  <c r="H38" i="9"/>
  <c r="J38" i="9"/>
  <c r="H34" i="9"/>
  <c r="J34" i="9"/>
  <c r="H30" i="9"/>
  <c r="J30" i="9"/>
  <c r="H26" i="9"/>
  <c r="J26" i="9"/>
  <c r="H22" i="9"/>
  <c r="H18" i="9"/>
  <c r="J18" i="9"/>
  <c r="H14" i="9"/>
  <c r="J14" i="9"/>
  <c r="H10" i="9"/>
  <c r="J10" i="9"/>
  <c r="H6" i="9"/>
  <c r="J6" i="9"/>
  <c r="H169" i="9"/>
  <c r="J169" i="9"/>
  <c r="H165" i="9"/>
  <c r="J165" i="9"/>
  <c r="H161" i="9"/>
  <c r="H157" i="9"/>
  <c r="J157" i="9"/>
  <c r="H153" i="9"/>
  <c r="J153" i="9"/>
  <c r="H149" i="9"/>
  <c r="J149" i="9"/>
  <c r="H145" i="9"/>
  <c r="J145" i="9"/>
  <c r="H141" i="9"/>
  <c r="J141" i="9"/>
  <c r="H137" i="9"/>
  <c r="J137" i="9"/>
  <c r="H133" i="9"/>
  <c r="J133" i="9"/>
  <c r="H129" i="9"/>
  <c r="J129" i="9"/>
  <c r="L128" i="9"/>
  <c r="H125" i="9"/>
  <c r="J125" i="9"/>
  <c r="H121" i="9"/>
  <c r="J121" i="9"/>
  <c r="H117" i="9"/>
  <c r="J117" i="9"/>
  <c r="H113" i="9"/>
  <c r="J113" i="9"/>
  <c r="H109" i="9"/>
  <c r="J109" i="9"/>
  <c r="H105" i="9"/>
  <c r="J105" i="9"/>
  <c r="H101" i="9"/>
  <c r="H97" i="9"/>
  <c r="J97" i="9"/>
  <c r="H93" i="9"/>
  <c r="J93" i="9"/>
  <c r="H89" i="9"/>
  <c r="J89" i="9"/>
  <c r="H85" i="9"/>
  <c r="H81" i="9"/>
  <c r="H77" i="9"/>
  <c r="H73" i="9"/>
  <c r="H69" i="9"/>
  <c r="J69" i="9"/>
  <c r="H65" i="9"/>
  <c r="J65" i="9"/>
  <c r="H61" i="9"/>
  <c r="J61" i="9"/>
  <c r="H57" i="9"/>
  <c r="J57" i="9"/>
  <c r="H53" i="9"/>
  <c r="J53" i="9"/>
  <c r="H49" i="9"/>
  <c r="H45" i="9"/>
  <c r="J45" i="9"/>
  <c r="H41" i="9"/>
  <c r="H37" i="9"/>
  <c r="J37" i="9"/>
  <c r="H33" i="9"/>
  <c r="J33" i="9"/>
  <c r="H29" i="9"/>
  <c r="J29" i="9"/>
  <c r="H25" i="9"/>
  <c r="J25" i="9"/>
  <c r="H21" i="9"/>
  <c r="J21" i="9"/>
  <c r="H17" i="9"/>
  <c r="J17" i="9"/>
  <c r="H13" i="9"/>
  <c r="J13" i="9"/>
  <c r="H9" i="9"/>
  <c r="J9" i="9"/>
  <c r="H5" i="9"/>
  <c r="J5" i="9"/>
  <c r="H172" i="9"/>
  <c r="J172" i="9"/>
  <c r="H168" i="9"/>
  <c r="J168" i="9"/>
  <c r="H164" i="9"/>
  <c r="J164" i="9"/>
  <c r="H160" i="9"/>
  <c r="J160" i="9"/>
  <c r="H156" i="9"/>
  <c r="J156" i="9"/>
  <c r="H152" i="9"/>
  <c r="J152" i="9"/>
  <c r="H148" i="9"/>
  <c r="J148" i="9"/>
  <c r="H144" i="9"/>
  <c r="J144" i="9"/>
  <c r="H140" i="9"/>
  <c r="J140" i="9"/>
  <c r="H136" i="9"/>
  <c r="J136" i="9"/>
  <c r="H132" i="9"/>
  <c r="J132" i="9"/>
  <c r="H128" i="9"/>
  <c r="H124" i="9"/>
  <c r="J124" i="9"/>
  <c r="H120" i="9"/>
  <c r="J120" i="9"/>
  <c r="H116" i="9"/>
  <c r="J116" i="9"/>
  <c r="H112" i="9"/>
  <c r="H108" i="9"/>
  <c r="J108" i="9"/>
  <c r="H104" i="9"/>
  <c r="J104" i="9"/>
  <c r="H100" i="9"/>
  <c r="H96" i="9"/>
  <c r="J96" i="9"/>
  <c r="H92" i="9"/>
  <c r="J92" i="9"/>
  <c r="H88" i="9"/>
  <c r="J88" i="9"/>
  <c r="H84" i="9"/>
  <c r="H80" i="9"/>
  <c r="H76" i="9"/>
  <c r="J76" i="9"/>
  <c r="H72" i="9"/>
  <c r="J72" i="9"/>
  <c r="H68" i="9"/>
  <c r="J68" i="9"/>
  <c r="H64" i="9"/>
  <c r="J64" i="9"/>
  <c r="H60" i="9"/>
  <c r="J60" i="9"/>
  <c r="H56" i="9"/>
  <c r="J56" i="9"/>
  <c r="H52" i="9"/>
  <c r="J52" i="9"/>
  <c r="H48" i="9"/>
  <c r="H44" i="9"/>
  <c r="J44" i="9"/>
  <c r="H40" i="9"/>
  <c r="J40" i="9"/>
  <c r="H36" i="9"/>
  <c r="J36" i="9"/>
  <c r="H32" i="9"/>
  <c r="J32" i="9"/>
  <c r="H28" i="9"/>
  <c r="J28" i="9"/>
  <c r="H24" i="9"/>
  <c r="J24" i="9"/>
  <c r="H20" i="9"/>
  <c r="J20" i="9"/>
  <c r="H16" i="9"/>
  <c r="J16" i="9"/>
  <c r="H12" i="9"/>
  <c r="J12" i="9"/>
  <c r="H8" i="9"/>
  <c r="J8" i="9"/>
  <c r="H4" i="9"/>
  <c r="J4" i="9"/>
  <c r="L2" i="9"/>
  <c r="H171" i="9"/>
  <c r="J171" i="9"/>
  <c r="H167" i="9"/>
  <c r="J167" i="9"/>
  <c r="H163" i="9"/>
  <c r="H159" i="9"/>
  <c r="J159" i="9"/>
  <c r="H155" i="9"/>
  <c r="J155" i="9"/>
  <c r="H151" i="9"/>
  <c r="J151" i="9"/>
  <c r="H147" i="9"/>
  <c r="J147" i="9"/>
  <c r="H143" i="9"/>
  <c r="J143" i="9"/>
  <c r="H139" i="9"/>
  <c r="J139" i="9"/>
  <c r="H135" i="9"/>
  <c r="J135" i="9"/>
  <c r="H131" i="9"/>
  <c r="J131" i="9"/>
  <c r="H127" i="9"/>
  <c r="J127" i="9"/>
  <c r="H123" i="9"/>
  <c r="J123" i="9"/>
  <c r="H119" i="9"/>
  <c r="J119" i="9"/>
  <c r="H115" i="9"/>
  <c r="J115" i="9"/>
  <c r="H111" i="9"/>
  <c r="J111" i="9"/>
  <c r="H107" i="9"/>
  <c r="J107" i="9"/>
  <c r="H103" i="9"/>
  <c r="H99" i="9"/>
  <c r="H95" i="9"/>
  <c r="J95" i="9"/>
  <c r="H91" i="9"/>
  <c r="J91" i="9"/>
  <c r="H87" i="9"/>
  <c r="J87" i="9"/>
  <c r="H83" i="9"/>
  <c r="H79" i="9"/>
  <c r="H75" i="9"/>
  <c r="J75" i="9"/>
  <c r="H71" i="9"/>
  <c r="J71" i="9"/>
  <c r="H67" i="9"/>
  <c r="J67" i="9"/>
  <c r="H63" i="9"/>
  <c r="J63" i="9"/>
  <c r="H59" i="9"/>
  <c r="J59" i="9"/>
  <c r="H55" i="9"/>
  <c r="J55" i="9"/>
  <c r="H51" i="9"/>
  <c r="J51" i="9"/>
  <c r="H47" i="9"/>
  <c r="H43" i="9"/>
  <c r="H39" i="9"/>
  <c r="J39" i="9"/>
  <c r="H35" i="9"/>
  <c r="J35" i="9"/>
  <c r="H31" i="9"/>
  <c r="J31" i="9"/>
  <c r="H27" i="9"/>
  <c r="J27" i="9"/>
  <c r="H23" i="9"/>
  <c r="J23" i="9"/>
  <c r="H19" i="9"/>
  <c r="J19" i="9"/>
  <c r="H15" i="9"/>
  <c r="J15" i="9"/>
  <c r="H11" i="9"/>
  <c r="J11" i="9"/>
  <c r="H7" i="9"/>
  <c r="L8" i="9"/>
  <c r="L56" i="9"/>
  <c r="L104" i="9"/>
  <c r="L152" i="9"/>
  <c r="L20" i="9"/>
  <c r="L35" i="9"/>
  <c r="L29" i="9"/>
  <c r="L125" i="9"/>
  <c r="L131" i="9"/>
  <c r="L95" i="9"/>
  <c r="L143" i="9"/>
  <c r="L89" i="9"/>
  <c r="L137" i="9"/>
  <c r="L134" i="9"/>
  <c r="L23" i="9"/>
  <c r="L71" i="9"/>
  <c r="L119" i="9"/>
  <c r="L44" i="9"/>
  <c r="L140" i="9"/>
  <c r="L17" i="9"/>
  <c r="L65" i="9"/>
  <c r="L113" i="9"/>
  <c r="L26" i="9"/>
  <c r="L74" i="9"/>
  <c r="L122" i="9"/>
  <c r="L170" i="9"/>
  <c r="L38" i="9"/>
  <c r="L167" i="9"/>
  <c r="L92" i="9"/>
  <c r="L11" i="9"/>
  <c r="L59" i="9"/>
  <c r="L107" i="9"/>
  <c r="L155" i="9"/>
  <c r="L32" i="9"/>
  <c r="L5" i="9"/>
  <c r="L53" i="9"/>
  <c r="L149" i="9"/>
  <c r="L14" i="9"/>
  <c r="L62" i="9"/>
  <c r="L110" i="9"/>
  <c r="L158" i="9"/>
  <c r="L86" i="9"/>
  <c r="L68" i="9"/>
  <c r="L116" i="9"/>
  <c r="L164" i="9"/>
  <c r="L50" i="9"/>
  <c r="L146" i="9"/>
</calcChain>
</file>

<file path=xl/comments1.xml><?xml version="1.0" encoding="utf-8"?>
<comments xmlns="http://schemas.openxmlformats.org/spreadsheetml/2006/main">
  <authors>
    <author>Microsoft Office User</author>
  </authors>
  <commentList>
    <comment ref="J29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yep real- checked many times</t>
        </r>
      </text>
    </comment>
  </commentList>
</comments>
</file>

<file path=xl/sharedStrings.xml><?xml version="1.0" encoding="utf-8"?>
<sst xmlns="http://schemas.openxmlformats.org/spreadsheetml/2006/main" count="2598" uniqueCount="59">
  <si>
    <t>Site</t>
  </si>
  <si>
    <t>Reach Type</t>
  </si>
  <si>
    <t>Date Deployed</t>
  </si>
  <si>
    <t>Time Deployed</t>
  </si>
  <si>
    <t>Date Retrieved</t>
  </si>
  <si>
    <t>Distance</t>
  </si>
  <si>
    <t>Fo</t>
  </si>
  <si>
    <t>Fa</t>
  </si>
  <si>
    <t>Δ FL (Fo-Fa)</t>
  </si>
  <si>
    <t>Average/m</t>
  </si>
  <si>
    <t>Standard Deviation</t>
  </si>
  <si>
    <t>Notes</t>
  </si>
  <si>
    <t>Control/Manip</t>
  </si>
  <si>
    <t>Meter (m)</t>
  </si>
  <si>
    <t>Delta F</t>
  </si>
  <si>
    <t>Row Labels</t>
  </si>
  <si>
    <t>Average of Δ FL (Fo-Fa)</t>
  </si>
  <si>
    <t>(blank)</t>
  </si>
  <si>
    <t>Grand Total</t>
  </si>
  <si>
    <t>reach</t>
  </si>
  <si>
    <t>dist</t>
  </si>
  <si>
    <t>fl decay</t>
  </si>
  <si>
    <t>AFDM</t>
  </si>
  <si>
    <t>Fl decay</t>
  </si>
  <si>
    <t>MCTE</t>
  </si>
  <si>
    <t>Upper</t>
  </si>
  <si>
    <t>no control</t>
  </si>
  <si>
    <t xml:space="preserve">divide up in  </t>
  </si>
  <si>
    <t>PAR</t>
  </si>
  <si>
    <t>DS</t>
  </si>
  <si>
    <t>UP</t>
  </si>
  <si>
    <t xml:space="preserve">Reach </t>
  </si>
  <si>
    <t>meter</t>
  </si>
  <si>
    <t>STREAM</t>
  </si>
  <si>
    <t>CONTROLS</t>
  </si>
  <si>
    <t>SYN</t>
  </si>
  <si>
    <t>Control</t>
  </si>
  <si>
    <t>Manipulation</t>
  </si>
  <si>
    <t>NA</t>
  </si>
  <si>
    <t>W_113</t>
  </si>
  <si>
    <t xml:space="preserve">Control </t>
  </si>
  <si>
    <t>rep1</t>
  </si>
  <si>
    <t xml:space="preserve">Site </t>
  </si>
  <si>
    <t>Year</t>
  </si>
  <si>
    <t>Reference</t>
  </si>
  <si>
    <t>Treatment</t>
  </si>
  <si>
    <t>Chucksney</t>
  </si>
  <si>
    <t>same as col V</t>
  </si>
  <si>
    <t>2014 Fluorescein Data</t>
  </si>
  <si>
    <t>2016 from 2015 relationship</t>
  </si>
  <si>
    <t xml:space="preserve">meter </t>
  </si>
  <si>
    <t>FL decay</t>
  </si>
  <si>
    <t>Loon</t>
  </si>
  <si>
    <t>Manip</t>
  </si>
  <si>
    <t xml:space="preserve">PAR </t>
  </si>
  <si>
    <t>Rep</t>
  </si>
  <si>
    <t>W-100</t>
  </si>
  <si>
    <t>W-122</t>
  </si>
  <si>
    <t>W-113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</si>
</sst>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</cellStyleXfs>
  <cellXfs count="53">
    <xf numFmtId="0" fontId="0" fillId="0" borderId="0" xfId="0"/>
    <xf numFmtId="0" fontId="4" fillId="0" borderId="0" xfId="1" applyFill="1" applyBorder="1" applyAlignment="1">
      <alignment horizontal="center" wrapText="1"/>
    </xf>
    <xf numFmtId="0" fontId="4" fillId="0" borderId="0" xfId="1"/>
    <xf numFmtId="0" fontId="4" fillId="0" borderId="0" xfId="1" applyFill="1" applyAlignment="1">
      <alignment wrapText="1"/>
    </xf>
    <xf numFmtId="14" fontId="4" fillId="0" borderId="0" xfId="1" applyNumberFormat="1"/>
    <xf numFmtId="164" fontId="4" fillId="0" borderId="0" xfId="1" applyNumberFormat="1"/>
    <xf numFmtId="0" fontId="4" fillId="0" borderId="0" xfId="1" applyFill="1"/>
    <xf numFmtId="0" fontId="4" fillId="2" borderId="0" xfId="1" applyFill="1"/>
    <xf numFmtId="14" fontId="4" fillId="2" borderId="0" xfId="1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 applyFill="1"/>
    <xf numFmtId="0" fontId="0" fillId="0" borderId="0" xfId="0" applyFill="1"/>
    <xf numFmtId="2" fontId="4" fillId="0" borderId="0" xfId="1" applyNumberFormat="1"/>
    <xf numFmtId="0" fontId="5" fillId="0" borderId="0" xfId="0" applyFont="1" applyFill="1"/>
    <xf numFmtId="164" fontId="5" fillId="0" borderId="0" xfId="0" applyNumberFormat="1" applyFont="1" applyFill="1"/>
    <xf numFmtId="2" fontId="0" fillId="0" borderId="0" xfId="0" applyNumberFormat="1"/>
    <xf numFmtId="0" fontId="3" fillId="0" borderId="0" xfId="1" applyFont="1"/>
    <xf numFmtId="0" fontId="2" fillId="0" borderId="0" xfId="1" applyFont="1"/>
    <xf numFmtId="0" fontId="2" fillId="0" borderId="0" xfId="1" applyFont="1" applyFill="1" applyBorder="1" applyAlignment="1">
      <alignment horizontal="center" wrapText="1"/>
    </xf>
    <xf numFmtId="2" fontId="2" fillId="0" borderId="0" xfId="1" applyNumberFormat="1" applyFont="1"/>
    <xf numFmtId="0" fontId="9" fillId="0" borderId="0" xfId="0" applyFont="1"/>
    <xf numFmtId="0" fontId="2" fillId="0" borderId="0" xfId="8" applyFill="1" applyBorder="1" applyAlignment="1">
      <alignment horizontal="center" wrapText="1"/>
    </xf>
    <xf numFmtId="0" fontId="2" fillId="0" borderId="0" xfId="8" applyNumberFormat="1" applyFill="1" applyBorder="1" applyAlignment="1">
      <alignment horizontal="center" wrapText="1"/>
    </xf>
    <xf numFmtId="164" fontId="2" fillId="0" borderId="0" xfId="8" applyNumberFormat="1" applyFill="1" applyBorder="1" applyAlignment="1">
      <alignment horizontal="center" wrapText="1"/>
    </xf>
    <xf numFmtId="0" fontId="2" fillId="0" borderId="0" xfId="8"/>
    <xf numFmtId="0" fontId="2" fillId="0" borderId="0" xfId="8" applyFill="1" applyAlignment="1">
      <alignment wrapText="1"/>
    </xf>
    <xf numFmtId="2" fontId="2" fillId="0" borderId="0" xfId="8" applyNumberFormat="1"/>
    <xf numFmtId="0" fontId="2" fillId="0" borderId="0" xfId="8" applyFont="1"/>
    <xf numFmtId="14" fontId="2" fillId="0" borderId="0" xfId="8" applyNumberFormat="1"/>
    <xf numFmtId="20" fontId="2" fillId="0" borderId="0" xfId="8" applyNumberFormat="1"/>
    <xf numFmtId="0" fontId="2" fillId="0" borderId="0" xfId="8" applyNumberFormat="1"/>
    <xf numFmtId="164" fontId="2" fillId="0" borderId="0" xfId="8" applyNumberFormat="1"/>
    <xf numFmtId="164" fontId="2" fillId="0" borderId="0" xfId="8" applyNumberFormat="1" applyFont="1"/>
    <xf numFmtId="0" fontId="2" fillId="0" borderId="0" xfId="8" applyNumberFormat="1" applyFill="1"/>
    <xf numFmtId="0" fontId="2" fillId="2" borderId="0" xfId="8" applyFill="1"/>
    <xf numFmtId="164" fontId="2" fillId="2" borderId="0" xfId="8" applyNumberFormat="1" applyFill="1"/>
    <xf numFmtId="0" fontId="2" fillId="3" borderId="0" xfId="8" applyNumberFormat="1" applyFill="1"/>
    <xf numFmtId="0" fontId="2" fillId="0" borderId="0" xfId="8" applyFill="1"/>
    <xf numFmtId="0" fontId="2" fillId="0" borderId="0" xfId="8" applyFont="1" applyFill="1"/>
    <xf numFmtId="14" fontId="2" fillId="0" borderId="0" xfId="8" applyNumberFormat="1" applyFill="1"/>
    <xf numFmtId="164" fontId="2" fillId="0" borderId="0" xfId="8" applyNumberFormat="1" applyFont="1" applyFill="1"/>
    <xf numFmtId="164" fontId="2" fillId="0" borderId="0" xfId="8" applyNumberFormat="1" applyFill="1"/>
    <xf numFmtId="0" fontId="2" fillId="0" borderId="1" xfId="1" applyFont="1" applyFill="1" applyBorder="1" applyAlignment="1">
      <alignment horizontal="center" wrapText="1"/>
    </xf>
    <xf numFmtId="0" fontId="0" fillId="0" borderId="1" xfId="0" applyBorder="1"/>
    <xf numFmtId="0" fontId="2" fillId="0" borderId="0" xfId="8" applyAlignment="1">
      <alignment horizontal="left"/>
    </xf>
    <xf numFmtId="0" fontId="2" fillId="0" borderId="0" xfId="8" applyAlignment="1">
      <alignment horizontal="left" indent="1"/>
    </xf>
    <xf numFmtId="0" fontId="2" fillId="4" borderId="0" xfId="8" applyFill="1"/>
    <xf numFmtId="0" fontId="2" fillId="0" borderId="1" xfId="8" applyBorder="1"/>
    <xf numFmtId="0" fontId="6" fillId="0" borderId="0" xfId="8" applyFont="1"/>
    <xf numFmtId="2" fontId="2" fillId="2" borderId="0" xfId="8" applyNumberFormat="1" applyFill="1"/>
    <xf numFmtId="0" fontId="1" fillId="0" borderId="1" xfId="1" applyFont="1" applyFill="1" applyBorder="1" applyAlignment="1">
      <alignment horizontal="center" wrapText="1"/>
    </xf>
  </cellXfs>
  <cellStyles count="9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/>
    <cellStyle name="Normal 2 2" xfId="8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7"/>
  <colors>
    <mruColors>
      <color rgb="FFE0AA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Chucksney2016!$G$16:$G$32</c:f>
              <c:numCache>
                <c:formatCode>General</c:formatCode>
                <c:ptCount val="1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65.0</c:v>
                </c:pt>
                <c:pt idx="13">
                  <c:v>70.0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</c:numCache>
            </c:numRef>
          </c:xVal>
          <c:yVal>
            <c:numRef>
              <c:f>Chucksney2016!$H$16:$H$32</c:f>
              <c:numCache>
                <c:formatCode>0.00</c:formatCode>
                <c:ptCount val="17"/>
                <c:pt idx="0">
                  <c:v>105.0333333333333</c:v>
                </c:pt>
                <c:pt idx="1">
                  <c:v>45.56666666666666</c:v>
                </c:pt>
                <c:pt idx="2">
                  <c:v>77.23333333333333</c:v>
                </c:pt>
                <c:pt idx="3">
                  <c:v>53.6</c:v>
                </c:pt>
                <c:pt idx="4">
                  <c:v>96.46666666666668</c:v>
                </c:pt>
                <c:pt idx="5">
                  <c:v>44.40000000000001</c:v>
                </c:pt>
                <c:pt idx="6">
                  <c:v>37.4</c:v>
                </c:pt>
                <c:pt idx="7">
                  <c:v>48.3</c:v>
                </c:pt>
                <c:pt idx="8">
                  <c:v>109.1316666666667</c:v>
                </c:pt>
                <c:pt idx="9">
                  <c:v>67.2</c:v>
                </c:pt>
                <c:pt idx="10">
                  <c:v>148.9333333333334</c:v>
                </c:pt>
                <c:pt idx="11">
                  <c:v>77.03333333333335</c:v>
                </c:pt>
                <c:pt idx="12">
                  <c:v>42.53333333333334</c:v>
                </c:pt>
                <c:pt idx="13">
                  <c:v>82.96666666666668</c:v>
                </c:pt>
                <c:pt idx="14">
                  <c:v>134.0</c:v>
                </c:pt>
                <c:pt idx="15">
                  <c:v>103.0333333333333</c:v>
                </c:pt>
                <c:pt idx="16">
                  <c:v>131.4333333333333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5A-3441-9F86-D652E6E7D563}"/>
            </c:ext>
          </c:extLst>
        </c:ser>
        <c:ser>
          <c:idx val="1"/>
          <c:order val="1"/>
          <c:tx>
            <c:v>Manipulation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Chucksney2016!$G$34:$G$52</c:f>
              <c:numCache>
                <c:formatCode>General</c:formatCode>
                <c:ptCount val="1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</c:numCache>
            </c:numRef>
          </c:xVal>
          <c:yVal>
            <c:numRef>
              <c:f>Chucksney2016!$H$34:$H$52</c:f>
              <c:numCache>
                <c:formatCode>0.00</c:formatCode>
                <c:ptCount val="19"/>
                <c:pt idx="0">
                  <c:v>53.26666666666665</c:v>
                </c:pt>
                <c:pt idx="1">
                  <c:v>25.56666666666668</c:v>
                </c:pt>
                <c:pt idx="2">
                  <c:v>32.9</c:v>
                </c:pt>
                <c:pt idx="3">
                  <c:v>76.0</c:v>
                </c:pt>
                <c:pt idx="4">
                  <c:v>25.56666666666666</c:v>
                </c:pt>
                <c:pt idx="5">
                  <c:v>33.23333333333332</c:v>
                </c:pt>
                <c:pt idx="6">
                  <c:v>21.1</c:v>
                </c:pt>
                <c:pt idx="7">
                  <c:v>33.26666666666667</c:v>
                </c:pt>
                <c:pt idx="8">
                  <c:v>35.1</c:v>
                </c:pt>
                <c:pt idx="9">
                  <c:v>25.86666666666666</c:v>
                </c:pt>
                <c:pt idx="10">
                  <c:v>35.0</c:v>
                </c:pt>
                <c:pt idx="11">
                  <c:v>109.4333333333333</c:v>
                </c:pt>
                <c:pt idx="12">
                  <c:v>123.7666666666667</c:v>
                </c:pt>
                <c:pt idx="13">
                  <c:v>33.33333333333335</c:v>
                </c:pt>
                <c:pt idx="14">
                  <c:v>50.16666666666665</c:v>
                </c:pt>
                <c:pt idx="15">
                  <c:v>197.2</c:v>
                </c:pt>
                <c:pt idx="16">
                  <c:v>146.6666666666667</c:v>
                </c:pt>
                <c:pt idx="17">
                  <c:v>28.1</c:v>
                </c:pt>
                <c:pt idx="18">
                  <c:v>31.56666666666668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5A-3441-9F86-D652E6E7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9280640"/>
        <c:axId val="-1359279008"/>
      </c:scatterChart>
      <c:valAx>
        <c:axId val="-135928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9279008"/>
        <c:crosses val="autoZero"/>
        <c:crossBetween val="midCat"/>
      </c:valAx>
      <c:valAx>
        <c:axId val="-135927900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928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231846019247"/>
          <c:y val="0.0468744531933508"/>
          <c:w val="0.205768153980752"/>
          <c:h val="0.3043992417614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 in of 60m from 2014</a:t>
            </a:r>
            <a:r>
              <a:rPr lang="en-US" baseline="0"/>
              <a:t> for 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Fill in of 60m from 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(Chucksney2016!$L$26,Chucksney2016!$L$27,Chucksney2016!$L$29,Chucksney2016!$L$30)</c:f>
              <c:numCache>
                <c:formatCode>0.0</c:formatCode>
                <c:ptCount val="4"/>
                <c:pt idx="0">
                  <c:v>128.0333333333333</c:v>
                </c:pt>
                <c:pt idx="1">
                  <c:v>40.1333333333333</c:v>
                </c:pt>
                <c:pt idx="2">
                  <c:v>46.26666666666665</c:v>
                </c:pt>
                <c:pt idx="3">
                  <c:v>63.00000000000001</c:v>
                </c:pt>
              </c:numCache>
            </c:numRef>
          </c:xVal>
          <c:yVal>
            <c:numRef>
              <c:f>(Chucksney2016!$H$26,Chucksney2016!$H$27,Chucksney2016!$H$28,Chucksney2016!$H$29)</c:f>
              <c:numCache>
                <c:formatCode>0.00</c:formatCode>
                <c:ptCount val="4"/>
                <c:pt idx="0">
                  <c:v>148.9333333333334</c:v>
                </c:pt>
                <c:pt idx="1">
                  <c:v>77.03333333333335</c:v>
                </c:pt>
                <c:pt idx="2">
                  <c:v>42.53333333333334</c:v>
                </c:pt>
                <c:pt idx="3">
                  <c:v>82.96666666666668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D9-324C-857D-7B06B8BDE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9456688"/>
        <c:axId val="-1359454912"/>
      </c:scatterChart>
      <c:valAx>
        <c:axId val="-135945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9454912"/>
        <c:crosses val="autoZero"/>
        <c:crossBetween val="midCat"/>
      </c:valAx>
      <c:valAx>
        <c:axId val="-13594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945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Control_Fl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Loon2016!$O$3,Loon2016!$O$6,Loon2016!$O$9,Loon2016!$O$12,Loon2016!$O$15,Loon2016!$O$18,Loon2016!$O$21,Loon2016!$O$24,Loon2016!$O$27,Loon2016!$O$30,Loon2016!$O$33,Loon2016!$O$36,Loon2016!$O$39,Loon2016!$O$42,Loon2016!$O$45,Loon2016!$O$48,Loon2016!$O$51,Loon2016!$O$54,Loon2016!$O$56)</c:f>
              <c:strCache>
                <c:ptCount val="13"/>
                <c:pt idx="0">
                  <c:v>Control</c:v>
                </c:pt>
                <c:pt idx="1">
                  <c:v>10</c:v>
                </c:pt>
                <c:pt idx="2">
                  <c:v>25</c:v>
                </c:pt>
                <c:pt idx="3">
                  <c:v>40</c:v>
                </c:pt>
                <c:pt idx="4">
                  <c:v>55</c:v>
                </c:pt>
                <c:pt idx="5">
                  <c:v>70</c:v>
                </c:pt>
                <c:pt idx="6">
                  <c:v>Manipulation</c:v>
                </c:pt>
                <c:pt idx="7">
                  <c:v>10</c:v>
                </c:pt>
                <c:pt idx="8">
                  <c:v>25</c:v>
                </c:pt>
                <c:pt idx="9">
                  <c:v>40</c:v>
                </c:pt>
                <c:pt idx="10">
                  <c:v>55</c:v>
                </c:pt>
                <c:pt idx="11">
                  <c:v>70</c:v>
                </c:pt>
                <c:pt idx="12">
                  <c:v>85</c:v>
                </c:pt>
              </c:strCache>
            </c:strRef>
          </c:xVal>
          <c:yVal>
            <c:numRef>
              <c:f>(Loon2016!$P$4,Loon2016!$P$7,Loon2016!$P$10,Loon2016!$P$13,Loon2016!$P$16,Loon2016!$P$19,Loon2016!$P$22,Loon2016!$P$25,Loon2016!$P$28,Loon2016!$P$31,Loon2016!$P$34,Loon2016!$P$37,Loon2016!$P$40,Loon2016!$P$43,Loon2016!$P$46,Loon2016!$P$49,Loon2016!$P$52)</c:f>
              <c:numCache>
                <c:formatCode>0.00</c:formatCode>
                <c:ptCount val="17"/>
                <c:pt idx="0">
                  <c:v>47.36666666666665</c:v>
                </c:pt>
                <c:pt idx="1">
                  <c:v>52.13333333333334</c:v>
                </c:pt>
                <c:pt idx="2">
                  <c:v>77.06666666666664</c:v>
                </c:pt>
                <c:pt idx="3">
                  <c:v>86.06666666666667</c:v>
                </c:pt>
                <c:pt idx="4">
                  <c:v>50.1</c:v>
                </c:pt>
                <c:pt idx="5">
                  <c:v>55.46666666666666</c:v>
                </c:pt>
                <c:pt idx="6">
                  <c:v>49.86666666666665</c:v>
                </c:pt>
                <c:pt idx="7">
                  <c:v>55.1</c:v>
                </c:pt>
                <c:pt idx="8">
                  <c:v>175.8</c:v>
                </c:pt>
                <c:pt idx="9">
                  <c:v>94.7</c:v>
                </c:pt>
                <c:pt idx="10">
                  <c:v>71.06666666666667</c:v>
                </c:pt>
                <c:pt idx="11">
                  <c:v>44.79999999999998</c:v>
                </c:pt>
                <c:pt idx="12">
                  <c:v>41.86666666666667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25-8B47-BFD1-8FE5D8132D14}"/>
            </c:ext>
          </c:extLst>
        </c:ser>
        <c:ser>
          <c:idx val="1"/>
          <c:order val="1"/>
          <c:tx>
            <c:v>Manip_Fl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Loon2016!$O$3,Loon2016!$O$6,Loon2016!$O$9,Loon2016!$O$12,Loon2016!$O$15,Loon2016!$O$18,Loon2016!$O$21,Loon2016!$O$24,Loon2016!$O$27,Loon2016!$O$30,Loon2016!$O$33,Loon2016!$O$36,Loon2016!$O$39,Loon2016!$O$42,Loon2016!$O$45,Loon2016!$O$48,Loon2016!$O$51,Loon2016!$O$54,Loon2016!$O$56)</c:f>
              <c:strCache>
                <c:ptCount val="13"/>
                <c:pt idx="0">
                  <c:v>Control</c:v>
                </c:pt>
                <c:pt idx="1">
                  <c:v>10</c:v>
                </c:pt>
                <c:pt idx="2">
                  <c:v>25</c:v>
                </c:pt>
                <c:pt idx="3">
                  <c:v>40</c:v>
                </c:pt>
                <c:pt idx="4">
                  <c:v>55</c:v>
                </c:pt>
                <c:pt idx="5">
                  <c:v>70</c:v>
                </c:pt>
                <c:pt idx="6">
                  <c:v>Manipulation</c:v>
                </c:pt>
                <c:pt idx="7">
                  <c:v>10</c:v>
                </c:pt>
                <c:pt idx="8">
                  <c:v>25</c:v>
                </c:pt>
                <c:pt idx="9">
                  <c:v>40</c:v>
                </c:pt>
                <c:pt idx="10">
                  <c:v>55</c:v>
                </c:pt>
                <c:pt idx="11">
                  <c:v>70</c:v>
                </c:pt>
                <c:pt idx="12">
                  <c:v>85</c:v>
                </c:pt>
              </c:strCache>
            </c:strRef>
          </c:xVal>
          <c:yVal>
            <c:numRef>
              <c:f>(Loon2016!$P$5,Loon2016!$P$8,Loon2016!$P$11,Loon2016!$P$14,Loon2016!$P$17,Loon2016!$P$20,Loon2016!$P$23,Loon2016!$P$26,Loon2016!$P$29,Loon2016!$P$32,Loon2016!$P$35,Loon2016!$P$38,Loon2016!$P$41,Loon2016!$P$44,Loon2016!$P$47,Loon2016!$P$50,Loon2016!$P$53,Loon2016!$P$55,Loon2016!$P$57)</c:f>
              <c:numCache>
                <c:formatCode>0.00</c:formatCode>
                <c:ptCount val="19"/>
                <c:pt idx="0">
                  <c:v>46.6</c:v>
                </c:pt>
                <c:pt idx="1">
                  <c:v>58.76666666666667</c:v>
                </c:pt>
                <c:pt idx="2">
                  <c:v>65.46666666666665</c:v>
                </c:pt>
                <c:pt idx="3">
                  <c:v>70.16666666666668</c:v>
                </c:pt>
                <c:pt idx="4">
                  <c:v>41.03333333333334</c:v>
                </c:pt>
                <c:pt idx="5">
                  <c:v>31.86666666666667</c:v>
                </c:pt>
                <c:pt idx="6">
                  <c:v>61.73333333333332</c:v>
                </c:pt>
                <c:pt idx="7">
                  <c:v>46.43333333333334</c:v>
                </c:pt>
                <c:pt idx="8">
                  <c:v>37.76666666666667</c:v>
                </c:pt>
                <c:pt idx="9">
                  <c:v>34.76666666666667</c:v>
                </c:pt>
                <c:pt idx="10">
                  <c:v>69.23333333333333</c:v>
                </c:pt>
                <c:pt idx="11">
                  <c:v>31.90000000000002</c:v>
                </c:pt>
                <c:pt idx="12">
                  <c:v>60.64259259259263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25-8B47-BFD1-8FE5D8132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9409872"/>
        <c:axId val="-1359406752"/>
      </c:scatterChart>
      <c:valAx>
        <c:axId val="-135940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9406752"/>
        <c:crosses val="autoZero"/>
        <c:crossBetween val="midCat"/>
      </c:valAx>
      <c:valAx>
        <c:axId val="-135940675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940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092957130359"/>
          <c:y val="0.00983741615631381"/>
          <c:w val="0.268907042869641"/>
          <c:h val="0.2581029454651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501650</xdr:colOff>
      <xdr:row>13</xdr:row>
      <xdr:rowOff>158750</xdr:rowOff>
    </xdr:from>
    <xdr:to>
      <xdr:col>20</xdr:col>
      <xdr:colOff>361950</xdr:colOff>
      <xdr:row>28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2AC19D3-E38D-FB46-A223-94B9BFEE6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558800</xdr:colOff>
      <xdr:row>32</xdr:row>
      <xdr:rowOff>19050</xdr:rowOff>
    </xdr:from>
    <xdr:to>
      <xdr:col>17</xdr:col>
      <xdr:colOff>12700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CD4B85C-0FBF-7945-B07F-F8C7DD0D6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402665</xdr:colOff>
      <xdr:row>1</xdr:row>
      <xdr:rowOff>97864</xdr:rowOff>
    </xdr:from>
    <xdr:to>
      <xdr:col>25</xdr:col>
      <xdr:colOff>262965</xdr:colOff>
      <xdr:row>15</xdr:row>
      <xdr:rowOff>174064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8FC3C2B-CEC5-B94D-B4EB-48DE67DEC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file:///C:/Users/allisonswartz/Downloads/Fluorescein%202016.xlsx" TargetMode="Externa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Relationship Id="rId2" Type="http://schemas.openxmlformats.org/officeDocument/2006/relationships/externalLinkPath" Target="file:///C:/Users/allisonswartz/Downloads/Fluorescein%202016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45.644825462965" createdVersion="4" refreshedVersion="4" minRefreshableVersion="3" recordCount="305">
  <cacheSource type="worksheet">
    <worksheetSource ref="B1:N1048576" sheet="Chucksney" r:id="rId2"/>
  </cacheSource>
  <cacheFields count="13">
    <cacheField name="Site number" numFmtId="0">
      <sharedItems containsNonDate="0" containsString="0" containsBlank="1"/>
    </cacheField>
    <cacheField name="Reach Number" numFmtId="0">
      <sharedItems containsNonDate="0" containsString="0" containsBlank="1"/>
    </cacheField>
    <cacheField name="Reach Type" numFmtId="0">
      <sharedItems containsBlank="1" count="3">
        <s v="Control"/>
        <s v="Manipulation"/>
        <m/>
      </sharedItems>
    </cacheField>
    <cacheField name="Reach type #" numFmtId="0">
      <sharedItems containsNonDate="0" containsString="0" containsBlank="1"/>
    </cacheField>
    <cacheField name="Date Deployed" numFmtId="0">
      <sharedItems containsNonDate="0" containsDate="1" containsString="0" containsBlank="1" minDate="2016-07-12T00:00:00" maxDate="2016-07-13T00:00:00"/>
    </cacheField>
    <cacheField name="Time Deployed" numFmtId="0">
      <sharedItems containsNonDate="0" containsDate="1" containsString="0" containsBlank="1" minDate="1899-12-30T18:20:00" maxDate="1899-12-30T18:20:00"/>
    </cacheField>
    <cacheField name="Date Retrieved" numFmtId="0">
      <sharedItems containsNonDate="0" containsDate="1" containsString="0" containsBlank="1" minDate="2016-07-13T00:00:00" maxDate="2016-07-14T00:00:00"/>
    </cacheField>
    <cacheField name="Time Retrieved" numFmtId="0">
      <sharedItems containsNonDate="0" containsDate="1" containsString="0" containsBlank="1" minDate="1899-12-30T18:20:00" maxDate="1899-12-30T18:20:00"/>
    </cacheField>
    <cacheField name="CENMET PAR" numFmtId="0">
      <sharedItems containsNonDate="0" containsString="0" containsBlank="1"/>
    </cacheField>
    <cacheField name="Distance" numFmtId="0">
      <sharedItems containsString="0" containsBlank="1" containsNumber="1" containsInteger="1" minValue="0" maxValue="90" count="20">
        <n v="0"/>
        <n v="5"/>
        <n v="10"/>
        <n v="15"/>
        <n v="20"/>
        <n v="25"/>
        <n v="30"/>
        <n v="35"/>
        <n v="40"/>
        <n v="45"/>
        <n v="50"/>
        <n v="55"/>
        <n v="65"/>
        <n v="70"/>
        <n v="80"/>
        <n v="85"/>
        <n v="90"/>
        <n v="60"/>
        <n v="75"/>
        <m/>
      </sharedItems>
    </cacheField>
    <cacheField name="Fo" numFmtId="0">
      <sharedItems containsString="0" containsBlank="1" containsNumber="1" containsInteger="1" minValue="400" maxValue="400"/>
    </cacheField>
    <cacheField name="Fa" numFmtId="0">
      <sharedItems containsString="0" containsBlank="1" containsNumber="1" minValue="72.61" maxValue="381.3"/>
    </cacheField>
    <cacheField name="Δ FL (Fo-Fa)" numFmtId="0">
      <sharedItems containsString="0" containsBlank="1" containsNumber="1" minValue="18.699999999999989" maxValue="327.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745.639786574073" createdVersion="4" refreshedVersion="4" minRefreshableVersion="3" recordCount="108">
  <cacheSource type="worksheet">
    <worksheetSource ref="D1:N109" sheet="Loon" r:id="rId2"/>
  </cacheSource>
  <cacheFields count="11">
    <cacheField name="Reach Type" numFmtId="0">
      <sharedItems count="2">
        <s v="Control"/>
        <s v="Manipulation"/>
      </sharedItems>
    </cacheField>
    <cacheField name="Reach type #" numFmtId="0">
      <sharedItems containsNonDate="0" containsString="0" containsBlank="1"/>
    </cacheField>
    <cacheField name="Date Deployed" numFmtId="14">
      <sharedItems containsSemiMixedTypes="0" containsNonDate="0" containsDate="1" containsString="0" minDate="2016-07-12T00:00:00" maxDate="2016-07-13T00:00:00"/>
    </cacheField>
    <cacheField name="Time Deployed" numFmtId="20">
      <sharedItems containsSemiMixedTypes="0" containsNonDate="0" containsDate="1" containsString="0" minDate="1899-12-30T19:30:00" maxDate="1899-12-30T19:30:00"/>
    </cacheField>
    <cacheField name="Date Retrieved" numFmtId="14">
      <sharedItems containsSemiMixedTypes="0" containsNonDate="0" containsDate="1" containsString="0" minDate="2016-07-13T00:00:00" maxDate="2016-07-14T00:00:00"/>
    </cacheField>
    <cacheField name="Time Retrieved" numFmtId="20">
      <sharedItems containsSemiMixedTypes="0" containsNonDate="0" containsDate="1" containsString="0" minDate="1899-12-30T19:00:00" maxDate="1899-12-30T19:00:00"/>
    </cacheField>
    <cacheField name="CENMET PAR" numFmtId="0">
      <sharedItems containsNonDate="0" containsString="0" containsBlank="1"/>
    </cacheField>
    <cacheField name="Distance" numFmtId="0">
      <sharedItems containsSemiMixedTypes="0" containsString="0" containsNumber="1" containsInteger="1" minValue="0" maxValue="90" count="19">
        <n v="35"/>
        <n v="20"/>
        <n v="25"/>
        <n v="70"/>
        <n v="15"/>
        <n v="30"/>
        <n v="0"/>
        <n v="10"/>
        <n v="5"/>
        <n v="65"/>
        <n v="80"/>
        <n v="75"/>
        <n v="60"/>
        <n v="45"/>
        <n v="50"/>
        <n v="55"/>
        <n v="40"/>
        <n v="90"/>
        <n v="85"/>
      </sharedItems>
    </cacheField>
    <cacheField name="Fo" numFmtId="0">
      <sharedItems containsSemiMixedTypes="0" containsString="0" containsNumber="1" containsInteger="1" minValue="400" maxValue="400"/>
    </cacheField>
    <cacheField name="Fa" numFmtId="0">
      <sharedItems containsString="0" containsBlank="1" containsNumber="1" minValue="284.39999999999998" maxValue="377"/>
    </cacheField>
    <cacheField name="Δ FL (Fo-Fa)" numFmtId="0">
      <sharedItems containsSemiMixedTypes="0" containsString="0" containsNumber="1" minValue="23" maxValue="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5">
  <r>
    <m/>
    <m/>
    <x v="0"/>
    <m/>
    <d v="2016-07-12T00:00:00"/>
    <d v="1899-12-30T18:20:00"/>
    <d v="2016-07-13T00:00:00"/>
    <d v="1899-12-30T18:20:00"/>
    <m/>
    <x v="0"/>
    <n v="400"/>
    <n v="297.7"/>
    <n v="102.30000000000001"/>
  </r>
  <r>
    <m/>
    <m/>
    <x v="0"/>
    <m/>
    <d v="2016-07-12T00:00:00"/>
    <d v="1899-12-30T18:20:00"/>
    <d v="2016-07-13T00:00:00"/>
    <d v="1899-12-30T18:20:00"/>
    <m/>
    <x v="0"/>
    <n v="400"/>
    <n v="294.8"/>
    <n v="105.19999999999999"/>
  </r>
  <r>
    <m/>
    <m/>
    <x v="0"/>
    <m/>
    <d v="2016-07-12T00:00:00"/>
    <d v="1899-12-30T18:20:00"/>
    <d v="2016-07-13T00:00:00"/>
    <d v="1899-12-30T18:20:00"/>
    <m/>
    <x v="0"/>
    <n v="400"/>
    <n v="292.39999999999998"/>
    <n v="107.60000000000002"/>
  </r>
  <r>
    <m/>
    <m/>
    <x v="0"/>
    <m/>
    <d v="2016-07-12T00:00:00"/>
    <d v="1899-12-30T18:20:00"/>
    <d v="2016-07-13T00:00:00"/>
    <d v="1899-12-30T18:20:00"/>
    <m/>
    <x v="1"/>
    <n v="400"/>
    <n v="356"/>
    <n v="44"/>
  </r>
  <r>
    <m/>
    <m/>
    <x v="0"/>
    <m/>
    <d v="2016-07-12T00:00:00"/>
    <d v="1899-12-30T18:20:00"/>
    <d v="2016-07-13T00:00:00"/>
    <d v="1899-12-30T18:20:00"/>
    <m/>
    <x v="1"/>
    <n v="400"/>
    <n v="349.7"/>
    <n v="50.300000000000011"/>
  </r>
  <r>
    <m/>
    <m/>
    <x v="0"/>
    <m/>
    <d v="2016-07-12T00:00:00"/>
    <d v="1899-12-30T18:20:00"/>
    <d v="2016-07-13T00:00:00"/>
    <d v="1899-12-30T18:20:00"/>
    <m/>
    <x v="1"/>
    <n v="400"/>
    <n v="357.6"/>
    <n v="42.399999999999977"/>
  </r>
  <r>
    <m/>
    <m/>
    <x v="0"/>
    <m/>
    <d v="2016-07-12T00:00:00"/>
    <d v="1899-12-30T18:20:00"/>
    <d v="2016-07-13T00:00:00"/>
    <d v="1899-12-30T18:20:00"/>
    <m/>
    <x v="2"/>
    <n v="400"/>
    <n v="353.7"/>
    <n v="46.300000000000011"/>
  </r>
  <r>
    <m/>
    <m/>
    <x v="0"/>
    <m/>
    <d v="2016-07-12T00:00:00"/>
    <d v="1899-12-30T18:20:00"/>
    <d v="2016-07-13T00:00:00"/>
    <d v="1899-12-30T18:20:00"/>
    <m/>
    <x v="2"/>
    <n v="400"/>
    <n v="307.60000000000002"/>
    <n v="92.399999999999977"/>
  </r>
  <r>
    <m/>
    <m/>
    <x v="0"/>
    <m/>
    <d v="2016-07-12T00:00:00"/>
    <d v="1899-12-30T18:20:00"/>
    <d v="2016-07-13T00:00:00"/>
    <d v="1899-12-30T18:20:00"/>
    <m/>
    <x v="2"/>
    <n v="400"/>
    <n v="307"/>
    <n v="93"/>
  </r>
  <r>
    <m/>
    <m/>
    <x v="0"/>
    <m/>
    <d v="2016-07-12T00:00:00"/>
    <d v="1899-12-30T18:20:00"/>
    <d v="2016-07-13T00:00:00"/>
    <d v="1899-12-30T18:20:00"/>
    <m/>
    <x v="3"/>
    <n v="400"/>
    <n v="347.6"/>
    <n v="52.399999999999977"/>
  </r>
  <r>
    <m/>
    <m/>
    <x v="0"/>
    <m/>
    <d v="2016-07-12T00:00:00"/>
    <d v="1899-12-30T18:20:00"/>
    <d v="2016-07-13T00:00:00"/>
    <d v="1899-12-30T18:20:00"/>
    <m/>
    <x v="3"/>
    <n v="400"/>
    <n v="340.7"/>
    <n v="59.300000000000011"/>
  </r>
  <r>
    <m/>
    <m/>
    <x v="0"/>
    <m/>
    <d v="2016-07-12T00:00:00"/>
    <d v="1899-12-30T18:20:00"/>
    <d v="2016-07-13T00:00:00"/>
    <d v="1899-12-30T18:20:00"/>
    <m/>
    <x v="3"/>
    <n v="400"/>
    <n v="350.9"/>
    <n v="49.100000000000023"/>
  </r>
  <r>
    <m/>
    <m/>
    <x v="0"/>
    <m/>
    <d v="2016-07-12T00:00:00"/>
    <d v="1899-12-30T18:20:00"/>
    <d v="2016-07-13T00:00:00"/>
    <d v="1899-12-30T18:20:00"/>
    <m/>
    <x v="4"/>
    <n v="400"/>
    <n v="293.39999999999998"/>
    <n v="106.60000000000002"/>
  </r>
  <r>
    <m/>
    <m/>
    <x v="0"/>
    <m/>
    <d v="2016-07-12T00:00:00"/>
    <d v="1899-12-30T18:20:00"/>
    <d v="2016-07-13T00:00:00"/>
    <d v="1899-12-30T18:20:00"/>
    <m/>
    <x v="4"/>
    <n v="400"/>
    <n v="310.8"/>
    <n v="89.199999999999989"/>
  </r>
  <r>
    <m/>
    <m/>
    <x v="0"/>
    <m/>
    <d v="2016-07-12T00:00:00"/>
    <d v="1899-12-30T18:20:00"/>
    <d v="2016-07-13T00:00:00"/>
    <d v="1899-12-30T18:20:00"/>
    <m/>
    <x v="4"/>
    <n v="400"/>
    <n v="306.39999999999998"/>
    <n v="93.600000000000023"/>
  </r>
  <r>
    <m/>
    <m/>
    <x v="0"/>
    <m/>
    <d v="2016-07-12T00:00:00"/>
    <d v="1899-12-30T18:20:00"/>
    <d v="2016-07-13T00:00:00"/>
    <d v="1899-12-30T18:20:00"/>
    <m/>
    <x v="5"/>
    <n v="400"/>
    <n v="359.8"/>
    <n v="40.199999999999989"/>
  </r>
  <r>
    <m/>
    <m/>
    <x v="0"/>
    <m/>
    <d v="2016-07-12T00:00:00"/>
    <d v="1899-12-30T18:20:00"/>
    <d v="2016-07-13T00:00:00"/>
    <d v="1899-12-30T18:20:00"/>
    <m/>
    <x v="5"/>
    <n v="400"/>
    <n v="351.4"/>
    <n v="48.600000000000023"/>
  </r>
  <r>
    <m/>
    <m/>
    <x v="0"/>
    <m/>
    <d v="2016-07-12T00:00:00"/>
    <d v="1899-12-30T18:20:00"/>
    <d v="2016-07-13T00:00:00"/>
    <d v="1899-12-30T18:20:00"/>
    <m/>
    <x v="5"/>
    <n v="400"/>
    <m/>
    <m/>
  </r>
  <r>
    <m/>
    <m/>
    <x v="0"/>
    <m/>
    <d v="2016-07-12T00:00:00"/>
    <d v="1899-12-30T18:20:00"/>
    <d v="2016-07-13T00:00:00"/>
    <d v="1899-12-30T18:20:00"/>
    <m/>
    <x v="6"/>
    <n v="400"/>
    <n v="367.2"/>
    <n v="32.800000000000011"/>
  </r>
  <r>
    <m/>
    <m/>
    <x v="0"/>
    <m/>
    <d v="2016-07-12T00:00:00"/>
    <d v="1899-12-30T18:20:00"/>
    <d v="2016-07-13T00:00:00"/>
    <d v="1899-12-30T18:20:00"/>
    <m/>
    <x v="6"/>
    <n v="400"/>
    <n v="355.3"/>
    <n v="44.699999999999989"/>
  </r>
  <r>
    <m/>
    <m/>
    <x v="0"/>
    <m/>
    <d v="2016-07-12T00:00:00"/>
    <d v="1899-12-30T18:20:00"/>
    <d v="2016-07-13T00:00:00"/>
    <d v="1899-12-30T18:20:00"/>
    <m/>
    <x v="6"/>
    <n v="400"/>
    <n v="365.3"/>
    <n v="34.699999999999989"/>
  </r>
  <r>
    <m/>
    <m/>
    <x v="0"/>
    <m/>
    <d v="2016-07-12T00:00:00"/>
    <d v="1899-12-30T18:20:00"/>
    <d v="2016-07-13T00:00:00"/>
    <d v="1899-12-30T18:20:00"/>
    <m/>
    <x v="7"/>
    <n v="400"/>
    <n v="357.1"/>
    <n v="42.899999999999977"/>
  </r>
  <r>
    <m/>
    <m/>
    <x v="0"/>
    <m/>
    <d v="2016-07-12T00:00:00"/>
    <d v="1899-12-30T18:20:00"/>
    <d v="2016-07-13T00:00:00"/>
    <d v="1899-12-30T18:20:00"/>
    <m/>
    <x v="7"/>
    <n v="400"/>
    <n v="347.4"/>
    <n v="52.600000000000023"/>
  </r>
  <r>
    <m/>
    <m/>
    <x v="0"/>
    <m/>
    <d v="2016-07-12T00:00:00"/>
    <d v="1899-12-30T18:20:00"/>
    <d v="2016-07-13T00:00:00"/>
    <d v="1899-12-30T18:20:00"/>
    <m/>
    <x v="7"/>
    <n v="400"/>
    <n v="350.6"/>
    <n v="49.399999999999977"/>
  </r>
  <r>
    <m/>
    <m/>
    <x v="0"/>
    <m/>
    <d v="2016-07-12T00:00:00"/>
    <d v="1899-12-30T18:20:00"/>
    <d v="2016-07-13T00:00:00"/>
    <d v="1899-12-30T18:20:00"/>
    <m/>
    <x v="8"/>
    <n v="400"/>
    <n v="72.61"/>
    <n v="327.39"/>
  </r>
  <r>
    <m/>
    <m/>
    <x v="0"/>
    <m/>
    <d v="2016-07-12T00:00:00"/>
    <d v="1899-12-30T18:20:00"/>
    <d v="2016-07-13T00:00:00"/>
    <d v="1899-12-30T18:20:00"/>
    <m/>
    <x v="8"/>
    <n v="400"/>
    <n v="360.5"/>
    <n v="39.5"/>
  </r>
  <r>
    <m/>
    <m/>
    <x v="0"/>
    <m/>
    <d v="2016-07-12T00:00:00"/>
    <d v="1899-12-30T18:20:00"/>
    <d v="2016-07-13T00:00:00"/>
    <d v="1899-12-30T18:20:00"/>
    <m/>
    <x v="8"/>
    <n v="400"/>
    <n v="342.7"/>
    <n v="57.300000000000011"/>
  </r>
  <r>
    <m/>
    <m/>
    <x v="0"/>
    <m/>
    <d v="2016-07-12T00:00:00"/>
    <d v="1899-12-30T18:20:00"/>
    <d v="2016-07-13T00:00:00"/>
    <d v="1899-12-30T18:20:00"/>
    <m/>
    <x v="8"/>
    <n v="400"/>
    <n v="313.89999999999998"/>
    <n v="86.100000000000023"/>
  </r>
  <r>
    <m/>
    <m/>
    <x v="0"/>
    <m/>
    <d v="2016-07-12T00:00:00"/>
    <d v="1899-12-30T18:20:00"/>
    <d v="2016-07-13T00:00:00"/>
    <d v="1899-12-30T18:20:00"/>
    <m/>
    <x v="8"/>
    <n v="400"/>
    <n v="326.89999999999998"/>
    <n v="73.100000000000023"/>
  </r>
  <r>
    <m/>
    <m/>
    <x v="0"/>
    <m/>
    <d v="2016-07-12T00:00:00"/>
    <d v="1899-12-30T18:20:00"/>
    <d v="2016-07-13T00:00:00"/>
    <d v="1899-12-30T18:20:00"/>
    <m/>
    <x v="8"/>
    <n v="400"/>
    <n v="328.6"/>
    <n v="71.399999999999977"/>
  </r>
  <r>
    <m/>
    <m/>
    <x v="0"/>
    <m/>
    <d v="2016-07-12T00:00:00"/>
    <d v="1899-12-30T18:20:00"/>
    <d v="2016-07-13T00:00:00"/>
    <d v="1899-12-30T18:20:00"/>
    <m/>
    <x v="9"/>
    <n v="400"/>
    <n v="330.9"/>
    <n v="69.100000000000023"/>
  </r>
  <r>
    <m/>
    <m/>
    <x v="0"/>
    <m/>
    <d v="2016-07-12T00:00:00"/>
    <d v="1899-12-30T18:20:00"/>
    <d v="2016-07-13T00:00:00"/>
    <d v="1899-12-30T18:20:00"/>
    <m/>
    <x v="9"/>
    <n v="400"/>
    <n v="331.6"/>
    <n v="68.399999999999977"/>
  </r>
  <r>
    <m/>
    <m/>
    <x v="0"/>
    <m/>
    <d v="2016-07-12T00:00:00"/>
    <d v="1899-12-30T18:20:00"/>
    <d v="2016-07-13T00:00:00"/>
    <d v="1899-12-30T18:20:00"/>
    <m/>
    <x v="9"/>
    <n v="400"/>
    <n v="335.9"/>
    <n v="64.100000000000023"/>
  </r>
  <r>
    <m/>
    <m/>
    <x v="0"/>
    <m/>
    <d v="2016-07-12T00:00:00"/>
    <d v="1899-12-30T18:20:00"/>
    <d v="2016-07-13T00:00:00"/>
    <d v="1899-12-30T18:20:00"/>
    <m/>
    <x v="10"/>
    <n v="400"/>
    <n v="246.9"/>
    <n v="153.1"/>
  </r>
  <r>
    <m/>
    <m/>
    <x v="0"/>
    <m/>
    <d v="2016-07-12T00:00:00"/>
    <d v="1899-12-30T18:20:00"/>
    <d v="2016-07-13T00:00:00"/>
    <d v="1899-12-30T18:20:00"/>
    <m/>
    <x v="10"/>
    <n v="400"/>
    <n v="264.39999999999998"/>
    <n v="135.60000000000002"/>
  </r>
  <r>
    <m/>
    <m/>
    <x v="0"/>
    <m/>
    <d v="2016-07-12T00:00:00"/>
    <d v="1899-12-30T18:20:00"/>
    <d v="2016-07-13T00:00:00"/>
    <d v="1899-12-30T18:20:00"/>
    <m/>
    <x v="10"/>
    <n v="400"/>
    <n v="241.9"/>
    <n v="158.1"/>
  </r>
  <r>
    <m/>
    <m/>
    <x v="0"/>
    <m/>
    <d v="2016-07-12T00:00:00"/>
    <d v="1899-12-30T18:20:00"/>
    <d v="2016-07-13T00:00:00"/>
    <d v="1899-12-30T18:20:00"/>
    <m/>
    <x v="11"/>
    <n v="400"/>
    <n v="315.3"/>
    <n v="84.699999999999989"/>
  </r>
  <r>
    <m/>
    <m/>
    <x v="0"/>
    <m/>
    <d v="2016-07-12T00:00:00"/>
    <d v="1899-12-30T18:20:00"/>
    <d v="2016-07-13T00:00:00"/>
    <d v="1899-12-30T18:20:00"/>
    <m/>
    <x v="11"/>
    <n v="400"/>
    <n v="328.9"/>
    <n v="71.100000000000023"/>
  </r>
  <r>
    <m/>
    <m/>
    <x v="0"/>
    <m/>
    <d v="2016-07-12T00:00:00"/>
    <d v="1899-12-30T18:20:00"/>
    <d v="2016-07-13T00:00:00"/>
    <d v="1899-12-30T18:20:00"/>
    <m/>
    <x v="11"/>
    <n v="400"/>
    <n v="324.7"/>
    <n v="75.300000000000011"/>
  </r>
  <r>
    <m/>
    <m/>
    <x v="0"/>
    <m/>
    <d v="2016-07-12T00:00:00"/>
    <d v="1899-12-30T18:20:00"/>
    <d v="2016-07-13T00:00:00"/>
    <d v="1899-12-30T18:20:00"/>
    <m/>
    <x v="12"/>
    <n v="400"/>
    <n v="361.9"/>
    <n v="38.100000000000023"/>
  </r>
  <r>
    <m/>
    <m/>
    <x v="0"/>
    <m/>
    <d v="2016-07-12T00:00:00"/>
    <d v="1899-12-30T18:20:00"/>
    <d v="2016-07-13T00:00:00"/>
    <d v="1899-12-30T18:20:00"/>
    <m/>
    <x v="12"/>
    <n v="400"/>
    <n v="358.9"/>
    <n v="41.100000000000023"/>
  </r>
  <r>
    <m/>
    <m/>
    <x v="0"/>
    <m/>
    <d v="2016-07-12T00:00:00"/>
    <d v="1899-12-30T18:20:00"/>
    <d v="2016-07-13T00:00:00"/>
    <d v="1899-12-30T18:20:00"/>
    <m/>
    <x v="12"/>
    <n v="400"/>
    <n v="351.6"/>
    <n v="48.399999999999977"/>
  </r>
  <r>
    <m/>
    <m/>
    <x v="0"/>
    <m/>
    <d v="2016-07-12T00:00:00"/>
    <d v="1899-12-30T18:20:00"/>
    <d v="2016-07-13T00:00:00"/>
    <d v="1899-12-30T18:20:00"/>
    <m/>
    <x v="13"/>
    <n v="400"/>
    <n v="304.3"/>
    <n v="95.699999999999989"/>
  </r>
  <r>
    <m/>
    <m/>
    <x v="0"/>
    <m/>
    <d v="2016-07-12T00:00:00"/>
    <d v="1899-12-30T18:20:00"/>
    <d v="2016-07-13T00:00:00"/>
    <d v="1899-12-30T18:20:00"/>
    <m/>
    <x v="13"/>
    <n v="400"/>
    <n v="319.39999999999998"/>
    <n v="80.600000000000023"/>
  </r>
  <r>
    <m/>
    <m/>
    <x v="0"/>
    <m/>
    <d v="2016-07-12T00:00:00"/>
    <d v="1899-12-30T18:20:00"/>
    <d v="2016-07-13T00:00:00"/>
    <d v="1899-12-30T18:20:00"/>
    <m/>
    <x v="13"/>
    <n v="400"/>
    <n v="327.39999999999998"/>
    <n v="72.600000000000023"/>
  </r>
  <r>
    <m/>
    <m/>
    <x v="0"/>
    <m/>
    <d v="2016-07-12T00:00:00"/>
    <d v="1899-12-30T18:20:00"/>
    <d v="2016-07-13T00:00:00"/>
    <d v="1899-12-30T18:20:00"/>
    <m/>
    <x v="14"/>
    <n v="400"/>
    <n v="213.8"/>
    <n v="186.2"/>
  </r>
  <r>
    <m/>
    <m/>
    <x v="0"/>
    <m/>
    <d v="2016-07-12T00:00:00"/>
    <d v="1899-12-30T18:20:00"/>
    <d v="2016-07-13T00:00:00"/>
    <d v="1899-12-30T18:20:00"/>
    <m/>
    <x v="14"/>
    <n v="400"/>
    <n v="366.5"/>
    <n v="33.5"/>
  </r>
  <r>
    <m/>
    <m/>
    <x v="0"/>
    <m/>
    <d v="2016-07-12T00:00:00"/>
    <d v="1899-12-30T18:20:00"/>
    <d v="2016-07-13T00:00:00"/>
    <d v="1899-12-30T18:20:00"/>
    <m/>
    <x v="14"/>
    <n v="400"/>
    <n v="217.7"/>
    <n v="182.3"/>
  </r>
  <r>
    <m/>
    <m/>
    <x v="0"/>
    <m/>
    <d v="2016-07-12T00:00:00"/>
    <d v="1899-12-30T18:20:00"/>
    <d v="2016-07-13T00:00:00"/>
    <d v="1899-12-30T18:20:00"/>
    <m/>
    <x v="15"/>
    <n v="400"/>
    <n v="273.2"/>
    <n v="126.80000000000001"/>
  </r>
  <r>
    <m/>
    <m/>
    <x v="0"/>
    <m/>
    <d v="2016-07-12T00:00:00"/>
    <d v="1899-12-30T18:20:00"/>
    <d v="2016-07-13T00:00:00"/>
    <d v="1899-12-30T18:20:00"/>
    <m/>
    <x v="15"/>
    <n v="400"/>
    <n v="317.10000000000002"/>
    <n v="82.899999999999977"/>
  </r>
  <r>
    <m/>
    <m/>
    <x v="0"/>
    <m/>
    <d v="2016-07-12T00:00:00"/>
    <d v="1899-12-30T18:20:00"/>
    <d v="2016-07-13T00:00:00"/>
    <d v="1899-12-30T18:20:00"/>
    <m/>
    <x v="15"/>
    <n v="400"/>
    <n v="300.60000000000002"/>
    <n v="99.399999999999977"/>
  </r>
  <r>
    <m/>
    <m/>
    <x v="0"/>
    <m/>
    <d v="2016-07-12T00:00:00"/>
    <d v="1899-12-30T18:20:00"/>
    <d v="2016-07-13T00:00:00"/>
    <d v="1899-12-30T18:20:00"/>
    <m/>
    <x v="16"/>
    <n v="400"/>
    <n v="263.5"/>
    <n v="136.5"/>
  </r>
  <r>
    <m/>
    <m/>
    <x v="0"/>
    <m/>
    <d v="2016-07-12T00:00:00"/>
    <d v="1899-12-30T18:20:00"/>
    <d v="2016-07-13T00:00:00"/>
    <d v="1899-12-30T18:20:00"/>
    <m/>
    <x v="16"/>
    <n v="400"/>
    <n v="260.7"/>
    <n v="139.30000000000001"/>
  </r>
  <r>
    <m/>
    <m/>
    <x v="0"/>
    <m/>
    <d v="2016-07-12T00:00:00"/>
    <d v="1899-12-30T18:20:00"/>
    <d v="2016-07-13T00:00:00"/>
    <d v="1899-12-30T18:20:00"/>
    <m/>
    <x v="16"/>
    <n v="400"/>
    <n v="281.5"/>
    <n v="118.5"/>
  </r>
  <r>
    <m/>
    <m/>
    <x v="1"/>
    <m/>
    <d v="2016-07-12T00:00:00"/>
    <d v="1899-12-30T18:20:00"/>
    <d v="2016-07-13T00:00:00"/>
    <d v="1899-12-30T18:20:00"/>
    <m/>
    <x v="0"/>
    <n v="400"/>
    <n v="347.3"/>
    <n v="52.699999999999989"/>
  </r>
  <r>
    <m/>
    <m/>
    <x v="1"/>
    <m/>
    <d v="2016-07-12T00:00:00"/>
    <d v="1899-12-30T18:20:00"/>
    <d v="2016-07-13T00:00:00"/>
    <d v="1899-12-30T18:20:00"/>
    <m/>
    <x v="0"/>
    <n v="400"/>
    <n v="347.1"/>
    <n v="52.899999999999977"/>
  </r>
  <r>
    <m/>
    <m/>
    <x v="1"/>
    <m/>
    <d v="2016-07-12T00:00:00"/>
    <d v="1899-12-30T18:20:00"/>
    <d v="2016-07-13T00:00:00"/>
    <d v="1899-12-30T18:20:00"/>
    <m/>
    <x v="0"/>
    <n v="400"/>
    <n v="345.8"/>
    <n v="54.199999999999989"/>
  </r>
  <r>
    <m/>
    <m/>
    <x v="1"/>
    <m/>
    <d v="2016-07-12T00:00:00"/>
    <d v="1899-12-30T18:20:00"/>
    <d v="2016-07-13T00:00:00"/>
    <d v="1899-12-30T18:20:00"/>
    <m/>
    <x v="1"/>
    <n v="400"/>
    <n v="375.9"/>
    <n v="24.100000000000023"/>
  </r>
  <r>
    <m/>
    <m/>
    <x v="1"/>
    <m/>
    <d v="2016-07-12T00:00:00"/>
    <d v="1899-12-30T18:20:00"/>
    <d v="2016-07-13T00:00:00"/>
    <d v="1899-12-30T18:20:00"/>
    <m/>
    <x v="1"/>
    <n v="400"/>
    <n v="373"/>
    <n v="27"/>
  </r>
  <r>
    <m/>
    <m/>
    <x v="1"/>
    <m/>
    <d v="2016-07-12T00:00:00"/>
    <d v="1899-12-30T18:20:00"/>
    <d v="2016-07-13T00:00:00"/>
    <d v="1899-12-30T18:20:00"/>
    <m/>
    <x v="1"/>
    <n v="400"/>
    <n v="374.4"/>
    <n v="25.600000000000023"/>
  </r>
  <r>
    <m/>
    <m/>
    <x v="1"/>
    <m/>
    <d v="2016-07-12T00:00:00"/>
    <d v="1899-12-30T18:20:00"/>
    <d v="2016-07-13T00:00:00"/>
    <d v="1899-12-30T18:20:00"/>
    <m/>
    <x v="2"/>
    <n v="400"/>
    <n v="347.8"/>
    <n v="52.199999999999989"/>
  </r>
  <r>
    <m/>
    <m/>
    <x v="1"/>
    <m/>
    <d v="2016-07-12T00:00:00"/>
    <d v="1899-12-30T18:20:00"/>
    <d v="2016-07-13T00:00:00"/>
    <d v="1899-12-30T18:20:00"/>
    <m/>
    <x v="2"/>
    <n v="400"/>
    <n v="376.2"/>
    <n v="23.800000000000011"/>
  </r>
  <r>
    <m/>
    <m/>
    <x v="1"/>
    <m/>
    <d v="2016-07-12T00:00:00"/>
    <d v="1899-12-30T18:20:00"/>
    <d v="2016-07-13T00:00:00"/>
    <d v="1899-12-30T18:20:00"/>
    <m/>
    <x v="2"/>
    <n v="400"/>
    <n v="377.3"/>
    <n v="22.699999999999989"/>
  </r>
  <r>
    <m/>
    <m/>
    <x v="1"/>
    <m/>
    <d v="2016-07-12T00:00:00"/>
    <d v="1899-12-30T18:20:00"/>
    <d v="2016-07-13T00:00:00"/>
    <d v="1899-12-30T18:20:00"/>
    <m/>
    <x v="3"/>
    <n v="400"/>
    <n v="345.4"/>
    <n v="54.600000000000023"/>
  </r>
  <r>
    <m/>
    <m/>
    <x v="1"/>
    <m/>
    <d v="2016-07-12T00:00:00"/>
    <d v="1899-12-30T18:20:00"/>
    <d v="2016-07-13T00:00:00"/>
    <d v="1899-12-30T18:20:00"/>
    <m/>
    <x v="3"/>
    <n v="400"/>
    <n v="304.10000000000002"/>
    <n v="95.899999999999977"/>
  </r>
  <r>
    <m/>
    <m/>
    <x v="1"/>
    <m/>
    <d v="2016-07-12T00:00:00"/>
    <d v="1899-12-30T18:20:00"/>
    <d v="2016-07-13T00:00:00"/>
    <d v="1899-12-30T18:20:00"/>
    <m/>
    <x v="3"/>
    <n v="400"/>
    <n v="322.5"/>
    <n v="77.5"/>
  </r>
  <r>
    <m/>
    <m/>
    <x v="1"/>
    <m/>
    <d v="2016-07-12T00:00:00"/>
    <d v="1899-12-30T18:20:00"/>
    <d v="2016-07-13T00:00:00"/>
    <d v="1899-12-30T18:20:00"/>
    <m/>
    <x v="4"/>
    <n v="400"/>
    <n v="375.8"/>
    <n v="24.199999999999989"/>
  </r>
  <r>
    <m/>
    <m/>
    <x v="1"/>
    <m/>
    <d v="2016-07-12T00:00:00"/>
    <d v="1899-12-30T18:20:00"/>
    <d v="2016-07-13T00:00:00"/>
    <d v="1899-12-30T18:20:00"/>
    <m/>
    <x v="4"/>
    <n v="400"/>
    <n v="374.5"/>
    <n v="25.5"/>
  </r>
  <r>
    <m/>
    <m/>
    <x v="1"/>
    <m/>
    <d v="2016-07-12T00:00:00"/>
    <d v="1899-12-30T18:20:00"/>
    <d v="2016-07-13T00:00:00"/>
    <d v="1899-12-30T18:20:00"/>
    <m/>
    <x v="4"/>
    <n v="400"/>
    <n v="373"/>
    <n v="27"/>
  </r>
  <r>
    <m/>
    <m/>
    <x v="1"/>
    <m/>
    <d v="2016-07-12T00:00:00"/>
    <d v="1899-12-30T18:20:00"/>
    <d v="2016-07-13T00:00:00"/>
    <d v="1899-12-30T18:20:00"/>
    <m/>
    <x v="5"/>
    <n v="400"/>
    <n v="368.1"/>
    <n v="31.899999999999977"/>
  </r>
  <r>
    <m/>
    <m/>
    <x v="1"/>
    <m/>
    <d v="2016-07-12T00:00:00"/>
    <d v="1899-12-30T18:20:00"/>
    <d v="2016-07-13T00:00:00"/>
    <d v="1899-12-30T18:20:00"/>
    <m/>
    <x v="5"/>
    <n v="400"/>
    <n v="367"/>
    <n v="33"/>
  </r>
  <r>
    <m/>
    <m/>
    <x v="1"/>
    <m/>
    <d v="2016-07-12T00:00:00"/>
    <d v="1899-12-30T18:20:00"/>
    <d v="2016-07-13T00:00:00"/>
    <d v="1899-12-30T18:20:00"/>
    <m/>
    <x v="5"/>
    <n v="400"/>
    <n v="365.2"/>
    <n v="34.800000000000011"/>
  </r>
  <r>
    <m/>
    <m/>
    <x v="1"/>
    <m/>
    <d v="2016-07-12T00:00:00"/>
    <d v="1899-12-30T18:20:00"/>
    <d v="2016-07-13T00:00:00"/>
    <d v="1899-12-30T18:20:00"/>
    <m/>
    <x v="6"/>
    <n v="400"/>
    <n v="379.2"/>
    <n v="20.800000000000011"/>
  </r>
  <r>
    <m/>
    <m/>
    <x v="1"/>
    <m/>
    <d v="2016-07-12T00:00:00"/>
    <d v="1899-12-30T18:20:00"/>
    <d v="2016-07-13T00:00:00"/>
    <d v="1899-12-30T18:20:00"/>
    <m/>
    <x v="6"/>
    <n v="400"/>
    <n v="376.2"/>
    <n v="23.800000000000011"/>
  </r>
  <r>
    <m/>
    <m/>
    <x v="1"/>
    <m/>
    <d v="2016-07-12T00:00:00"/>
    <d v="1899-12-30T18:20:00"/>
    <d v="2016-07-13T00:00:00"/>
    <d v="1899-12-30T18:20:00"/>
    <m/>
    <x v="6"/>
    <n v="400"/>
    <n v="381.3"/>
    <n v="18.699999999999989"/>
  </r>
  <r>
    <m/>
    <m/>
    <x v="1"/>
    <m/>
    <d v="2016-07-12T00:00:00"/>
    <d v="1899-12-30T18:20:00"/>
    <d v="2016-07-13T00:00:00"/>
    <d v="1899-12-30T18:20:00"/>
    <m/>
    <x v="7"/>
    <n v="400"/>
    <n v="372.1"/>
    <n v="27.899999999999977"/>
  </r>
  <r>
    <m/>
    <m/>
    <x v="1"/>
    <m/>
    <d v="2016-07-12T00:00:00"/>
    <d v="1899-12-30T18:20:00"/>
    <d v="2016-07-13T00:00:00"/>
    <d v="1899-12-30T18:20:00"/>
    <m/>
    <x v="7"/>
    <n v="400"/>
    <n v="351.4"/>
    <n v="48.600000000000023"/>
  </r>
  <r>
    <m/>
    <m/>
    <x v="1"/>
    <m/>
    <d v="2016-07-12T00:00:00"/>
    <d v="1899-12-30T18:20:00"/>
    <d v="2016-07-13T00:00:00"/>
    <d v="1899-12-30T18:20:00"/>
    <m/>
    <x v="7"/>
    <n v="400"/>
    <n v="376.7"/>
    <n v="23.300000000000011"/>
  </r>
  <r>
    <m/>
    <m/>
    <x v="1"/>
    <m/>
    <d v="2016-07-12T00:00:00"/>
    <d v="1899-12-30T18:20:00"/>
    <d v="2016-07-13T00:00:00"/>
    <d v="1899-12-30T18:20:00"/>
    <m/>
    <x v="8"/>
    <n v="400"/>
    <n v="369.8"/>
    <n v="30.199999999999989"/>
  </r>
  <r>
    <m/>
    <m/>
    <x v="1"/>
    <m/>
    <d v="2016-07-12T00:00:00"/>
    <d v="1899-12-30T18:20:00"/>
    <d v="2016-07-13T00:00:00"/>
    <d v="1899-12-30T18:20:00"/>
    <m/>
    <x v="8"/>
    <n v="400"/>
    <n v="358.7"/>
    <n v="41.300000000000011"/>
  </r>
  <r>
    <m/>
    <m/>
    <x v="1"/>
    <m/>
    <d v="2016-07-12T00:00:00"/>
    <d v="1899-12-30T18:20:00"/>
    <d v="2016-07-13T00:00:00"/>
    <d v="1899-12-30T18:20:00"/>
    <m/>
    <x v="8"/>
    <n v="400"/>
    <n v="366.2"/>
    <n v="33.800000000000011"/>
  </r>
  <r>
    <m/>
    <m/>
    <x v="1"/>
    <m/>
    <d v="2016-07-12T00:00:00"/>
    <d v="1899-12-30T18:20:00"/>
    <d v="2016-07-13T00:00:00"/>
    <d v="1899-12-30T18:20:00"/>
    <m/>
    <x v="9"/>
    <n v="400"/>
    <n v="373.8"/>
    <n v="26.199999999999989"/>
  </r>
  <r>
    <m/>
    <m/>
    <x v="1"/>
    <m/>
    <d v="2016-07-12T00:00:00"/>
    <d v="1899-12-30T18:20:00"/>
    <d v="2016-07-13T00:00:00"/>
    <d v="1899-12-30T18:20:00"/>
    <m/>
    <x v="9"/>
    <n v="400"/>
    <n v="375.1"/>
    <n v="24.899999999999977"/>
  </r>
  <r>
    <m/>
    <m/>
    <x v="1"/>
    <m/>
    <d v="2016-07-12T00:00:00"/>
    <d v="1899-12-30T18:20:00"/>
    <d v="2016-07-13T00:00:00"/>
    <d v="1899-12-30T18:20:00"/>
    <m/>
    <x v="9"/>
    <n v="400"/>
    <n v="373.5"/>
    <n v="26.5"/>
  </r>
  <r>
    <m/>
    <m/>
    <x v="1"/>
    <m/>
    <d v="2016-07-12T00:00:00"/>
    <d v="1899-12-30T18:20:00"/>
    <d v="2016-07-13T00:00:00"/>
    <d v="1899-12-30T18:20:00"/>
    <m/>
    <x v="10"/>
    <n v="400"/>
    <n v="360"/>
    <n v="40"/>
  </r>
  <r>
    <m/>
    <m/>
    <x v="1"/>
    <m/>
    <d v="2016-07-12T00:00:00"/>
    <d v="1899-12-30T18:20:00"/>
    <d v="2016-07-13T00:00:00"/>
    <d v="1899-12-30T18:20:00"/>
    <m/>
    <x v="10"/>
    <n v="400"/>
    <n v="363"/>
    <n v="37"/>
  </r>
  <r>
    <m/>
    <m/>
    <x v="1"/>
    <m/>
    <d v="2016-07-12T00:00:00"/>
    <d v="1899-12-30T18:20:00"/>
    <d v="2016-07-13T00:00:00"/>
    <d v="1899-12-30T18:20:00"/>
    <m/>
    <x v="10"/>
    <n v="400"/>
    <n v="372"/>
    <n v="28"/>
  </r>
  <r>
    <m/>
    <m/>
    <x v="1"/>
    <m/>
    <d v="2016-07-12T00:00:00"/>
    <d v="1899-12-30T18:20:00"/>
    <d v="2016-07-13T00:00:00"/>
    <d v="1899-12-30T18:20:00"/>
    <m/>
    <x v="11"/>
    <n v="400"/>
    <n v="293.8"/>
    <n v="106.19999999999999"/>
  </r>
  <r>
    <m/>
    <m/>
    <x v="1"/>
    <m/>
    <d v="2016-07-12T00:00:00"/>
    <d v="1899-12-30T18:20:00"/>
    <d v="2016-07-13T00:00:00"/>
    <d v="1899-12-30T18:20:00"/>
    <m/>
    <x v="11"/>
    <n v="400"/>
    <n v="290.10000000000002"/>
    <n v="109.89999999999998"/>
  </r>
  <r>
    <m/>
    <m/>
    <x v="1"/>
    <m/>
    <d v="2016-07-12T00:00:00"/>
    <d v="1899-12-30T18:20:00"/>
    <d v="2016-07-13T00:00:00"/>
    <d v="1899-12-30T18:20:00"/>
    <m/>
    <x v="11"/>
    <n v="400"/>
    <n v="287.8"/>
    <n v="112.19999999999999"/>
  </r>
  <r>
    <m/>
    <m/>
    <x v="1"/>
    <m/>
    <d v="2016-07-12T00:00:00"/>
    <d v="1899-12-30T18:20:00"/>
    <d v="2016-07-13T00:00:00"/>
    <d v="1899-12-30T18:20:00"/>
    <m/>
    <x v="17"/>
    <n v="400"/>
    <n v="277.5"/>
    <n v="122.5"/>
  </r>
  <r>
    <m/>
    <m/>
    <x v="1"/>
    <m/>
    <d v="2016-07-12T00:00:00"/>
    <d v="1899-12-30T18:20:00"/>
    <d v="2016-07-13T00:00:00"/>
    <d v="1899-12-30T18:20:00"/>
    <m/>
    <x v="17"/>
    <n v="400"/>
    <n v="261.3"/>
    <n v="138.69999999999999"/>
  </r>
  <r>
    <m/>
    <m/>
    <x v="1"/>
    <m/>
    <d v="2016-07-12T00:00:00"/>
    <d v="1899-12-30T18:20:00"/>
    <d v="2016-07-13T00:00:00"/>
    <d v="1899-12-30T18:20:00"/>
    <m/>
    <x v="17"/>
    <n v="400"/>
    <n v="289.89999999999998"/>
    <n v="110.10000000000002"/>
  </r>
  <r>
    <m/>
    <m/>
    <x v="1"/>
    <m/>
    <d v="2016-07-12T00:00:00"/>
    <d v="1899-12-30T18:20:00"/>
    <d v="2016-07-13T00:00:00"/>
    <d v="1899-12-30T18:20:00"/>
    <m/>
    <x v="12"/>
    <n v="400"/>
    <n v="369.4"/>
    <n v="30.600000000000023"/>
  </r>
  <r>
    <m/>
    <m/>
    <x v="1"/>
    <m/>
    <d v="2016-07-12T00:00:00"/>
    <d v="1899-12-30T18:20:00"/>
    <d v="2016-07-13T00:00:00"/>
    <d v="1899-12-30T18:20:00"/>
    <m/>
    <x v="12"/>
    <n v="400"/>
    <n v="361.9"/>
    <n v="38.100000000000023"/>
  </r>
  <r>
    <m/>
    <m/>
    <x v="1"/>
    <m/>
    <d v="2016-07-12T00:00:00"/>
    <d v="1899-12-30T18:20:00"/>
    <d v="2016-07-13T00:00:00"/>
    <d v="1899-12-30T18:20:00"/>
    <m/>
    <x v="12"/>
    <n v="400"/>
    <n v="368.7"/>
    <n v="31.300000000000011"/>
  </r>
  <r>
    <m/>
    <m/>
    <x v="1"/>
    <m/>
    <d v="2016-07-12T00:00:00"/>
    <d v="1899-12-30T18:20:00"/>
    <d v="2016-07-13T00:00:00"/>
    <d v="1899-12-30T18:20:00"/>
    <m/>
    <x v="13"/>
    <n v="400"/>
    <n v="349.8"/>
    <n v="50.199999999999989"/>
  </r>
  <r>
    <m/>
    <m/>
    <x v="1"/>
    <m/>
    <d v="2016-07-12T00:00:00"/>
    <d v="1899-12-30T18:20:00"/>
    <d v="2016-07-13T00:00:00"/>
    <d v="1899-12-30T18:20:00"/>
    <m/>
    <x v="13"/>
    <n v="400"/>
    <n v="347.6"/>
    <n v="52.399999999999977"/>
  </r>
  <r>
    <m/>
    <m/>
    <x v="1"/>
    <m/>
    <d v="2016-07-12T00:00:00"/>
    <d v="1899-12-30T18:20:00"/>
    <d v="2016-07-13T00:00:00"/>
    <d v="1899-12-30T18:20:00"/>
    <m/>
    <x v="13"/>
    <n v="400"/>
    <n v="352.1"/>
    <n v="47.899999999999977"/>
  </r>
  <r>
    <m/>
    <m/>
    <x v="1"/>
    <m/>
    <d v="2016-07-12T00:00:00"/>
    <d v="1899-12-30T18:20:00"/>
    <d v="2016-07-13T00:00:00"/>
    <d v="1899-12-30T18:20:00"/>
    <m/>
    <x v="18"/>
    <n v="400"/>
    <n v="243.6"/>
    <n v="156.4"/>
  </r>
  <r>
    <m/>
    <m/>
    <x v="1"/>
    <m/>
    <d v="2016-07-12T00:00:00"/>
    <d v="1899-12-30T18:20:00"/>
    <d v="2016-07-13T00:00:00"/>
    <d v="1899-12-30T18:20:00"/>
    <m/>
    <x v="18"/>
    <n v="400"/>
    <n v="175.1"/>
    <n v="224.9"/>
  </r>
  <r>
    <m/>
    <m/>
    <x v="1"/>
    <m/>
    <d v="2016-07-12T00:00:00"/>
    <d v="1899-12-30T18:20:00"/>
    <d v="2016-07-13T00:00:00"/>
    <d v="1899-12-30T18:20:00"/>
    <m/>
    <x v="18"/>
    <n v="400"/>
    <n v="189.7"/>
    <n v="210.3"/>
  </r>
  <r>
    <m/>
    <m/>
    <x v="1"/>
    <m/>
    <d v="2016-07-12T00:00:00"/>
    <d v="1899-12-30T18:20:00"/>
    <d v="2016-07-13T00:00:00"/>
    <d v="1899-12-30T18:20:00"/>
    <m/>
    <x v="14"/>
    <n v="400"/>
    <n v="289.7"/>
    <n v="110.30000000000001"/>
  </r>
  <r>
    <m/>
    <m/>
    <x v="1"/>
    <m/>
    <d v="2016-07-12T00:00:00"/>
    <d v="1899-12-30T18:20:00"/>
    <d v="2016-07-13T00:00:00"/>
    <d v="1899-12-30T18:20:00"/>
    <m/>
    <x v="14"/>
    <n v="400"/>
    <n v="223.1"/>
    <n v="176.9"/>
  </r>
  <r>
    <m/>
    <m/>
    <x v="1"/>
    <m/>
    <d v="2016-07-12T00:00:00"/>
    <d v="1899-12-30T18:20:00"/>
    <d v="2016-07-13T00:00:00"/>
    <d v="1899-12-30T18:20:00"/>
    <m/>
    <x v="14"/>
    <n v="400"/>
    <n v="247.2"/>
    <n v="152.80000000000001"/>
  </r>
  <r>
    <m/>
    <m/>
    <x v="1"/>
    <m/>
    <d v="2016-07-12T00:00:00"/>
    <d v="1899-12-30T18:20:00"/>
    <d v="2016-07-13T00:00:00"/>
    <d v="1899-12-30T18:20:00"/>
    <m/>
    <x v="15"/>
    <n v="400"/>
    <n v="368.8"/>
    <n v="31.199999999999989"/>
  </r>
  <r>
    <m/>
    <m/>
    <x v="1"/>
    <m/>
    <d v="2016-07-12T00:00:00"/>
    <d v="1899-12-30T18:20:00"/>
    <d v="2016-07-13T00:00:00"/>
    <d v="1899-12-30T18:20:00"/>
    <m/>
    <x v="15"/>
    <n v="400"/>
    <n v="375"/>
    <n v="25"/>
  </r>
  <r>
    <m/>
    <m/>
    <x v="1"/>
    <m/>
    <d v="2016-07-12T00:00:00"/>
    <d v="1899-12-30T18:20:00"/>
    <d v="2016-07-13T00:00:00"/>
    <d v="1899-12-30T18:20:00"/>
    <m/>
    <x v="15"/>
    <n v="400"/>
    <n v="371.9"/>
    <n v="28.100000000000023"/>
  </r>
  <r>
    <m/>
    <m/>
    <x v="1"/>
    <m/>
    <d v="2016-07-12T00:00:00"/>
    <d v="1899-12-30T18:20:00"/>
    <d v="2016-07-13T00:00:00"/>
    <d v="1899-12-30T18:20:00"/>
    <m/>
    <x v="16"/>
    <n v="400"/>
    <n v="370.4"/>
    <n v="29.600000000000023"/>
  </r>
  <r>
    <m/>
    <m/>
    <x v="1"/>
    <m/>
    <d v="2016-07-12T00:00:00"/>
    <d v="1899-12-30T18:20:00"/>
    <d v="2016-07-13T00:00:00"/>
    <d v="1899-12-30T18:20:00"/>
    <m/>
    <x v="16"/>
    <n v="400"/>
    <n v="365.7"/>
    <n v="34.300000000000011"/>
  </r>
  <r>
    <m/>
    <m/>
    <x v="1"/>
    <m/>
    <d v="2016-07-12T00:00:00"/>
    <d v="1899-12-30T18:20:00"/>
    <d v="2016-07-13T00:00:00"/>
    <d v="1899-12-30T18:20:00"/>
    <m/>
    <x v="16"/>
    <n v="400"/>
    <n v="369.2"/>
    <n v="30.800000000000011"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m/>
    <d v="2016-07-12T00:00:00"/>
    <d v="1899-12-30T19:30:00"/>
    <d v="2016-07-13T00:00:00"/>
    <d v="1899-12-30T19:00:00"/>
    <m/>
    <x v="0"/>
    <n v="400"/>
    <n v="336.8"/>
    <n v="63.199999999999989"/>
  </r>
  <r>
    <x v="0"/>
    <m/>
    <d v="2016-07-12T00:00:00"/>
    <d v="1899-12-30T19:30:00"/>
    <d v="2016-07-13T00:00:00"/>
    <d v="1899-12-30T19:00:00"/>
    <m/>
    <x v="0"/>
    <n v="400"/>
    <n v="328.1"/>
    <n v="71.899999999999977"/>
  </r>
  <r>
    <x v="0"/>
    <m/>
    <d v="2016-07-12T00:00:00"/>
    <d v="1899-12-30T19:30:00"/>
    <d v="2016-07-13T00:00:00"/>
    <d v="1899-12-30T19:00:00"/>
    <m/>
    <x v="0"/>
    <n v="400"/>
    <n v="338.7"/>
    <n v="61.300000000000011"/>
  </r>
  <r>
    <x v="0"/>
    <m/>
    <d v="2016-07-12T00:00:00"/>
    <d v="1899-12-30T19:30:00"/>
    <d v="2016-07-13T00:00:00"/>
    <d v="1899-12-30T19:00:00"/>
    <m/>
    <x v="1"/>
    <n v="400"/>
    <n v="338.8"/>
    <n v="61.199999999999989"/>
  </r>
  <r>
    <x v="0"/>
    <m/>
    <d v="2016-07-12T00:00:00"/>
    <d v="1899-12-30T19:30:00"/>
    <d v="2016-07-13T00:00:00"/>
    <d v="1899-12-30T19:00:00"/>
    <m/>
    <x v="1"/>
    <n v="400"/>
    <n v="339.9"/>
    <n v="60.100000000000023"/>
  </r>
  <r>
    <x v="0"/>
    <m/>
    <d v="2016-07-12T00:00:00"/>
    <d v="1899-12-30T19:30:00"/>
    <d v="2016-07-13T00:00:00"/>
    <d v="1899-12-30T19:00:00"/>
    <m/>
    <x v="1"/>
    <n v="400"/>
    <n v="345"/>
    <n v="55"/>
  </r>
  <r>
    <x v="0"/>
    <m/>
    <d v="2016-07-12T00:00:00"/>
    <d v="1899-12-30T19:30:00"/>
    <d v="2016-07-13T00:00:00"/>
    <d v="1899-12-30T19:00:00"/>
    <m/>
    <x v="2"/>
    <n v="400"/>
    <n v="320.5"/>
    <n v="79.5"/>
  </r>
  <r>
    <x v="0"/>
    <m/>
    <d v="2016-07-12T00:00:00"/>
    <d v="1899-12-30T19:30:00"/>
    <d v="2016-07-13T00:00:00"/>
    <d v="1899-12-30T19:00:00"/>
    <m/>
    <x v="2"/>
    <n v="400"/>
    <n v="327.5"/>
    <n v="72.5"/>
  </r>
  <r>
    <x v="0"/>
    <m/>
    <d v="2016-07-12T00:00:00"/>
    <d v="1899-12-30T19:30:00"/>
    <d v="2016-07-13T00:00:00"/>
    <d v="1899-12-30T19:00:00"/>
    <m/>
    <x v="2"/>
    <n v="400"/>
    <n v="319.89999999999998"/>
    <n v="80.100000000000023"/>
  </r>
  <r>
    <x v="0"/>
    <m/>
    <d v="2016-07-12T00:00:00"/>
    <d v="1899-12-30T19:30:00"/>
    <d v="2016-07-13T00:00:00"/>
    <d v="1899-12-30T19:00:00"/>
    <m/>
    <x v="3"/>
    <n v="400"/>
    <n v="367.2"/>
    <n v="32.800000000000011"/>
  </r>
  <r>
    <x v="0"/>
    <m/>
    <d v="2016-07-12T00:00:00"/>
    <d v="1899-12-30T19:30:00"/>
    <d v="2016-07-13T00:00:00"/>
    <d v="1899-12-30T19:00:00"/>
    <m/>
    <x v="3"/>
    <n v="400"/>
    <n v="362.7"/>
    <n v="37.300000000000011"/>
  </r>
  <r>
    <x v="0"/>
    <m/>
    <d v="2016-07-12T00:00:00"/>
    <d v="1899-12-30T19:30:00"/>
    <d v="2016-07-13T00:00:00"/>
    <d v="1899-12-30T19:00:00"/>
    <m/>
    <x v="3"/>
    <n v="400"/>
    <n v="353.3"/>
    <n v="46.699999999999989"/>
  </r>
  <r>
    <x v="0"/>
    <m/>
    <d v="2016-07-12T00:00:00"/>
    <d v="1899-12-30T19:30:00"/>
    <d v="2016-07-13T00:00:00"/>
    <d v="1899-12-30T19:00:00"/>
    <m/>
    <x v="4"/>
    <n v="400"/>
    <n v="348"/>
    <n v="52"/>
  </r>
  <r>
    <x v="0"/>
    <m/>
    <d v="2016-07-12T00:00:00"/>
    <d v="1899-12-30T19:30:00"/>
    <d v="2016-07-13T00:00:00"/>
    <d v="1899-12-30T19:00:00"/>
    <m/>
    <x v="4"/>
    <n v="400"/>
    <n v="350.7"/>
    <n v="49.300000000000011"/>
  </r>
  <r>
    <x v="0"/>
    <m/>
    <d v="2016-07-12T00:00:00"/>
    <d v="1899-12-30T19:30:00"/>
    <d v="2016-07-13T00:00:00"/>
    <d v="1899-12-30T19:00:00"/>
    <m/>
    <x v="4"/>
    <n v="400"/>
    <n v="344.9"/>
    <n v="55.100000000000023"/>
  </r>
  <r>
    <x v="0"/>
    <m/>
    <d v="2016-07-12T00:00:00"/>
    <d v="1899-12-30T19:30:00"/>
    <d v="2016-07-13T00:00:00"/>
    <d v="1899-12-30T19:00:00"/>
    <m/>
    <x v="5"/>
    <n v="400"/>
    <n v="313.10000000000002"/>
    <n v="86.899999999999977"/>
  </r>
  <r>
    <x v="0"/>
    <m/>
    <d v="2016-07-12T00:00:00"/>
    <d v="1899-12-30T19:30:00"/>
    <d v="2016-07-13T00:00:00"/>
    <d v="1899-12-30T19:00:00"/>
    <m/>
    <x v="5"/>
    <n v="400"/>
    <n v="331.6"/>
    <n v="68.399999999999977"/>
  </r>
  <r>
    <x v="0"/>
    <m/>
    <d v="2016-07-12T00:00:00"/>
    <d v="1899-12-30T19:30:00"/>
    <d v="2016-07-13T00:00:00"/>
    <d v="1899-12-30T19:00:00"/>
    <m/>
    <x v="5"/>
    <n v="400"/>
    <n v="324.10000000000002"/>
    <n v="75.899999999999977"/>
  </r>
  <r>
    <x v="0"/>
    <m/>
    <d v="2016-07-12T00:00:00"/>
    <d v="1899-12-30T19:30:00"/>
    <d v="2016-07-13T00:00:00"/>
    <d v="1899-12-30T19:00:00"/>
    <m/>
    <x v="6"/>
    <n v="400"/>
    <n v="342.7"/>
    <n v="57.300000000000011"/>
  </r>
  <r>
    <x v="0"/>
    <m/>
    <d v="2016-07-12T00:00:00"/>
    <d v="1899-12-30T19:30:00"/>
    <d v="2016-07-13T00:00:00"/>
    <d v="1899-12-30T19:00:00"/>
    <m/>
    <x v="6"/>
    <n v="400"/>
    <n v="356.6"/>
    <n v="43.399999999999977"/>
  </r>
  <r>
    <x v="0"/>
    <m/>
    <d v="2016-07-12T00:00:00"/>
    <d v="1899-12-30T19:30:00"/>
    <d v="2016-07-13T00:00:00"/>
    <d v="1899-12-30T19:00:00"/>
    <m/>
    <x v="6"/>
    <n v="400"/>
    <n v="358.6"/>
    <n v="41.399999999999977"/>
  </r>
  <r>
    <x v="0"/>
    <m/>
    <d v="2016-07-12T00:00:00"/>
    <d v="1899-12-30T19:30:00"/>
    <d v="2016-07-13T00:00:00"/>
    <d v="1899-12-30T19:00:00"/>
    <m/>
    <x v="7"/>
    <n v="400"/>
    <n v="353.7"/>
    <n v="46.300000000000011"/>
  </r>
  <r>
    <x v="0"/>
    <m/>
    <d v="2016-07-12T00:00:00"/>
    <d v="1899-12-30T19:30:00"/>
    <d v="2016-07-13T00:00:00"/>
    <d v="1899-12-30T19:00:00"/>
    <m/>
    <x v="7"/>
    <n v="400"/>
    <n v="336.2"/>
    <n v="63.800000000000011"/>
  </r>
  <r>
    <x v="0"/>
    <m/>
    <d v="2016-07-12T00:00:00"/>
    <d v="1899-12-30T19:30:00"/>
    <d v="2016-07-13T00:00:00"/>
    <d v="1899-12-30T19:00:00"/>
    <m/>
    <x v="7"/>
    <n v="400"/>
    <n v="343.4"/>
    <n v="56.600000000000023"/>
  </r>
  <r>
    <x v="0"/>
    <m/>
    <d v="2016-07-12T00:00:00"/>
    <d v="1899-12-30T19:30:00"/>
    <d v="2016-07-13T00:00:00"/>
    <d v="1899-12-30T19:00:00"/>
    <m/>
    <x v="8"/>
    <n v="400"/>
    <n v="353"/>
    <n v="47"/>
  </r>
  <r>
    <x v="0"/>
    <m/>
    <d v="2016-07-12T00:00:00"/>
    <d v="1899-12-30T19:30:00"/>
    <d v="2016-07-13T00:00:00"/>
    <d v="1899-12-30T19:00:00"/>
    <m/>
    <x v="8"/>
    <n v="400"/>
    <n v="362.2"/>
    <n v="37.800000000000011"/>
  </r>
  <r>
    <x v="0"/>
    <m/>
    <d v="2016-07-12T00:00:00"/>
    <d v="1899-12-30T19:30:00"/>
    <d v="2016-07-13T00:00:00"/>
    <d v="1899-12-30T19:00:00"/>
    <m/>
    <x v="8"/>
    <n v="400"/>
    <n v="345"/>
    <n v="55"/>
  </r>
  <r>
    <x v="0"/>
    <m/>
    <d v="2016-07-12T00:00:00"/>
    <d v="1899-12-30T19:30:00"/>
    <d v="2016-07-13T00:00:00"/>
    <d v="1899-12-30T19:00:00"/>
    <m/>
    <x v="9"/>
    <n v="400"/>
    <n v="359.7"/>
    <n v="40.300000000000011"/>
  </r>
  <r>
    <x v="0"/>
    <m/>
    <d v="2016-07-12T00:00:00"/>
    <d v="1899-12-30T19:30:00"/>
    <d v="2016-07-13T00:00:00"/>
    <d v="1899-12-30T19:00:00"/>
    <m/>
    <x v="9"/>
    <n v="400"/>
    <n v="358.5"/>
    <n v="41.5"/>
  </r>
  <r>
    <x v="0"/>
    <m/>
    <d v="2016-07-12T00:00:00"/>
    <d v="1899-12-30T19:30:00"/>
    <d v="2016-07-13T00:00:00"/>
    <d v="1899-12-30T19:00:00"/>
    <m/>
    <x v="9"/>
    <n v="400"/>
    <n v="358.7"/>
    <n v="41.300000000000011"/>
  </r>
  <r>
    <x v="0"/>
    <m/>
    <d v="2016-07-12T00:00:00"/>
    <d v="1899-12-30T19:30:00"/>
    <d v="2016-07-13T00:00:00"/>
    <d v="1899-12-30T19:00:00"/>
    <m/>
    <x v="10"/>
    <n v="400"/>
    <n v="366"/>
    <n v="34"/>
  </r>
  <r>
    <x v="0"/>
    <m/>
    <d v="2016-07-12T00:00:00"/>
    <d v="1899-12-30T19:30:00"/>
    <d v="2016-07-13T00:00:00"/>
    <d v="1899-12-30T19:00:00"/>
    <m/>
    <x v="10"/>
    <n v="400"/>
    <n v="370.4"/>
    <n v="29.600000000000023"/>
  </r>
  <r>
    <x v="0"/>
    <m/>
    <d v="2016-07-12T00:00:00"/>
    <d v="1899-12-30T19:30:00"/>
    <d v="2016-07-13T00:00:00"/>
    <d v="1899-12-30T19:00:00"/>
    <m/>
    <x v="10"/>
    <n v="400"/>
    <n v="368"/>
    <n v="32"/>
  </r>
  <r>
    <x v="0"/>
    <m/>
    <d v="2016-07-12T00:00:00"/>
    <d v="1899-12-30T19:30:00"/>
    <d v="2016-07-13T00:00:00"/>
    <d v="1899-12-30T19:00:00"/>
    <m/>
    <x v="11"/>
    <n v="400"/>
    <n v="348.9"/>
    <n v="51.100000000000023"/>
  </r>
  <r>
    <x v="0"/>
    <m/>
    <d v="2016-07-12T00:00:00"/>
    <d v="1899-12-30T19:30:00"/>
    <d v="2016-07-13T00:00:00"/>
    <d v="1899-12-30T19:00:00"/>
    <m/>
    <x v="11"/>
    <n v="400"/>
    <n v="340.1"/>
    <n v="59.899999999999977"/>
  </r>
  <r>
    <x v="0"/>
    <m/>
    <d v="2016-07-12T00:00:00"/>
    <d v="1899-12-30T19:30:00"/>
    <d v="2016-07-13T00:00:00"/>
    <d v="1899-12-30T19:00:00"/>
    <m/>
    <x v="11"/>
    <n v="400"/>
    <n v="344.6"/>
    <n v="55.399999999999977"/>
  </r>
  <r>
    <x v="0"/>
    <m/>
    <d v="2016-07-12T00:00:00"/>
    <d v="1899-12-30T19:30:00"/>
    <d v="2016-07-13T00:00:00"/>
    <d v="1899-12-30T19:00:00"/>
    <m/>
    <x v="12"/>
    <n v="400"/>
    <n v="354.9"/>
    <n v="45.100000000000023"/>
  </r>
  <r>
    <x v="0"/>
    <m/>
    <d v="2016-07-12T00:00:00"/>
    <d v="1899-12-30T19:30:00"/>
    <d v="2016-07-13T00:00:00"/>
    <d v="1899-12-30T19:00:00"/>
    <m/>
    <x v="12"/>
    <n v="400"/>
    <n v="353.1"/>
    <n v="46.899999999999977"/>
  </r>
  <r>
    <x v="0"/>
    <m/>
    <d v="2016-07-12T00:00:00"/>
    <d v="1899-12-30T19:30:00"/>
    <d v="2016-07-13T00:00:00"/>
    <d v="1899-12-30T19:00:00"/>
    <m/>
    <x v="12"/>
    <n v="400"/>
    <n v="341.7"/>
    <n v="58.300000000000011"/>
  </r>
  <r>
    <x v="0"/>
    <m/>
    <d v="2016-07-12T00:00:00"/>
    <d v="1899-12-30T19:30:00"/>
    <d v="2016-07-13T00:00:00"/>
    <d v="1899-12-30T19:00:00"/>
    <m/>
    <x v="13"/>
    <n v="400"/>
    <n v="323.7"/>
    <n v="76.300000000000011"/>
  </r>
  <r>
    <x v="0"/>
    <m/>
    <d v="2016-07-12T00:00:00"/>
    <d v="1899-12-30T19:30:00"/>
    <d v="2016-07-13T00:00:00"/>
    <d v="1899-12-30T19:00:00"/>
    <m/>
    <x v="13"/>
    <n v="400"/>
    <n v="308.89999999999998"/>
    <n v="91.100000000000023"/>
  </r>
  <r>
    <x v="0"/>
    <m/>
    <d v="2016-07-12T00:00:00"/>
    <d v="1899-12-30T19:30:00"/>
    <d v="2016-07-13T00:00:00"/>
    <d v="1899-12-30T19:00:00"/>
    <m/>
    <x v="13"/>
    <n v="400"/>
    <n v="309.2"/>
    <n v="90.800000000000011"/>
  </r>
  <r>
    <x v="0"/>
    <m/>
    <d v="2016-07-12T00:00:00"/>
    <d v="1899-12-30T19:30:00"/>
    <d v="2016-07-13T00:00:00"/>
    <d v="1899-12-30T19:00:00"/>
    <m/>
    <x v="14"/>
    <n v="400"/>
    <n v="325.39999999999998"/>
    <n v="74.600000000000023"/>
  </r>
  <r>
    <x v="0"/>
    <m/>
    <d v="2016-07-12T00:00:00"/>
    <d v="1899-12-30T19:30:00"/>
    <d v="2016-07-13T00:00:00"/>
    <d v="1899-12-30T19:00:00"/>
    <m/>
    <x v="14"/>
    <n v="400"/>
    <n v="336.4"/>
    <n v="63.600000000000023"/>
  </r>
  <r>
    <x v="0"/>
    <m/>
    <d v="2016-07-12T00:00:00"/>
    <d v="1899-12-30T19:30:00"/>
    <d v="2016-07-13T00:00:00"/>
    <d v="1899-12-30T19:00:00"/>
    <m/>
    <x v="14"/>
    <n v="400"/>
    <n v="327.7"/>
    <n v="72.300000000000011"/>
  </r>
  <r>
    <x v="0"/>
    <m/>
    <d v="2016-07-12T00:00:00"/>
    <d v="1899-12-30T19:30:00"/>
    <d v="2016-07-13T00:00:00"/>
    <d v="1899-12-30T19:00:00"/>
    <m/>
    <x v="15"/>
    <n v="400"/>
    <n v="351.9"/>
    <n v="48.100000000000023"/>
  </r>
  <r>
    <x v="0"/>
    <m/>
    <d v="2016-07-12T00:00:00"/>
    <d v="1899-12-30T19:30:00"/>
    <d v="2016-07-13T00:00:00"/>
    <d v="1899-12-30T19:00:00"/>
    <m/>
    <x v="15"/>
    <n v="400"/>
    <n v="349.1"/>
    <n v="50.899999999999977"/>
  </r>
  <r>
    <x v="0"/>
    <m/>
    <d v="2016-07-12T00:00:00"/>
    <d v="1899-12-30T19:30:00"/>
    <d v="2016-07-13T00:00:00"/>
    <d v="1899-12-30T19:00:00"/>
    <m/>
    <x v="15"/>
    <n v="400"/>
    <n v="354.6"/>
    <n v="45.399999999999977"/>
  </r>
  <r>
    <x v="0"/>
    <m/>
    <d v="2016-07-12T00:00:00"/>
    <d v="1899-12-30T19:30:00"/>
    <d v="2016-07-13T00:00:00"/>
    <d v="1899-12-30T19:00:00"/>
    <m/>
    <x v="16"/>
    <n v="400"/>
    <n v="298.10000000000002"/>
    <n v="101.89999999999998"/>
  </r>
  <r>
    <x v="0"/>
    <m/>
    <d v="2016-07-12T00:00:00"/>
    <d v="1899-12-30T19:30:00"/>
    <d v="2016-07-13T00:00:00"/>
    <d v="1899-12-30T19:00:00"/>
    <m/>
    <x v="16"/>
    <n v="400"/>
    <n v="290.8"/>
    <n v="109.19999999999999"/>
  </r>
  <r>
    <x v="0"/>
    <m/>
    <d v="2016-07-12T00:00:00"/>
    <d v="1899-12-30T19:30:00"/>
    <d v="2016-07-13T00:00:00"/>
    <d v="1899-12-30T19:00:00"/>
    <m/>
    <x v="16"/>
    <n v="400"/>
    <n v="308.60000000000002"/>
    <n v="91.399999999999977"/>
  </r>
  <r>
    <x v="1"/>
    <m/>
    <d v="2016-07-12T00:00:00"/>
    <d v="1899-12-30T19:30:00"/>
    <d v="2016-07-13T00:00:00"/>
    <d v="1899-12-30T19:00:00"/>
    <m/>
    <x v="12"/>
    <n v="400"/>
    <n v="339.2"/>
    <n v="60.800000000000011"/>
  </r>
  <r>
    <x v="1"/>
    <m/>
    <d v="2016-07-12T00:00:00"/>
    <d v="1899-12-30T19:30:00"/>
    <d v="2016-07-13T00:00:00"/>
    <d v="1899-12-30T19:00:00"/>
    <m/>
    <x v="12"/>
    <n v="400"/>
    <n v="322.2"/>
    <n v="77.800000000000011"/>
  </r>
  <r>
    <x v="1"/>
    <m/>
    <d v="2016-07-12T00:00:00"/>
    <d v="1899-12-30T19:30:00"/>
    <d v="2016-07-13T00:00:00"/>
    <d v="1899-12-30T19:00:00"/>
    <m/>
    <x v="12"/>
    <n v="400"/>
    <n v="325.39999999999998"/>
    <n v="74.600000000000023"/>
  </r>
  <r>
    <x v="1"/>
    <m/>
    <d v="2016-07-12T00:00:00"/>
    <d v="1899-12-30T19:30:00"/>
    <d v="2016-07-13T00:00:00"/>
    <d v="1899-12-30T19:00:00"/>
    <m/>
    <x v="14"/>
    <n v="400"/>
    <n v="364.5"/>
    <n v="35.5"/>
  </r>
  <r>
    <x v="1"/>
    <m/>
    <d v="2016-07-12T00:00:00"/>
    <d v="1899-12-30T19:30:00"/>
    <d v="2016-07-13T00:00:00"/>
    <d v="1899-12-30T19:00:00"/>
    <m/>
    <x v="14"/>
    <n v="400"/>
    <n v="366.9"/>
    <n v="33.100000000000023"/>
  </r>
  <r>
    <x v="1"/>
    <m/>
    <d v="2016-07-12T00:00:00"/>
    <d v="1899-12-30T19:30:00"/>
    <d v="2016-07-13T00:00:00"/>
    <d v="1899-12-30T19:00:00"/>
    <m/>
    <x v="14"/>
    <n v="400"/>
    <n v="364.3"/>
    <n v="35.699999999999989"/>
  </r>
  <r>
    <x v="1"/>
    <m/>
    <d v="2016-07-12T00:00:00"/>
    <d v="1899-12-30T19:30:00"/>
    <d v="2016-07-13T00:00:00"/>
    <d v="1899-12-30T19:00:00"/>
    <m/>
    <x v="9"/>
    <n v="400"/>
    <n v="326.7"/>
    <n v="73.300000000000011"/>
  </r>
  <r>
    <x v="1"/>
    <m/>
    <d v="2016-07-12T00:00:00"/>
    <d v="1899-12-30T19:30:00"/>
    <d v="2016-07-13T00:00:00"/>
    <d v="1899-12-30T19:00:00"/>
    <m/>
    <x v="9"/>
    <n v="400"/>
    <n v="334.1"/>
    <n v="65.899999999999977"/>
  </r>
  <r>
    <x v="1"/>
    <m/>
    <d v="2016-07-12T00:00:00"/>
    <d v="1899-12-30T19:30:00"/>
    <d v="2016-07-13T00:00:00"/>
    <d v="1899-12-30T19:00:00"/>
    <m/>
    <x v="9"/>
    <n v="400"/>
    <n v="331.5"/>
    <n v="68.5"/>
  </r>
  <r>
    <x v="1"/>
    <m/>
    <d v="2016-07-12T00:00:00"/>
    <d v="1899-12-30T19:30:00"/>
    <d v="2016-07-13T00:00:00"/>
    <d v="1899-12-30T19:00:00"/>
    <m/>
    <x v="11"/>
    <n v="400"/>
    <n v="363.6"/>
    <n v="36.399999999999977"/>
  </r>
  <r>
    <x v="1"/>
    <m/>
    <d v="2016-07-12T00:00:00"/>
    <d v="1899-12-30T19:30:00"/>
    <d v="2016-07-13T00:00:00"/>
    <d v="1899-12-30T19:00:00"/>
    <m/>
    <x v="11"/>
    <n v="400"/>
    <n v="355.5"/>
    <n v="44.5"/>
  </r>
  <r>
    <x v="1"/>
    <m/>
    <d v="2016-07-12T00:00:00"/>
    <d v="1899-12-30T19:30:00"/>
    <d v="2016-07-13T00:00:00"/>
    <d v="1899-12-30T19:00:00"/>
    <m/>
    <x v="11"/>
    <n v="400"/>
    <n v="346.5"/>
    <n v="53.5"/>
  </r>
  <r>
    <x v="1"/>
    <m/>
    <d v="2016-07-12T00:00:00"/>
    <d v="1899-12-30T19:30:00"/>
    <d v="2016-07-13T00:00:00"/>
    <d v="1899-12-30T19:00:00"/>
    <m/>
    <x v="3"/>
    <n v="400"/>
    <n v="327.10000000000002"/>
    <n v="72.899999999999977"/>
  </r>
  <r>
    <x v="1"/>
    <m/>
    <d v="2016-07-12T00:00:00"/>
    <d v="1899-12-30T19:30:00"/>
    <d v="2016-07-13T00:00:00"/>
    <d v="1899-12-30T19:00:00"/>
    <m/>
    <x v="3"/>
    <n v="400"/>
    <n v="342.8"/>
    <n v="57.199999999999989"/>
  </r>
  <r>
    <x v="1"/>
    <m/>
    <d v="2016-07-12T00:00:00"/>
    <d v="1899-12-30T19:30:00"/>
    <d v="2016-07-13T00:00:00"/>
    <d v="1899-12-30T19:00:00"/>
    <m/>
    <x v="3"/>
    <n v="400"/>
    <n v="344.2"/>
    <n v="55.800000000000011"/>
  </r>
  <r>
    <x v="1"/>
    <m/>
    <d v="2016-07-12T00:00:00"/>
    <d v="1899-12-30T19:30:00"/>
    <d v="2016-07-13T00:00:00"/>
    <d v="1899-12-30T19:00:00"/>
    <m/>
    <x v="0"/>
    <n v="400"/>
    <n v="362.4"/>
    <n v="37.600000000000023"/>
  </r>
  <r>
    <x v="1"/>
    <m/>
    <d v="2016-07-12T00:00:00"/>
    <d v="1899-12-30T19:30:00"/>
    <d v="2016-07-13T00:00:00"/>
    <d v="1899-12-30T19:00:00"/>
    <m/>
    <x v="0"/>
    <n v="400"/>
    <n v="366.3"/>
    <n v="33.699999999999989"/>
  </r>
  <r>
    <x v="1"/>
    <m/>
    <d v="2016-07-12T00:00:00"/>
    <d v="1899-12-30T19:30:00"/>
    <d v="2016-07-13T00:00:00"/>
    <d v="1899-12-30T19:00:00"/>
    <m/>
    <x v="0"/>
    <n v="400"/>
    <n v="358"/>
    <n v="42"/>
  </r>
  <r>
    <x v="1"/>
    <m/>
    <d v="2016-07-12T00:00:00"/>
    <d v="1899-12-30T19:30:00"/>
    <d v="2016-07-13T00:00:00"/>
    <d v="1899-12-30T19:00:00"/>
    <m/>
    <x v="8"/>
    <n v="400"/>
    <n v="335.8"/>
    <n v="64.199999999999989"/>
  </r>
  <r>
    <x v="1"/>
    <m/>
    <d v="2016-07-12T00:00:00"/>
    <d v="1899-12-30T19:30:00"/>
    <d v="2016-07-13T00:00:00"/>
    <d v="1899-12-30T19:00:00"/>
    <m/>
    <x v="8"/>
    <n v="400"/>
    <n v="353.3"/>
    <n v="46.699999999999989"/>
  </r>
  <r>
    <x v="1"/>
    <m/>
    <d v="2016-07-12T00:00:00"/>
    <d v="1899-12-30T19:30:00"/>
    <d v="2016-07-13T00:00:00"/>
    <d v="1899-12-30T19:00:00"/>
    <m/>
    <x v="8"/>
    <n v="400"/>
    <n v="325.7"/>
    <n v="74.300000000000011"/>
  </r>
  <r>
    <x v="1"/>
    <m/>
    <d v="2016-07-12T00:00:00"/>
    <d v="1899-12-30T19:30:00"/>
    <d v="2016-07-13T00:00:00"/>
    <d v="1899-12-30T19:00:00"/>
    <m/>
    <x v="15"/>
    <n v="400"/>
    <n v="360.8"/>
    <n v="39.199999999999989"/>
  </r>
  <r>
    <x v="1"/>
    <m/>
    <d v="2016-07-12T00:00:00"/>
    <d v="1899-12-30T19:30:00"/>
    <d v="2016-07-13T00:00:00"/>
    <d v="1899-12-30T19:00:00"/>
    <m/>
    <x v="15"/>
    <n v="400"/>
    <n v="346.9"/>
    <n v="53.100000000000023"/>
  </r>
  <r>
    <x v="1"/>
    <m/>
    <d v="2016-07-12T00:00:00"/>
    <d v="1899-12-30T19:30:00"/>
    <d v="2016-07-13T00:00:00"/>
    <d v="1899-12-30T19:00:00"/>
    <m/>
    <x v="15"/>
    <n v="400"/>
    <n v="353.9"/>
    <n v="46.100000000000023"/>
  </r>
  <r>
    <x v="1"/>
    <m/>
    <d v="2016-07-12T00:00:00"/>
    <d v="1899-12-30T19:30:00"/>
    <d v="2016-07-13T00:00:00"/>
    <d v="1899-12-30T19:00:00"/>
    <m/>
    <x v="13"/>
    <n v="400"/>
    <n v="313.60000000000002"/>
    <n v="86.399999999999977"/>
  </r>
  <r>
    <x v="1"/>
    <m/>
    <d v="2016-07-12T00:00:00"/>
    <d v="1899-12-30T19:30:00"/>
    <d v="2016-07-13T00:00:00"/>
    <d v="1899-12-30T19:00:00"/>
    <m/>
    <x v="13"/>
    <n v="400"/>
    <n v="317.89999999999998"/>
    <n v="82.100000000000023"/>
  </r>
  <r>
    <x v="1"/>
    <m/>
    <d v="2016-07-12T00:00:00"/>
    <d v="1899-12-30T19:30:00"/>
    <d v="2016-07-13T00:00:00"/>
    <d v="1899-12-30T19:00:00"/>
    <m/>
    <x v="13"/>
    <n v="400"/>
    <n v="284.39999999999998"/>
    <n v="115.60000000000002"/>
  </r>
  <r>
    <x v="1"/>
    <m/>
    <d v="2016-07-12T00:00:00"/>
    <d v="1899-12-30T19:30:00"/>
    <d v="2016-07-13T00:00:00"/>
    <d v="1899-12-30T19:00:00"/>
    <m/>
    <x v="6"/>
    <n v="400"/>
    <n v="349.7"/>
    <n v="50.300000000000011"/>
  </r>
  <r>
    <x v="1"/>
    <m/>
    <d v="2016-07-12T00:00:00"/>
    <d v="1899-12-30T19:30:00"/>
    <d v="2016-07-13T00:00:00"/>
    <d v="1899-12-30T19:00:00"/>
    <m/>
    <x v="6"/>
    <n v="400"/>
    <n v="350.1"/>
    <n v="49.899999999999977"/>
  </r>
  <r>
    <x v="1"/>
    <m/>
    <d v="2016-07-12T00:00:00"/>
    <d v="1899-12-30T19:30:00"/>
    <d v="2016-07-13T00:00:00"/>
    <d v="1899-12-30T19:00:00"/>
    <m/>
    <x v="6"/>
    <n v="400"/>
    <n v="350.6"/>
    <n v="49.399999999999977"/>
  </r>
  <r>
    <x v="1"/>
    <m/>
    <d v="2016-07-12T00:00:00"/>
    <d v="1899-12-30T19:30:00"/>
    <d v="2016-07-13T00:00:00"/>
    <d v="1899-12-30T19:00:00"/>
    <m/>
    <x v="10"/>
    <n v="400"/>
    <n v="363.9"/>
    <n v="36.100000000000023"/>
  </r>
  <r>
    <x v="1"/>
    <m/>
    <d v="2016-07-12T00:00:00"/>
    <d v="1899-12-30T19:30:00"/>
    <d v="2016-07-13T00:00:00"/>
    <d v="1899-12-30T19:00:00"/>
    <m/>
    <x v="10"/>
    <n v="400"/>
    <n v="377"/>
    <n v="23"/>
  </r>
  <r>
    <x v="1"/>
    <m/>
    <d v="2016-07-12T00:00:00"/>
    <d v="1899-12-30T19:30:00"/>
    <d v="2016-07-13T00:00:00"/>
    <d v="1899-12-30T19:00:00"/>
    <m/>
    <x v="10"/>
    <n v="400"/>
    <n v="363.4"/>
    <n v="36.600000000000023"/>
  </r>
  <r>
    <x v="1"/>
    <m/>
    <d v="2016-07-12T00:00:00"/>
    <d v="1899-12-30T19:30:00"/>
    <d v="2016-07-13T00:00:00"/>
    <d v="1899-12-30T19:00:00"/>
    <m/>
    <x v="17"/>
    <n v="400"/>
    <n v="353.2"/>
    <n v="46.800000000000011"/>
  </r>
  <r>
    <x v="1"/>
    <m/>
    <d v="2016-07-12T00:00:00"/>
    <d v="1899-12-30T19:30:00"/>
    <d v="2016-07-13T00:00:00"/>
    <d v="1899-12-30T19:00:00"/>
    <m/>
    <x v="17"/>
    <n v="400"/>
    <n v="352.9"/>
    <n v="47.100000000000023"/>
  </r>
  <r>
    <x v="1"/>
    <m/>
    <d v="2016-07-12T00:00:00"/>
    <d v="1899-12-30T19:30:00"/>
    <d v="2016-07-13T00:00:00"/>
    <d v="1899-12-30T19:00:00"/>
    <m/>
    <x v="17"/>
    <n v="400"/>
    <n v="368.3"/>
    <n v="31.699999999999989"/>
  </r>
  <r>
    <x v="1"/>
    <m/>
    <d v="2016-07-12T00:00:00"/>
    <d v="1899-12-30T19:30:00"/>
    <d v="2016-07-13T00:00:00"/>
    <d v="1899-12-30T19:00:00"/>
    <m/>
    <x v="1"/>
    <n v="400"/>
    <n v="358.3"/>
    <n v="41.699999999999989"/>
  </r>
  <r>
    <x v="1"/>
    <m/>
    <d v="2016-07-12T00:00:00"/>
    <d v="1899-12-30T19:30:00"/>
    <d v="2016-07-13T00:00:00"/>
    <d v="1899-12-30T19:00:00"/>
    <m/>
    <x v="1"/>
    <n v="400"/>
    <n v="346.7"/>
    <n v="53.300000000000011"/>
  </r>
  <r>
    <x v="1"/>
    <m/>
    <d v="2016-07-12T00:00:00"/>
    <d v="1899-12-30T19:30:00"/>
    <d v="2016-07-13T00:00:00"/>
    <d v="1899-12-30T19:00:00"/>
    <m/>
    <x v="1"/>
    <n v="400"/>
    <n v="355.7"/>
    <n v="44.300000000000011"/>
  </r>
  <r>
    <x v="1"/>
    <m/>
    <d v="2016-07-12T00:00:00"/>
    <d v="1899-12-30T19:30:00"/>
    <d v="2016-07-13T00:00:00"/>
    <d v="1899-12-30T19:00:00"/>
    <m/>
    <x v="16"/>
    <n v="400"/>
    <n v="346"/>
    <n v="54"/>
  </r>
  <r>
    <x v="1"/>
    <m/>
    <d v="2016-07-12T00:00:00"/>
    <d v="1899-12-30T19:30:00"/>
    <d v="2016-07-13T00:00:00"/>
    <d v="1899-12-30T19:00:00"/>
    <m/>
    <x v="16"/>
    <n v="400"/>
    <n v="336.5"/>
    <n v="63.5"/>
  </r>
  <r>
    <x v="1"/>
    <m/>
    <d v="2016-07-12T00:00:00"/>
    <d v="1899-12-30T19:30:00"/>
    <d v="2016-07-13T00:00:00"/>
    <d v="1899-12-30T19:00:00"/>
    <m/>
    <x v="16"/>
    <n v="400"/>
    <n v="338.2"/>
    <n v="61.800000000000011"/>
  </r>
  <r>
    <x v="1"/>
    <m/>
    <d v="2016-07-12T00:00:00"/>
    <d v="1899-12-30T19:30:00"/>
    <d v="2016-07-13T00:00:00"/>
    <d v="1899-12-30T19:00:00"/>
    <m/>
    <x v="2"/>
    <n v="400"/>
    <n v="350.5"/>
    <n v="49.5"/>
  </r>
  <r>
    <x v="1"/>
    <m/>
    <d v="2016-07-12T00:00:00"/>
    <d v="1899-12-30T19:30:00"/>
    <d v="2016-07-13T00:00:00"/>
    <d v="1899-12-30T19:00:00"/>
    <m/>
    <x v="2"/>
    <n v="400"/>
    <n v="334"/>
    <n v="66"/>
  </r>
  <r>
    <x v="1"/>
    <m/>
    <d v="2016-07-12T00:00:00"/>
    <d v="1899-12-30T19:30:00"/>
    <d v="2016-07-13T00:00:00"/>
    <d v="1899-12-30T19:00:00"/>
    <m/>
    <x v="2"/>
    <n v="400"/>
    <n v="348.8"/>
    <n v="51.199999999999989"/>
  </r>
  <r>
    <x v="1"/>
    <m/>
    <d v="2016-07-12T00:00:00"/>
    <d v="1899-12-30T19:30:00"/>
    <d v="2016-07-13T00:00:00"/>
    <d v="1899-12-30T19:00:00"/>
    <m/>
    <x v="7"/>
    <n v="400"/>
    <n v="354.1"/>
    <n v="45.899999999999977"/>
  </r>
  <r>
    <x v="1"/>
    <m/>
    <d v="2016-07-12T00:00:00"/>
    <d v="1899-12-30T19:30:00"/>
    <d v="2016-07-13T00:00:00"/>
    <d v="1899-12-30T19:00:00"/>
    <m/>
    <x v="7"/>
    <n v="400"/>
    <n v="354.2"/>
    <n v="45.800000000000011"/>
  </r>
  <r>
    <x v="1"/>
    <m/>
    <d v="2016-07-12T00:00:00"/>
    <d v="1899-12-30T19:30:00"/>
    <d v="2016-07-13T00:00:00"/>
    <d v="1899-12-30T19:00:00"/>
    <m/>
    <x v="7"/>
    <n v="400"/>
    <n v="337.5"/>
    <n v="62.5"/>
  </r>
  <r>
    <x v="1"/>
    <m/>
    <d v="2016-07-12T00:00:00"/>
    <d v="1899-12-30T19:30:00"/>
    <d v="2016-07-13T00:00:00"/>
    <d v="1899-12-30T19:00:00"/>
    <m/>
    <x v="18"/>
    <n v="400"/>
    <n v="311.2"/>
    <n v="88.800000000000011"/>
  </r>
  <r>
    <x v="1"/>
    <m/>
    <d v="2016-07-12T00:00:00"/>
    <d v="1899-12-30T19:30:00"/>
    <d v="2016-07-13T00:00:00"/>
    <d v="1899-12-30T19:00:00"/>
    <m/>
    <x v="18"/>
    <n v="400"/>
    <n v="313.10000000000002"/>
    <n v="86.899999999999977"/>
  </r>
  <r>
    <x v="1"/>
    <m/>
    <d v="2016-07-12T00:00:00"/>
    <d v="1899-12-30T19:30:00"/>
    <d v="2016-07-13T00:00:00"/>
    <d v="1899-12-30T19:00:00"/>
    <m/>
    <x v="18"/>
    <n v="400"/>
    <n v="304.7"/>
    <n v="95.300000000000011"/>
  </r>
  <r>
    <x v="1"/>
    <m/>
    <d v="2016-07-12T00:00:00"/>
    <d v="1899-12-30T19:30:00"/>
    <d v="2016-07-13T00:00:00"/>
    <d v="1899-12-30T19:00:00"/>
    <m/>
    <x v="4"/>
    <n v="400"/>
    <n v="359.7"/>
    <n v="40.300000000000011"/>
  </r>
  <r>
    <x v="1"/>
    <m/>
    <d v="2016-07-12T00:00:00"/>
    <d v="1899-12-30T19:30:00"/>
    <d v="2016-07-13T00:00:00"/>
    <d v="1899-12-30T19:00:00"/>
    <m/>
    <x v="4"/>
    <n v="400"/>
    <n v="338.9"/>
    <n v="61.100000000000023"/>
  </r>
  <r>
    <x v="1"/>
    <m/>
    <d v="2016-07-12T00:00:00"/>
    <d v="1899-12-30T19:30:00"/>
    <d v="2016-07-13T00:00:00"/>
    <d v="1899-12-30T19:00:00"/>
    <m/>
    <x v="4"/>
    <n v="400"/>
    <n v="336.1"/>
    <n v="63.899999999999977"/>
  </r>
  <r>
    <x v="1"/>
    <m/>
    <d v="2016-07-12T00:00:00"/>
    <d v="1899-12-30T19:30:00"/>
    <d v="2016-07-13T00:00:00"/>
    <d v="1899-12-30T19:00:00"/>
    <m/>
    <x v="5"/>
    <n v="400"/>
    <n v="325.8"/>
    <n v="74.199999999999989"/>
  </r>
  <r>
    <x v="1"/>
    <m/>
    <d v="2016-07-12T00:00:00"/>
    <d v="1899-12-30T19:30:00"/>
    <d v="2016-07-13T00:00:00"/>
    <d v="1899-12-30T19:00:00"/>
    <m/>
    <x v="5"/>
    <n v="400"/>
    <n v="346.8"/>
    <n v="53.199999999999989"/>
  </r>
  <r>
    <x v="1"/>
    <m/>
    <d v="2016-07-12T00:00:00"/>
    <d v="1899-12-30T19:30:00"/>
    <d v="2016-07-13T00:00:00"/>
    <d v="1899-12-30T19:00:00"/>
    <m/>
    <x v="5"/>
    <n v="400"/>
    <m/>
    <n v="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14:H55" firstHeaderRow="1" firstDataRow="1" firstDataCol="1"/>
  <pivotFields count="13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7"/>
        <item x="12"/>
        <item x="13"/>
        <item x="18"/>
        <item x="14"/>
        <item x="15"/>
        <item x="16"/>
        <item x="19"/>
        <item t="default"/>
      </items>
    </pivotField>
    <pivotField showAll="0"/>
    <pivotField showAll="0"/>
    <pivotField dataField="1" showAll="0"/>
  </pivotFields>
  <rowFields count="2">
    <field x="2"/>
    <field x="9"/>
  </rowFields>
  <rowItems count="4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6"/>
    </i>
    <i r="1">
      <x v="17"/>
    </i>
    <i r="1">
      <x v="1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2"/>
    </i>
    <i r="1">
      <x v="19"/>
    </i>
    <i t="grand">
      <x/>
    </i>
  </rowItems>
  <colItems count="1">
    <i/>
  </colItems>
  <dataFields count="1">
    <dataField name="Average of Δ FL (Fo-Fa)" fld="12" subtotal="average" baseField="0" baseItem="0" numFmtId="2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O2:P41" firstHeaderRow="1" firstDataRow="1" firstDataCol="1"/>
  <pivotFields count="11">
    <pivotField axis="axisRow" showAll="0">
      <items count="3">
        <item x="0"/>
        <item x="1"/>
        <item t="default"/>
      </items>
    </pivotField>
    <pivotField showAll="0"/>
    <pivotField numFmtId="14" showAll="0"/>
    <pivotField numFmtId="20" showAll="0"/>
    <pivotField numFmtId="14" showAll="0"/>
    <pivotField numFmtId="20" showAll="0"/>
    <pivotField showAll="0"/>
    <pivotField axis="axisRow" showAll="0">
      <items count="20">
        <item x="6"/>
        <item x="8"/>
        <item x="7"/>
        <item x="4"/>
        <item x="1"/>
        <item x="2"/>
        <item x="5"/>
        <item x="0"/>
        <item x="16"/>
        <item x="13"/>
        <item x="14"/>
        <item x="15"/>
        <item x="12"/>
        <item x="9"/>
        <item x="3"/>
        <item x="11"/>
        <item x="10"/>
        <item x="18"/>
        <item x="17"/>
        <item t="default"/>
      </items>
    </pivotField>
    <pivotField showAll="0"/>
    <pivotField showAll="0"/>
    <pivotField dataField="1" showAll="0"/>
  </pivotFields>
  <rowFields count="2">
    <field x="0"/>
    <field x="7"/>
  </rowFields>
  <rowItems count="3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grand">
      <x/>
    </i>
  </rowItems>
  <colItems count="1">
    <i/>
  </colItems>
  <dataFields count="1">
    <dataField name="Average of Δ FL (Fo-Fa)" fld="10" subtotal="average" baseField="0" baseItem="0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6"/>
  <sheetViews>
    <sheetView tabSelected="1" topLeftCell="A390" zoomScale="117" workbookViewId="0">
      <selection activeCell="A12" sqref="A12"/>
    </sheetView>
  </sheetViews>
  <sheetFormatPr baseColWidth="10" defaultColWidth="11" defaultRowHeight="16" x14ac:dyDescent="0.2"/>
  <cols>
    <col min="4" max="4" width="9.83203125" bestFit="1" customWidth="1"/>
    <col min="5" max="5" width="8.83203125" bestFit="1" customWidth="1"/>
  </cols>
  <sheetData>
    <row r="1" spans="1:6" s="45" customFormat="1" x14ac:dyDescent="0.2">
      <c r="A1" s="44" t="s">
        <v>33</v>
      </c>
      <c r="B1" s="44" t="s">
        <v>43</v>
      </c>
      <c r="C1" s="52" t="s">
        <v>55</v>
      </c>
      <c r="D1" s="44" t="s">
        <v>31</v>
      </c>
      <c r="E1" s="44" t="s">
        <v>32</v>
      </c>
      <c r="F1" s="45" t="s">
        <v>28</v>
      </c>
    </row>
    <row r="2" spans="1:6" x14ac:dyDescent="0.2">
      <c r="A2" s="22" t="s">
        <v>56</v>
      </c>
      <c r="B2" s="2">
        <v>2017</v>
      </c>
      <c r="C2" s="2">
        <v>1</v>
      </c>
      <c r="D2" s="22" t="s">
        <v>44</v>
      </c>
      <c r="E2" s="2">
        <v>5</v>
      </c>
      <c r="F2">
        <v>0.74603100000000044</v>
      </c>
    </row>
    <row r="3" spans="1:6" x14ac:dyDescent="0.2">
      <c r="A3" s="22" t="s">
        <v>56</v>
      </c>
      <c r="B3" s="2">
        <v>2017</v>
      </c>
      <c r="C3" s="2">
        <v>1</v>
      </c>
      <c r="D3" s="22" t="s">
        <v>44</v>
      </c>
      <c r="E3" s="2">
        <v>5</v>
      </c>
      <c r="F3">
        <v>2.4023999999999872E-2</v>
      </c>
    </row>
    <row r="4" spans="1:6" x14ac:dyDescent="0.2">
      <c r="A4" s="22" t="s">
        <v>56</v>
      </c>
      <c r="B4" s="2">
        <v>2017</v>
      </c>
      <c r="C4" s="2">
        <v>1</v>
      </c>
      <c r="D4" s="22" t="s">
        <v>44</v>
      </c>
      <c r="E4" s="2">
        <v>5</v>
      </c>
      <c r="F4">
        <v>1.4747039999999998</v>
      </c>
    </row>
    <row r="5" spans="1:6" x14ac:dyDescent="0.2">
      <c r="A5" s="22" t="s">
        <v>56</v>
      </c>
      <c r="B5" s="2">
        <v>2017</v>
      </c>
      <c r="C5" s="2">
        <v>1</v>
      </c>
      <c r="D5" s="22" t="s">
        <v>44</v>
      </c>
      <c r="E5" s="2">
        <v>10</v>
      </c>
      <c r="F5">
        <v>3.1659390000000007</v>
      </c>
    </row>
    <row r="6" spans="1:6" x14ac:dyDescent="0.2">
      <c r="A6" s="22" t="s">
        <v>56</v>
      </c>
      <c r="B6" s="2">
        <v>2017</v>
      </c>
      <c r="C6" s="2">
        <v>1</v>
      </c>
      <c r="D6" s="22" t="s">
        <v>44</v>
      </c>
      <c r="E6" s="2">
        <v>10</v>
      </c>
      <c r="F6">
        <v>3.9285840000000007</v>
      </c>
    </row>
    <row r="7" spans="1:6" x14ac:dyDescent="0.2">
      <c r="A7" s="22" t="s">
        <v>56</v>
      </c>
      <c r="B7" s="2">
        <v>2017</v>
      </c>
      <c r="C7" s="2">
        <v>1</v>
      </c>
      <c r="D7" s="22" t="s">
        <v>44</v>
      </c>
      <c r="E7" s="2">
        <v>10</v>
      </c>
      <c r="F7">
        <v>2.2196640000000007</v>
      </c>
    </row>
    <row r="8" spans="1:6" x14ac:dyDescent="0.2">
      <c r="A8" s="22" t="s">
        <v>56</v>
      </c>
      <c r="B8" s="2">
        <v>2017</v>
      </c>
      <c r="C8" s="2">
        <v>1</v>
      </c>
      <c r="D8" s="22" t="s">
        <v>44</v>
      </c>
      <c r="E8" s="2">
        <v>20</v>
      </c>
      <c r="F8">
        <v>1.3985790000000002</v>
      </c>
    </row>
    <row r="9" spans="1:6" x14ac:dyDescent="0.2">
      <c r="A9" s="22" t="s">
        <v>56</v>
      </c>
      <c r="B9" s="2">
        <v>2017</v>
      </c>
      <c r="C9" s="2">
        <v>1</v>
      </c>
      <c r="D9" s="22" t="s">
        <v>44</v>
      </c>
      <c r="E9" s="2">
        <v>20</v>
      </c>
      <c r="F9">
        <v>1.0088190000000004</v>
      </c>
    </row>
    <row r="10" spans="1:6" x14ac:dyDescent="0.2">
      <c r="A10" s="22" t="s">
        <v>56</v>
      </c>
      <c r="B10" s="2">
        <v>2017</v>
      </c>
      <c r="C10" s="2">
        <v>1</v>
      </c>
      <c r="D10" s="22" t="s">
        <v>44</v>
      </c>
      <c r="E10" s="2">
        <v>0</v>
      </c>
      <c r="F10">
        <v>1.9788000000000001</v>
      </c>
    </row>
    <row r="11" spans="1:6" x14ac:dyDescent="0.2">
      <c r="A11" s="22" t="s">
        <v>56</v>
      </c>
      <c r="B11" s="2">
        <v>2017</v>
      </c>
      <c r="C11" s="2">
        <v>1</v>
      </c>
      <c r="D11" s="22" t="s">
        <v>44</v>
      </c>
      <c r="E11" s="2">
        <v>0</v>
      </c>
      <c r="F11">
        <v>7.8590999999999731E-2</v>
      </c>
    </row>
    <row r="12" spans="1:6" x14ac:dyDescent="0.2">
      <c r="A12" s="22" t="s">
        <v>56</v>
      </c>
      <c r="B12" s="2">
        <v>2017</v>
      </c>
      <c r="C12" s="2">
        <v>1</v>
      </c>
      <c r="D12" s="22" t="s">
        <v>44</v>
      </c>
      <c r="E12" s="2">
        <v>0</v>
      </c>
      <c r="F12">
        <v>1.7960240000000003</v>
      </c>
    </row>
    <row r="13" spans="1:6" x14ac:dyDescent="0.2">
      <c r="A13" s="22" t="s">
        <v>56</v>
      </c>
      <c r="B13" s="2">
        <v>2017</v>
      </c>
      <c r="C13" s="2">
        <v>1</v>
      </c>
      <c r="D13" s="22" t="s">
        <v>44</v>
      </c>
      <c r="E13" s="2">
        <v>0</v>
      </c>
      <c r="F13">
        <v>2.8184189999999996</v>
      </c>
    </row>
    <row r="14" spans="1:6" x14ac:dyDescent="0.2">
      <c r="A14" s="22" t="s">
        <v>56</v>
      </c>
      <c r="B14" s="2">
        <v>2017</v>
      </c>
      <c r="C14" s="2">
        <v>1</v>
      </c>
      <c r="D14" s="22" t="s">
        <v>44</v>
      </c>
      <c r="E14" s="2">
        <v>25</v>
      </c>
      <c r="F14">
        <v>1.482675</v>
      </c>
    </row>
    <row r="15" spans="1:6" x14ac:dyDescent="0.2">
      <c r="A15" s="22" t="s">
        <v>56</v>
      </c>
      <c r="B15" s="2">
        <v>2017</v>
      </c>
      <c r="C15" s="2">
        <v>1</v>
      </c>
      <c r="D15" s="22" t="s">
        <v>44</v>
      </c>
      <c r="E15" s="2">
        <v>25</v>
      </c>
      <c r="F15">
        <v>1.3368509999999993</v>
      </c>
    </row>
    <row r="16" spans="1:6" x14ac:dyDescent="0.2">
      <c r="A16" s="22" t="s">
        <v>56</v>
      </c>
      <c r="B16" s="2">
        <v>2017</v>
      </c>
      <c r="C16" s="2">
        <v>1</v>
      </c>
      <c r="D16" s="22" t="s">
        <v>44</v>
      </c>
      <c r="E16" s="2">
        <v>25</v>
      </c>
      <c r="F16">
        <v>1.8835040000000003</v>
      </c>
    </row>
    <row r="17" spans="1:6" x14ac:dyDescent="0.2">
      <c r="A17" s="22" t="s">
        <v>56</v>
      </c>
      <c r="B17" s="2">
        <v>2017</v>
      </c>
      <c r="C17" s="2">
        <v>1</v>
      </c>
      <c r="D17" s="22" t="s">
        <v>44</v>
      </c>
      <c r="E17" s="2">
        <v>60</v>
      </c>
      <c r="F17">
        <v>1.6016509999999995</v>
      </c>
    </row>
    <row r="18" spans="1:6" x14ac:dyDescent="0.2">
      <c r="A18" s="22" t="s">
        <v>56</v>
      </c>
      <c r="B18" s="2">
        <v>2017</v>
      </c>
      <c r="C18" s="2">
        <v>1</v>
      </c>
      <c r="D18" s="22" t="s">
        <v>44</v>
      </c>
      <c r="E18" s="2">
        <v>60</v>
      </c>
      <c r="F18">
        <v>0.82047899999999974</v>
      </c>
    </row>
    <row r="19" spans="1:6" x14ac:dyDescent="0.2">
      <c r="A19" s="22" t="s">
        <v>56</v>
      </c>
      <c r="B19" s="2">
        <v>2017</v>
      </c>
      <c r="C19" s="2">
        <v>1</v>
      </c>
      <c r="D19" s="22" t="s">
        <v>44</v>
      </c>
      <c r="E19" s="2">
        <v>60</v>
      </c>
      <c r="F19">
        <v>1.0408789999999997</v>
      </c>
    </row>
    <row r="20" spans="1:6" x14ac:dyDescent="0.2">
      <c r="A20" s="22" t="s">
        <v>56</v>
      </c>
      <c r="B20" s="2">
        <v>2017</v>
      </c>
      <c r="C20" s="2">
        <v>1</v>
      </c>
      <c r="D20" s="22" t="s">
        <v>44</v>
      </c>
      <c r="E20" s="2">
        <v>50</v>
      </c>
      <c r="F20">
        <v>3.8103509999999989</v>
      </c>
    </row>
    <row r="21" spans="1:6" x14ac:dyDescent="0.2">
      <c r="A21" s="22" t="s">
        <v>56</v>
      </c>
      <c r="B21" s="2">
        <v>2017</v>
      </c>
      <c r="C21" s="2">
        <v>1</v>
      </c>
      <c r="D21" s="22" t="s">
        <v>44</v>
      </c>
      <c r="E21" s="2">
        <v>50</v>
      </c>
      <c r="F21">
        <v>1.7873749999999999</v>
      </c>
    </row>
    <row r="22" spans="1:6" x14ac:dyDescent="0.2">
      <c r="A22" s="22" t="s">
        <v>56</v>
      </c>
      <c r="B22" s="2">
        <v>2017</v>
      </c>
      <c r="C22" s="2">
        <v>1</v>
      </c>
      <c r="D22" s="22" t="s">
        <v>44</v>
      </c>
      <c r="E22" s="2">
        <v>50</v>
      </c>
      <c r="F22">
        <v>8.1011000000000277E-2</v>
      </c>
    </row>
    <row r="23" spans="1:6" x14ac:dyDescent="0.2">
      <c r="A23" s="22" t="s">
        <v>56</v>
      </c>
      <c r="B23" s="2">
        <v>2017</v>
      </c>
      <c r="C23" s="2">
        <v>1</v>
      </c>
      <c r="D23" s="22" t="s">
        <v>44</v>
      </c>
      <c r="E23" s="2">
        <v>45</v>
      </c>
      <c r="F23">
        <v>0.62389099999999953</v>
      </c>
    </row>
    <row r="24" spans="1:6" x14ac:dyDescent="0.2">
      <c r="A24" s="22" t="s">
        <v>56</v>
      </c>
      <c r="B24" s="2">
        <v>2017</v>
      </c>
      <c r="C24" s="2">
        <v>1</v>
      </c>
      <c r="D24" s="22" t="s">
        <v>44</v>
      </c>
      <c r="E24" s="2">
        <v>45</v>
      </c>
      <c r="F24">
        <v>1.19</v>
      </c>
    </row>
    <row r="25" spans="1:6" x14ac:dyDescent="0.2">
      <c r="A25" s="22" t="s">
        <v>56</v>
      </c>
      <c r="B25" s="2">
        <v>2017</v>
      </c>
      <c r="C25" s="2">
        <v>1</v>
      </c>
      <c r="D25" s="22" t="s">
        <v>44</v>
      </c>
      <c r="E25" s="2">
        <v>45</v>
      </c>
      <c r="F25">
        <v>1.2340640000000003</v>
      </c>
    </row>
    <row r="26" spans="1:6" x14ac:dyDescent="0.2">
      <c r="A26" s="22" t="s">
        <v>56</v>
      </c>
      <c r="B26" s="2">
        <v>2017</v>
      </c>
      <c r="C26" s="2">
        <v>1</v>
      </c>
      <c r="D26" s="22" t="s">
        <v>44</v>
      </c>
      <c r="E26" s="2">
        <v>40</v>
      </c>
      <c r="F26">
        <v>1.3241359999999993</v>
      </c>
    </row>
    <row r="27" spans="1:6" x14ac:dyDescent="0.2">
      <c r="A27" s="22" t="s">
        <v>56</v>
      </c>
      <c r="B27" s="2">
        <v>2017</v>
      </c>
      <c r="C27" s="2">
        <v>1</v>
      </c>
      <c r="D27" s="22" t="s">
        <v>44</v>
      </c>
      <c r="E27" s="2">
        <v>40</v>
      </c>
      <c r="F27">
        <v>1.7244990000000002</v>
      </c>
    </row>
    <row r="28" spans="1:6" x14ac:dyDescent="0.2">
      <c r="A28" s="22" t="s">
        <v>56</v>
      </c>
      <c r="B28" s="2">
        <v>2017</v>
      </c>
      <c r="C28" s="2">
        <v>1</v>
      </c>
      <c r="D28" s="22" t="s">
        <v>44</v>
      </c>
      <c r="E28" s="2">
        <v>40</v>
      </c>
      <c r="F28">
        <v>2.5462640000000007</v>
      </c>
    </row>
    <row r="29" spans="1:6" x14ac:dyDescent="0.2">
      <c r="A29" s="22" t="s">
        <v>56</v>
      </c>
      <c r="B29" s="2">
        <v>2017</v>
      </c>
      <c r="C29" s="2">
        <v>1</v>
      </c>
      <c r="D29" s="22" t="s">
        <v>44</v>
      </c>
      <c r="E29" s="2">
        <v>90</v>
      </c>
      <c r="F29">
        <v>1.6906110000000005</v>
      </c>
    </row>
    <row r="30" spans="1:6" x14ac:dyDescent="0.2">
      <c r="A30" s="22" t="s">
        <v>56</v>
      </c>
      <c r="B30" s="2">
        <v>2017</v>
      </c>
      <c r="C30" s="2">
        <v>1</v>
      </c>
      <c r="D30" s="22" t="s">
        <v>44</v>
      </c>
      <c r="E30" s="2">
        <v>90</v>
      </c>
      <c r="F30">
        <v>1.9458109999999995</v>
      </c>
    </row>
    <row r="31" spans="1:6" x14ac:dyDescent="0.2">
      <c r="A31" s="22" t="s">
        <v>56</v>
      </c>
      <c r="B31" s="2">
        <v>2017</v>
      </c>
      <c r="C31" s="2">
        <v>1</v>
      </c>
      <c r="D31" s="22" t="s">
        <v>44</v>
      </c>
      <c r="E31" s="2">
        <v>90</v>
      </c>
      <c r="F31">
        <v>2.1473750000000003</v>
      </c>
    </row>
    <row r="32" spans="1:6" x14ac:dyDescent="0.2">
      <c r="A32" s="22" t="s">
        <v>56</v>
      </c>
      <c r="B32" s="2">
        <v>2017</v>
      </c>
      <c r="C32" s="2">
        <v>1</v>
      </c>
      <c r="D32" s="22" t="s">
        <v>44</v>
      </c>
      <c r="E32" s="2">
        <v>85</v>
      </c>
      <c r="F32">
        <v>0.20939099999999966</v>
      </c>
    </row>
    <row r="33" spans="1:6" x14ac:dyDescent="0.2">
      <c r="A33" s="22" t="s">
        <v>56</v>
      </c>
      <c r="B33" s="2">
        <v>2017</v>
      </c>
      <c r="C33" s="2">
        <v>1</v>
      </c>
      <c r="D33" s="22" t="s">
        <v>44</v>
      </c>
      <c r="E33" s="2">
        <v>85</v>
      </c>
      <c r="F33">
        <v>1.7273359999999993</v>
      </c>
    </row>
    <row r="34" spans="1:6" x14ac:dyDescent="0.2">
      <c r="A34" s="22" t="s">
        <v>56</v>
      </c>
      <c r="B34" s="2">
        <v>2017</v>
      </c>
      <c r="C34" s="2">
        <v>1</v>
      </c>
      <c r="D34" s="22" t="s">
        <v>44</v>
      </c>
      <c r="E34" s="2">
        <v>85</v>
      </c>
      <c r="F34">
        <v>2.3739360000000005</v>
      </c>
    </row>
    <row r="35" spans="1:6" x14ac:dyDescent="0.2">
      <c r="A35" s="22" t="s">
        <v>56</v>
      </c>
      <c r="B35" s="2">
        <v>2017</v>
      </c>
      <c r="C35" s="2">
        <v>1</v>
      </c>
      <c r="D35" s="22" t="s">
        <v>44</v>
      </c>
      <c r="E35" s="2">
        <v>55</v>
      </c>
      <c r="F35">
        <v>0.83313900000000018</v>
      </c>
    </row>
    <row r="36" spans="1:6" x14ac:dyDescent="0.2">
      <c r="A36" s="22" t="s">
        <v>56</v>
      </c>
      <c r="B36" s="2">
        <v>2017</v>
      </c>
      <c r="C36" s="2">
        <v>1</v>
      </c>
      <c r="D36" s="22" t="s">
        <v>44</v>
      </c>
      <c r="E36" s="2">
        <v>55</v>
      </c>
      <c r="F36">
        <v>0.9436559999999995</v>
      </c>
    </row>
    <row r="37" spans="1:6" x14ac:dyDescent="0.2">
      <c r="A37" s="22" t="s">
        <v>56</v>
      </c>
      <c r="B37" s="2">
        <v>2017</v>
      </c>
      <c r="C37" s="2">
        <v>1</v>
      </c>
      <c r="D37" s="22" t="s">
        <v>44</v>
      </c>
      <c r="E37" s="2">
        <v>55</v>
      </c>
      <c r="F37">
        <v>1.2070589999999997</v>
      </c>
    </row>
    <row r="38" spans="1:6" x14ac:dyDescent="0.2">
      <c r="A38" s="22" t="s">
        <v>56</v>
      </c>
      <c r="B38" s="2">
        <v>2017</v>
      </c>
      <c r="C38" s="2">
        <v>1</v>
      </c>
      <c r="D38" s="22" t="s">
        <v>44</v>
      </c>
      <c r="E38" s="2">
        <v>15</v>
      </c>
      <c r="F38">
        <v>1.845375</v>
      </c>
    </row>
    <row r="39" spans="1:6" x14ac:dyDescent="0.2">
      <c r="A39" s="22" t="s">
        <v>56</v>
      </c>
      <c r="B39" s="2">
        <v>2017</v>
      </c>
      <c r="C39" s="2">
        <v>1</v>
      </c>
      <c r="D39" s="22" t="s">
        <v>44</v>
      </c>
      <c r="E39" s="2">
        <v>15</v>
      </c>
      <c r="F39">
        <v>2.6003759999999994</v>
      </c>
    </row>
    <row r="40" spans="1:6" x14ac:dyDescent="0.2">
      <c r="A40" s="22" t="s">
        <v>56</v>
      </c>
      <c r="B40" s="2">
        <v>2017</v>
      </c>
      <c r="C40" s="2">
        <v>1</v>
      </c>
      <c r="D40" s="22" t="s">
        <v>44</v>
      </c>
      <c r="E40" s="2">
        <v>15</v>
      </c>
      <c r="F40">
        <v>1.933875</v>
      </c>
    </row>
    <row r="41" spans="1:6" x14ac:dyDescent="0.2">
      <c r="A41" s="22" t="s">
        <v>56</v>
      </c>
      <c r="B41" s="2">
        <v>2017</v>
      </c>
      <c r="C41" s="2">
        <v>1</v>
      </c>
      <c r="D41" s="22" t="s">
        <v>44</v>
      </c>
      <c r="E41" s="2">
        <v>65</v>
      </c>
      <c r="F41">
        <v>0.83737499999999998</v>
      </c>
    </row>
    <row r="42" spans="1:6" x14ac:dyDescent="0.2">
      <c r="A42" s="22" t="s">
        <v>56</v>
      </c>
      <c r="B42" s="2">
        <v>2017</v>
      </c>
      <c r="C42" s="2">
        <v>1</v>
      </c>
      <c r="D42" s="22" t="s">
        <v>44</v>
      </c>
      <c r="E42" s="2">
        <v>65</v>
      </c>
      <c r="F42">
        <v>0.541875</v>
      </c>
    </row>
    <row r="43" spans="1:6" x14ac:dyDescent="0.2">
      <c r="A43" s="22" t="s">
        <v>56</v>
      </c>
      <c r="B43" s="2">
        <v>2017</v>
      </c>
      <c r="C43" s="2">
        <v>1</v>
      </c>
      <c r="D43" s="22" t="s">
        <v>44</v>
      </c>
      <c r="E43" s="2">
        <v>65</v>
      </c>
      <c r="F43">
        <v>1.5147389999999996</v>
      </c>
    </row>
    <row r="44" spans="1:6" x14ac:dyDescent="0.2">
      <c r="A44" s="22" t="s">
        <v>56</v>
      </c>
      <c r="B44" s="2">
        <v>2017</v>
      </c>
      <c r="C44" s="2">
        <v>1</v>
      </c>
      <c r="D44" s="22" t="s">
        <v>44</v>
      </c>
      <c r="E44" s="2">
        <v>70</v>
      </c>
      <c r="F44">
        <v>2.235519</v>
      </c>
    </row>
    <row r="45" spans="1:6" x14ac:dyDescent="0.2">
      <c r="A45" s="22" t="s">
        <v>56</v>
      </c>
      <c r="B45" s="2">
        <v>2017</v>
      </c>
      <c r="C45" s="2">
        <v>1</v>
      </c>
      <c r="D45" s="22" t="s">
        <v>44</v>
      </c>
      <c r="E45" s="2">
        <v>70</v>
      </c>
      <c r="F45">
        <v>1.5525110000000004</v>
      </c>
    </row>
    <row r="46" spans="1:6" x14ac:dyDescent="0.2">
      <c r="A46" s="22" t="s">
        <v>56</v>
      </c>
      <c r="B46" s="2">
        <v>2017</v>
      </c>
      <c r="C46" s="2">
        <v>1</v>
      </c>
      <c r="D46" s="22" t="s">
        <v>44</v>
      </c>
      <c r="E46" s="2">
        <v>70</v>
      </c>
      <c r="F46">
        <v>2.3674159999999995</v>
      </c>
    </row>
    <row r="47" spans="1:6" x14ac:dyDescent="0.2">
      <c r="A47" s="22" t="s">
        <v>56</v>
      </c>
      <c r="B47" s="2">
        <v>2017</v>
      </c>
      <c r="C47" s="2">
        <v>1</v>
      </c>
      <c r="D47" s="22" t="s">
        <v>44</v>
      </c>
      <c r="E47" s="2">
        <v>30</v>
      </c>
      <c r="F47">
        <v>0.46893599999999963</v>
      </c>
    </row>
    <row r="48" spans="1:6" x14ac:dyDescent="0.2">
      <c r="A48" s="22" t="s">
        <v>56</v>
      </c>
      <c r="B48" s="2">
        <v>2017</v>
      </c>
      <c r="C48" s="2">
        <v>1</v>
      </c>
      <c r="D48" s="22" t="s">
        <v>44</v>
      </c>
      <c r="E48" s="2">
        <v>30</v>
      </c>
      <c r="F48">
        <v>2.0577360000000007</v>
      </c>
    </row>
    <row r="49" spans="1:6" x14ac:dyDescent="0.2">
      <c r="A49" s="22" t="s">
        <v>56</v>
      </c>
      <c r="B49" s="2">
        <v>2017</v>
      </c>
      <c r="C49" s="2">
        <v>1</v>
      </c>
      <c r="D49" s="22" t="s">
        <v>44</v>
      </c>
      <c r="E49" s="2">
        <v>30</v>
      </c>
      <c r="F49">
        <v>2.0333040000000002</v>
      </c>
    </row>
    <row r="50" spans="1:6" x14ac:dyDescent="0.2">
      <c r="A50" s="22" t="s">
        <v>56</v>
      </c>
      <c r="B50" s="2">
        <v>2017</v>
      </c>
      <c r="C50" s="2">
        <v>1</v>
      </c>
      <c r="D50" s="22" t="s">
        <v>44</v>
      </c>
      <c r="E50" s="2">
        <v>75</v>
      </c>
      <c r="F50">
        <v>3.1288790000000004</v>
      </c>
    </row>
    <row r="51" spans="1:6" x14ac:dyDescent="0.2">
      <c r="A51" s="22" t="s">
        <v>56</v>
      </c>
      <c r="B51" s="2">
        <v>2017</v>
      </c>
      <c r="C51" s="2">
        <v>1</v>
      </c>
      <c r="D51" s="22" t="s">
        <v>44</v>
      </c>
      <c r="E51" s="2">
        <v>75</v>
      </c>
      <c r="F51">
        <v>4.8712159999999995</v>
      </c>
    </row>
    <row r="52" spans="1:6" x14ac:dyDescent="0.2">
      <c r="A52" s="22" t="s">
        <v>56</v>
      </c>
      <c r="B52" s="2">
        <v>2017</v>
      </c>
      <c r="C52" s="2">
        <v>1</v>
      </c>
      <c r="D52" s="22" t="s">
        <v>44</v>
      </c>
      <c r="E52" s="2">
        <v>75</v>
      </c>
      <c r="F52">
        <v>5.8740989999999993</v>
      </c>
    </row>
    <row r="53" spans="1:6" x14ac:dyDescent="0.2">
      <c r="A53" s="22" t="s">
        <v>56</v>
      </c>
      <c r="B53" s="2">
        <v>2017</v>
      </c>
      <c r="C53" s="2">
        <v>1</v>
      </c>
      <c r="D53" s="22" t="s">
        <v>44</v>
      </c>
      <c r="E53" s="2">
        <v>100</v>
      </c>
      <c r="F53">
        <v>1.0547390000000001</v>
      </c>
    </row>
    <row r="54" spans="1:6" x14ac:dyDescent="0.2">
      <c r="A54" s="22" t="s">
        <v>56</v>
      </c>
      <c r="B54" s="2">
        <v>2017</v>
      </c>
      <c r="C54" s="2">
        <v>1</v>
      </c>
      <c r="D54" s="22" t="s">
        <v>44</v>
      </c>
      <c r="E54" s="2">
        <v>100</v>
      </c>
      <c r="F54">
        <v>1.1370240000000003</v>
      </c>
    </row>
    <row r="55" spans="1:6" x14ac:dyDescent="0.2">
      <c r="A55" s="22" t="s">
        <v>56</v>
      </c>
      <c r="B55" s="2">
        <v>2017</v>
      </c>
      <c r="C55" s="2">
        <v>1</v>
      </c>
      <c r="D55" s="22" t="s">
        <v>44</v>
      </c>
      <c r="E55" s="2">
        <v>100</v>
      </c>
      <c r="F55">
        <v>1.5470909999999993</v>
      </c>
    </row>
    <row r="56" spans="1:6" x14ac:dyDescent="0.2">
      <c r="A56" s="22" t="s">
        <v>56</v>
      </c>
      <c r="B56" s="2">
        <v>2017</v>
      </c>
      <c r="C56" s="2">
        <v>1</v>
      </c>
      <c r="D56" s="22" t="s">
        <v>44</v>
      </c>
      <c r="E56" s="2">
        <v>35</v>
      </c>
      <c r="F56">
        <v>1.8220789999999996</v>
      </c>
    </row>
    <row r="57" spans="1:6" x14ac:dyDescent="0.2">
      <c r="A57" s="22" t="s">
        <v>56</v>
      </c>
      <c r="B57" s="2">
        <v>2017</v>
      </c>
      <c r="C57" s="2">
        <v>1</v>
      </c>
      <c r="D57" s="22" t="s">
        <v>44</v>
      </c>
      <c r="E57" s="2">
        <v>35</v>
      </c>
      <c r="F57">
        <v>0.69783899999999977</v>
      </c>
    </row>
    <row r="58" spans="1:6" x14ac:dyDescent="0.2">
      <c r="A58" s="22" t="s">
        <v>56</v>
      </c>
      <c r="B58" s="2">
        <v>2017</v>
      </c>
      <c r="C58" s="2">
        <v>1</v>
      </c>
      <c r="D58" s="22" t="s">
        <v>44</v>
      </c>
      <c r="E58" s="2">
        <v>35</v>
      </c>
      <c r="F58">
        <v>1.0501110000000007</v>
      </c>
    </row>
    <row r="59" spans="1:6" x14ac:dyDescent="0.2">
      <c r="A59" s="22" t="s">
        <v>56</v>
      </c>
      <c r="B59" s="2">
        <v>2017</v>
      </c>
      <c r="C59" s="2">
        <v>1</v>
      </c>
      <c r="D59" s="19" t="s">
        <v>45</v>
      </c>
      <c r="E59" s="2">
        <v>0</v>
      </c>
      <c r="F59">
        <v>0.90187499999999998</v>
      </c>
    </row>
    <row r="60" spans="1:6" x14ac:dyDescent="0.2">
      <c r="A60" s="22" t="s">
        <v>56</v>
      </c>
      <c r="B60" s="2">
        <v>2017</v>
      </c>
      <c r="C60" s="2">
        <v>1</v>
      </c>
      <c r="D60" s="19" t="s">
        <v>45</v>
      </c>
      <c r="E60" s="2">
        <v>0</v>
      </c>
      <c r="F60">
        <v>0.99519899999999972</v>
      </c>
    </row>
    <row r="61" spans="1:6" x14ac:dyDescent="0.2">
      <c r="A61" s="22" t="s">
        <v>56</v>
      </c>
      <c r="B61" s="2">
        <v>2017</v>
      </c>
      <c r="C61" s="2">
        <v>1</v>
      </c>
      <c r="D61" s="19" t="s">
        <v>45</v>
      </c>
      <c r="E61" s="2">
        <v>0</v>
      </c>
      <c r="F61">
        <v>0.98390399999999978</v>
      </c>
    </row>
    <row r="62" spans="1:6" x14ac:dyDescent="0.2">
      <c r="A62" s="22" t="s">
        <v>56</v>
      </c>
      <c r="B62" s="2">
        <v>2017</v>
      </c>
      <c r="C62" s="2">
        <v>1</v>
      </c>
      <c r="D62" s="19" t="s">
        <v>45</v>
      </c>
      <c r="E62" s="2">
        <v>5</v>
      </c>
      <c r="F62">
        <v>0.97940000000000005</v>
      </c>
    </row>
    <row r="63" spans="1:6" x14ac:dyDescent="0.2">
      <c r="A63" s="22" t="s">
        <v>56</v>
      </c>
      <c r="B63" s="2">
        <v>2017</v>
      </c>
      <c r="C63" s="2">
        <v>1</v>
      </c>
      <c r="D63" s="19" t="s">
        <v>45</v>
      </c>
      <c r="E63" s="2">
        <v>5</v>
      </c>
      <c r="F63">
        <v>0.49346400000000018</v>
      </c>
    </row>
    <row r="64" spans="1:6" x14ac:dyDescent="0.2">
      <c r="A64" s="22" t="s">
        <v>56</v>
      </c>
      <c r="B64" s="2">
        <v>2017</v>
      </c>
      <c r="C64" s="2">
        <v>1</v>
      </c>
      <c r="D64" s="19" t="s">
        <v>45</v>
      </c>
      <c r="E64" s="2">
        <v>5</v>
      </c>
      <c r="F64">
        <v>4.8894000000000002</v>
      </c>
    </row>
    <row r="65" spans="1:6" x14ac:dyDescent="0.2">
      <c r="A65" s="22" t="s">
        <v>56</v>
      </c>
      <c r="B65" s="2">
        <v>2017</v>
      </c>
      <c r="C65" s="2">
        <v>1</v>
      </c>
      <c r="D65" s="19" t="s">
        <v>45</v>
      </c>
      <c r="E65" s="2">
        <v>10</v>
      </c>
      <c r="F65">
        <v>0.90623899999999968</v>
      </c>
    </row>
    <row r="66" spans="1:6" x14ac:dyDescent="0.2">
      <c r="A66" s="22" t="s">
        <v>56</v>
      </c>
      <c r="B66" s="2">
        <v>2017</v>
      </c>
      <c r="C66" s="2">
        <v>1</v>
      </c>
      <c r="D66" s="19" t="s">
        <v>45</v>
      </c>
      <c r="E66" s="2">
        <v>10</v>
      </c>
      <c r="F66">
        <v>0.31595100000000031</v>
      </c>
    </row>
    <row r="67" spans="1:6" x14ac:dyDescent="0.2">
      <c r="A67" s="22" t="s">
        <v>56</v>
      </c>
      <c r="B67" s="2">
        <v>2017</v>
      </c>
      <c r="C67" s="2">
        <v>1</v>
      </c>
      <c r="D67" s="19" t="s">
        <v>45</v>
      </c>
      <c r="E67" s="2">
        <v>10</v>
      </c>
      <c r="F67">
        <v>0.38126399999999977</v>
      </c>
    </row>
    <row r="68" spans="1:6" x14ac:dyDescent="0.2">
      <c r="A68" s="22" t="s">
        <v>56</v>
      </c>
      <c r="B68" s="2">
        <v>2017</v>
      </c>
      <c r="C68" s="2">
        <v>1</v>
      </c>
      <c r="D68" s="19" t="s">
        <v>45</v>
      </c>
      <c r="E68" s="2">
        <v>40</v>
      </c>
      <c r="F68">
        <v>0.35537600000000036</v>
      </c>
    </row>
    <row r="69" spans="1:6" x14ac:dyDescent="0.2">
      <c r="A69" s="22" t="s">
        <v>56</v>
      </c>
      <c r="B69" s="2">
        <v>2017</v>
      </c>
      <c r="C69" s="2">
        <v>1</v>
      </c>
      <c r="D69" s="19" t="s">
        <v>45</v>
      </c>
      <c r="E69" s="2">
        <v>40</v>
      </c>
      <c r="F69">
        <v>0.44651100000000038</v>
      </c>
    </row>
    <row r="70" spans="1:6" x14ac:dyDescent="0.2">
      <c r="A70" s="22" t="s">
        <v>56</v>
      </c>
      <c r="B70" s="2">
        <v>2017</v>
      </c>
      <c r="C70" s="2">
        <v>1</v>
      </c>
      <c r="D70" s="19" t="s">
        <v>45</v>
      </c>
      <c r="E70" s="2">
        <v>40</v>
      </c>
      <c r="F70">
        <v>0.9436559999999995</v>
      </c>
    </row>
    <row r="71" spans="1:6" x14ac:dyDescent="0.2">
      <c r="A71" s="22" t="s">
        <v>56</v>
      </c>
      <c r="B71" s="2">
        <v>2017</v>
      </c>
      <c r="C71" s="2">
        <v>1</v>
      </c>
      <c r="D71" s="19" t="s">
        <v>45</v>
      </c>
      <c r="E71" s="2">
        <v>25</v>
      </c>
      <c r="F71">
        <v>2.755310999999999</v>
      </c>
    </row>
    <row r="72" spans="1:6" x14ac:dyDescent="0.2">
      <c r="A72" s="22" t="s">
        <v>56</v>
      </c>
      <c r="B72" s="2">
        <v>2017</v>
      </c>
      <c r="C72" s="2">
        <v>1</v>
      </c>
      <c r="D72" s="19" t="s">
        <v>45</v>
      </c>
      <c r="E72" s="2">
        <v>25</v>
      </c>
      <c r="F72">
        <v>1.1997359999999995</v>
      </c>
    </row>
    <row r="73" spans="1:6" x14ac:dyDescent="0.2">
      <c r="A73" s="22" t="s">
        <v>56</v>
      </c>
      <c r="B73" s="2">
        <v>2017</v>
      </c>
      <c r="C73" s="2">
        <v>1</v>
      </c>
      <c r="D73" s="19" t="s">
        <v>45</v>
      </c>
      <c r="E73" s="2">
        <v>25</v>
      </c>
      <c r="F73">
        <v>1.2613109999999994</v>
      </c>
    </row>
    <row r="74" spans="1:6" x14ac:dyDescent="0.2">
      <c r="A74" s="22" t="s">
        <v>56</v>
      </c>
      <c r="B74" s="2">
        <v>2017</v>
      </c>
      <c r="C74" s="2">
        <v>1</v>
      </c>
      <c r="D74" s="19" t="s">
        <v>45</v>
      </c>
      <c r="E74" s="2">
        <v>30</v>
      </c>
      <c r="F74">
        <v>1.2588240000000002</v>
      </c>
    </row>
    <row r="75" spans="1:6" x14ac:dyDescent="0.2">
      <c r="A75" s="22" t="s">
        <v>56</v>
      </c>
      <c r="B75" s="2">
        <v>2017</v>
      </c>
      <c r="C75" s="2">
        <v>1</v>
      </c>
      <c r="D75" s="19" t="s">
        <v>45</v>
      </c>
      <c r="E75" s="2">
        <v>30</v>
      </c>
      <c r="F75">
        <v>0.54734400000000016</v>
      </c>
    </row>
    <row r="76" spans="1:6" x14ac:dyDescent="0.2">
      <c r="A76" s="22" t="s">
        <v>56</v>
      </c>
      <c r="B76" s="2">
        <v>2017</v>
      </c>
      <c r="C76" s="2">
        <v>1</v>
      </c>
      <c r="D76" s="19" t="s">
        <v>45</v>
      </c>
      <c r="E76" s="2">
        <v>30</v>
      </c>
      <c r="F76">
        <v>0.47415899999999978</v>
      </c>
    </row>
    <row r="77" spans="1:6" x14ac:dyDescent="0.2">
      <c r="A77" s="22" t="s">
        <v>56</v>
      </c>
      <c r="B77" s="2">
        <v>2017</v>
      </c>
      <c r="C77" s="2">
        <v>1</v>
      </c>
      <c r="D77" s="19" t="s">
        <v>45</v>
      </c>
      <c r="E77" s="2">
        <v>50</v>
      </c>
      <c r="F77">
        <v>0.86510400000000021</v>
      </c>
    </row>
    <row r="78" spans="1:6" x14ac:dyDescent="0.2">
      <c r="A78" s="22" t="s">
        <v>56</v>
      </c>
      <c r="B78" s="2">
        <v>2017</v>
      </c>
      <c r="C78" s="2">
        <v>1</v>
      </c>
      <c r="D78" s="19" t="s">
        <v>45</v>
      </c>
      <c r="E78" s="2">
        <v>50</v>
      </c>
      <c r="F78">
        <v>0.90405600000000041</v>
      </c>
    </row>
    <row r="79" spans="1:6" x14ac:dyDescent="0.2">
      <c r="A79" s="22" t="s">
        <v>56</v>
      </c>
      <c r="B79" s="2">
        <v>2017</v>
      </c>
      <c r="C79" s="2">
        <v>1</v>
      </c>
      <c r="D79" s="19" t="s">
        <v>45</v>
      </c>
      <c r="E79" s="2">
        <v>50</v>
      </c>
      <c r="F79">
        <v>0.5436960000000004</v>
      </c>
    </row>
    <row r="80" spans="1:6" x14ac:dyDescent="0.2">
      <c r="A80" s="22" t="s">
        <v>56</v>
      </c>
      <c r="B80" s="2">
        <v>2017</v>
      </c>
      <c r="C80" s="2">
        <v>1</v>
      </c>
      <c r="D80" s="19" t="s">
        <v>45</v>
      </c>
      <c r="E80" s="2">
        <v>55</v>
      </c>
      <c r="F80">
        <v>1.0663440000000004</v>
      </c>
    </row>
    <row r="81" spans="1:6" x14ac:dyDescent="0.2">
      <c r="A81" s="22" t="s">
        <v>56</v>
      </c>
      <c r="B81" s="2">
        <v>2017</v>
      </c>
      <c r="C81" s="2">
        <v>1</v>
      </c>
      <c r="D81" s="19" t="s">
        <v>45</v>
      </c>
      <c r="E81" s="2">
        <v>55</v>
      </c>
      <c r="F81">
        <v>1.276275</v>
      </c>
    </row>
    <row r="82" spans="1:6" x14ac:dyDescent="0.2">
      <c r="A82" s="22" t="s">
        <v>56</v>
      </c>
      <c r="B82" s="2">
        <v>2017</v>
      </c>
      <c r="C82" s="2">
        <v>1</v>
      </c>
      <c r="D82" s="19" t="s">
        <v>45</v>
      </c>
      <c r="E82" s="2">
        <v>85</v>
      </c>
      <c r="F82">
        <v>0.6761360000000004</v>
      </c>
    </row>
    <row r="83" spans="1:6" x14ac:dyDescent="0.2">
      <c r="A83" s="22" t="s">
        <v>56</v>
      </c>
      <c r="B83" s="2">
        <v>2017</v>
      </c>
      <c r="C83" s="2">
        <v>1</v>
      </c>
      <c r="D83" s="19" t="s">
        <v>45</v>
      </c>
      <c r="E83" s="2">
        <v>85</v>
      </c>
      <c r="F83">
        <v>0.72179099999999963</v>
      </c>
    </row>
    <row r="84" spans="1:6" x14ac:dyDescent="0.2">
      <c r="A84" s="22" t="s">
        <v>56</v>
      </c>
      <c r="B84" s="2">
        <v>2017</v>
      </c>
      <c r="C84" s="2">
        <v>1</v>
      </c>
      <c r="D84" s="19" t="s">
        <v>45</v>
      </c>
      <c r="E84" s="2">
        <v>85</v>
      </c>
      <c r="F84">
        <v>0.76235099999999956</v>
      </c>
    </row>
    <row r="85" spans="1:6" x14ac:dyDescent="0.2">
      <c r="A85" s="22" t="s">
        <v>56</v>
      </c>
      <c r="B85" s="2">
        <v>2017</v>
      </c>
      <c r="C85" s="2">
        <v>1</v>
      </c>
      <c r="D85" s="19" t="s">
        <v>45</v>
      </c>
      <c r="E85" s="2">
        <v>60</v>
      </c>
      <c r="F85">
        <v>1.4853360000000007</v>
      </c>
    </row>
    <row r="86" spans="1:6" x14ac:dyDescent="0.2">
      <c r="A86" s="22" t="s">
        <v>56</v>
      </c>
      <c r="B86" s="2">
        <v>2017</v>
      </c>
      <c r="C86" s="2">
        <v>1</v>
      </c>
      <c r="D86" s="19" t="s">
        <v>45</v>
      </c>
      <c r="E86" s="2">
        <v>60</v>
      </c>
      <c r="F86">
        <v>1.0991039999999996</v>
      </c>
    </row>
    <row r="87" spans="1:6" x14ac:dyDescent="0.2">
      <c r="A87" s="22" t="s">
        <v>56</v>
      </c>
      <c r="B87" s="2">
        <v>2017</v>
      </c>
      <c r="C87" s="2">
        <v>1</v>
      </c>
      <c r="D87" s="19" t="s">
        <v>45</v>
      </c>
      <c r="E87" s="2">
        <v>60</v>
      </c>
      <c r="F87">
        <v>0.84161899999999978</v>
      </c>
    </row>
    <row r="88" spans="1:6" x14ac:dyDescent="0.2">
      <c r="A88" s="22" t="s">
        <v>56</v>
      </c>
      <c r="B88" s="2">
        <v>2017</v>
      </c>
      <c r="C88" s="2">
        <v>1</v>
      </c>
      <c r="D88" s="19" t="s">
        <v>45</v>
      </c>
      <c r="E88" s="2">
        <v>65</v>
      </c>
      <c r="F88">
        <v>1.0454909999999995</v>
      </c>
    </row>
    <row r="89" spans="1:6" x14ac:dyDescent="0.2">
      <c r="A89" s="22" t="s">
        <v>56</v>
      </c>
      <c r="B89" s="2">
        <v>2017</v>
      </c>
      <c r="C89" s="2">
        <v>1</v>
      </c>
      <c r="D89" s="19" t="s">
        <v>45</v>
      </c>
      <c r="E89" s="2">
        <v>65</v>
      </c>
      <c r="F89">
        <v>1.1972990000000001</v>
      </c>
    </row>
    <row r="90" spans="1:6" x14ac:dyDescent="0.2">
      <c r="A90" s="22" t="s">
        <v>56</v>
      </c>
      <c r="B90" s="2">
        <v>2017</v>
      </c>
      <c r="C90" s="2">
        <v>1</v>
      </c>
      <c r="D90" s="19" t="s">
        <v>45</v>
      </c>
      <c r="E90" s="2">
        <v>65</v>
      </c>
      <c r="F90">
        <v>1.2662910000000007</v>
      </c>
    </row>
    <row r="91" spans="1:6" x14ac:dyDescent="0.2">
      <c r="A91" s="22" t="s">
        <v>56</v>
      </c>
      <c r="B91" s="2">
        <v>2017</v>
      </c>
      <c r="C91" s="2">
        <v>1</v>
      </c>
      <c r="D91" s="19" t="s">
        <v>45</v>
      </c>
      <c r="E91" s="2">
        <v>75</v>
      </c>
      <c r="F91">
        <v>1.2439439999999997</v>
      </c>
    </row>
    <row r="92" spans="1:6" x14ac:dyDescent="0.2">
      <c r="A92" s="22" t="s">
        <v>56</v>
      </c>
      <c r="B92" s="2">
        <v>2017</v>
      </c>
      <c r="C92" s="2">
        <v>1</v>
      </c>
      <c r="D92" s="19" t="s">
        <v>45</v>
      </c>
      <c r="E92" s="2">
        <v>75</v>
      </c>
      <c r="F92">
        <v>0.74806399999999973</v>
      </c>
    </row>
    <row r="93" spans="1:6" x14ac:dyDescent="0.2">
      <c r="A93" s="22" t="s">
        <v>56</v>
      </c>
      <c r="B93" s="2">
        <v>2017</v>
      </c>
      <c r="C93" s="2">
        <v>1</v>
      </c>
      <c r="D93" s="19" t="s">
        <v>45</v>
      </c>
      <c r="E93" s="2">
        <v>75</v>
      </c>
      <c r="F93">
        <v>3.3428</v>
      </c>
    </row>
    <row r="94" spans="1:6" x14ac:dyDescent="0.2">
      <c r="A94" s="22" t="s">
        <v>56</v>
      </c>
      <c r="B94" s="2">
        <v>2017</v>
      </c>
      <c r="C94" s="2">
        <v>1</v>
      </c>
      <c r="D94" s="19" t="s">
        <v>45</v>
      </c>
      <c r="E94" s="19">
        <v>80</v>
      </c>
      <c r="F94">
        <v>0.60113899999999976</v>
      </c>
    </row>
    <row r="95" spans="1:6" x14ac:dyDescent="0.2">
      <c r="A95" s="22" t="s">
        <v>56</v>
      </c>
      <c r="B95" s="2">
        <v>2017</v>
      </c>
      <c r="C95" s="2">
        <v>1</v>
      </c>
      <c r="D95" s="19" t="s">
        <v>45</v>
      </c>
      <c r="E95" s="19">
        <v>80</v>
      </c>
      <c r="F95">
        <v>0.67221599999999948</v>
      </c>
    </row>
    <row r="96" spans="1:6" x14ac:dyDescent="0.2">
      <c r="A96" s="22" t="s">
        <v>56</v>
      </c>
      <c r="B96" s="2">
        <v>2017</v>
      </c>
      <c r="C96" s="2">
        <v>1</v>
      </c>
      <c r="D96" s="19" t="s">
        <v>45</v>
      </c>
      <c r="E96" s="19">
        <v>80</v>
      </c>
      <c r="F96">
        <v>0.97490400000000021</v>
      </c>
    </row>
    <row r="97" spans="1:6" x14ac:dyDescent="0.2">
      <c r="A97" s="22" t="s">
        <v>56</v>
      </c>
      <c r="B97" s="2">
        <v>2017</v>
      </c>
      <c r="C97" s="2">
        <v>1</v>
      </c>
      <c r="D97" s="19" t="s">
        <v>45</v>
      </c>
      <c r="E97" s="2">
        <v>70</v>
      </c>
      <c r="F97">
        <v>1.1633909999999994</v>
      </c>
    </row>
    <row r="98" spans="1:6" x14ac:dyDescent="0.2">
      <c r="A98" s="22" t="s">
        <v>56</v>
      </c>
      <c r="B98" s="2">
        <v>2017</v>
      </c>
      <c r="C98" s="2">
        <v>1</v>
      </c>
      <c r="D98" s="19" t="s">
        <v>45</v>
      </c>
      <c r="E98" s="2">
        <v>70</v>
      </c>
      <c r="F98">
        <v>0.99973099999999948</v>
      </c>
    </row>
    <row r="99" spans="1:6" x14ac:dyDescent="0.2">
      <c r="A99" s="22" t="s">
        <v>56</v>
      </c>
      <c r="B99" s="2">
        <v>2017</v>
      </c>
      <c r="C99" s="2">
        <v>1</v>
      </c>
      <c r="D99" s="19" t="s">
        <v>45</v>
      </c>
      <c r="E99" s="2">
        <v>70</v>
      </c>
      <c r="F99">
        <v>0.9436559999999995</v>
      </c>
    </row>
    <row r="100" spans="1:6" x14ac:dyDescent="0.2">
      <c r="A100" s="22" t="s">
        <v>56</v>
      </c>
      <c r="B100" s="2">
        <v>2017</v>
      </c>
      <c r="C100" s="2">
        <v>1</v>
      </c>
      <c r="D100" s="19" t="s">
        <v>45</v>
      </c>
      <c r="E100" s="2">
        <v>90</v>
      </c>
      <c r="F100">
        <v>0.86510400000000021</v>
      </c>
    </row>
    <row r="101" spans="1:6" x14ac:dyDescent="0.2">
      <c r="A101" s="22" t="s">
        <v>56</v>
      </c>
      <c r="B101" s="2">
        <v>2017</v>
      </c>
      <c r="C101" s="2">
        <v>1</v>
      </c>
      <c r="D101" s="19" t="s">
        <v>45</v>
      </c>
      <c r="E101" s="2">
        <v>90</v>
      </c>
      <c r="F101">
        <v>1.4403709999999994</v>
      </c>
    </row>
    <row r="102" spans="1:6" x14ac:dyDescent="0.2">
      <c r="A102" s="22" t="s">
        <v>56</v>
      </c>
      <c r="B102" s="2">
        <v>2017</v>
      </c>
      <c r="C102" s="2">
        <v>1</v>
      </c>
      <c r="D102" s="19" t="s">
        <v>45</v>
      </c>
      <c r="E102" s="2">
        <v>90</v>
      </c>
      <c r="F102">
        <v>1.0779990000000002</v>
      </c>
    </row>
    <row r="103" spans="1:6" x14ac:dyDescent="0.2">
      <c r="A103" s="22" t="s">
        <v>56</v>
      </c>
      <c r="B103" s="2">
        <v>2017</v>
      </c>
      <c r="C103" s="2">
        <v>1</v>
      </c>
      <c r="D103" s="19" t="s">
        <v>45</v>
      </c>
      <c r="E103" s="2">
        <v>35</v>
      </c>
      <c r="F103">
        <v>1.7844959999999994</v>
      </c>
    </row>
    <row r="104" spans="1:6" x14ac:dyDescent="0.2">
      <c r="A104" s="22" t="s">
        <v>56</v>
      </c>
      <c r="B104" s="2">
        <v>2017</v>
      </c>
      <c r="C104" s="2">
        <v>1</v>
      </c>
      <c r="D104" s="19" t="s">
        <v>45</v>
      </c>
      <c r="E104" s="2">
        <v>35</v>
      </c>
      <c r="F104">
        <v>1.226675</v>
      </c>
    </row>
    <row r="105" spans="1:6" x14ac:dyDescent="0.2">
      <c r="A105" s="22" t="s">
        <v>56</v>
      </c>
      <c r="B105" s="2">
        <v>2017</v>
      </c>
      <c r="C105" s="2">
        <v>1</v>
      </c>
      <c r="D105" s="19" t="s">
        <v>45</v>
      </c>
      <c r="E105" s="2">
        <v>35</v>
      </c>
      <c r="F105">
        <v>1.3393999999999999</v>
      </c>
    </row>
    <row r="106" spans="1:6" x14ac:dyDescent="0.2">
      <c r="A106" s="22" t="s">
        <v>56</v>
      </c>
      <c r="B106" s="2">
        <v>2017</v>
      </c>
      <c r="C106" s="2">
        <v>1</v>
      </c>
      <c r="D106" s="19" t="s">
        <v>45</v>
      </c>
      <c r="E106" s="2">
        <v>20</v>
      </c>
      <c r="F106">
        <v>0.63153900000000018</v>
      </c>
    </row>
    <row r="107" spans="1:6" x14ac:dyDescent="0.2">
      <c r="A107" s="22" t="s">
        <v>56</v>
      </c>
      <c r="B107" s="2">
        <v>2017</v>
      </c>
      <c r="C107" s="2">
        <v>1</v>
      </c>
      <c r="D107" s="19" t="s">
        <v>45</v>
      </c>
      <c r="E107" s="2">
        <v>20</v>
      </c>
      <c r="F107">
        <v>0.59549599999999958</v>
      </c>
    </row>
    <row r="108" spans="1:6" x14ac:dyDescent="0.2">
      <c r="A108" s="22" t="s">
        <v>56</v>
      </c>
      <c r="B108" s="2">
        <v>2017</v>
      </c>
      <c r="C108" s="2">
        <v>1</v>
      </c>
      <c r="D108" s="19" t="s">
        <v>45</v>
      </c>
      <c r="E108" s="2">
        <v>20</v>
      </c>
      <c r="F108">
        <v>0.44993900000000014</v>
      </c>
    </row>
    <row r="109" spans="1:6" x14ac:dyDescent="0.2">
      <c r="A109" s="22" t="s">
        <v>56</v>
      </c>
      <c r="B109" s="2">
        <v>2017</v>
      </c>
      <c r="C109" s="2">
        <v>1</v>
      </c>
      <c r="D109" s="19" t="s">
        <v>45</v>
      </c>
      <c r="E109" s="2">
        <v>15</v>
      </c>
      <c r="F109">
        <v>0.82679999999999998</v>
      </c>
    </row>
    <row r="110" spans="1:6" x14ac:dyDescent="0.2">
      <c r="A110" s="22" t="s">
        <v>56</v>
      </c>
      <c r="B110" s="2">
        <v>2017</v>
      </c>
      <c r="C110" s="2">
        <v>1</v>
      </c>
      <c r="D110" s="19" t="s">
        <v>45</v>
      </c>
      <c r="E110" s="2">
        <v>15</v>
      </c>
      <c r="F110">
        <v>0.68597100000000044</v>
      </c>
    </row>
    <row r="111" spans="1:6" x14ac:dyDescent="0.2">
      <c r="A111" s="22" t="s">
        <v>56</v>
      </c>
      <c r="B111" s="2">
        <v>2017</v>
      </c>
      <c r="C111" s="2">
        <v>1</v>
      </c>
      <c r="D111" s="19" t="s">
        <v>45</v>
      </c>
      <c r="E111" s="2">
        <v>15</v>
      </c>
      <c r="F111">
        <v>0.76235099999999956</v>
      </c>
    </row>
    <row r="112" spans="1:6" x14ac:dyDescent="0.2">
      <c r="A112" s="22" t="s">
        <v>57</v>
      </c>
      <c r="B112" s="2">
        <v>2017</v>
      </c>
      <c r="C112" s="2">
        <v>1</v>
      </c>
      <c r="D112" s="19" t="s">
        <v>45</v>
      </c>
      <c r="E112" s="2">
        <v>0</v>
      </c>
      <c r="F112">
        <v>0.99746400000000024</v>
      </c>
    </row>
    <row r="113" spans="1:6" x14ac:dyDescent="0.2">
      <c r="A113" s="22" t="s">
        <v>57</v>
      </c>
      <c r="B113" s="2">
        <v>2017</v>
      </c>
      <c r="C113" s="2">
        <v>1</v>
      </c>
      <c r="D113" s="19" t="s">
        <v>45</v>
      </c>
      <c r="E113" s="2">
        <v>0</v>
      </c>
      <c r="F113">
        <v>0.3458</v>
      </c>
    </row>
    <row r="114" spans="1:6" x14ac:dyDescent="0.2">
      <c r="A114" s="22" t="s">
        <v>57</v>
      </c>
      <c r="B114" s="2">
        <v>2017</v>
      </c>
      <c r="C114" s="2">
        <v>1</v>
      </c>
      <c r="D114" s="19" t="s">
        <v>45</v>
      </c>
      <c r="E114" s="2">
        <v>15</v>
      </c>
      <c r="F114">
        <v>0.36502399999999979</v>
      </c>
    </row>
    <row r="115" spans="1:6" x14ac:dyDescent="0.2">
      <c r="A115" s="22" t="s">
        <v>57</v>
      </c>
      <c r="B115" s="2">
        <v>2017</v>
      </c>
      <c r="C115" s="2">
        <v>1</v>
      </c>
      <c r="D115" s="19" t="s">
        <v>45</v>
      </c>
      <c r="E115" s="2">
        <v>15</v>
      </c>
      <c r="F115">
        <v>0.17617499999999997</v>
      </c>
    </row>
    <row r="116" spans="1:6" x14ac:dyDescent="0.2">
      <c r="A116" s="22" t="s">
        <v>57</v>
      </c>
      <c r="B116" s="2">
        <v>2017</v>
      </c>
      <c r="C116" s="2">
        <v>1</v>
      </c>
      <c r="D116" s="19" t="s">
        <v>45</v>
      </c>
      <c r="E116" s="2">
        <v>15</v>
      </c>
      <c r="F116">
        <v>0.36987500000000001</v>
      </c>
    </row>
    <row r="117" spans="1:6" x14ac:dyDescent="0.2">
      <c r="A117" s="22" t="s">
        <v>57</v>
      </c>
      <c r="B117" s="2">
        <v>2017</v>
      </c>
      <c r="C117" s="2">
        <v>1</v>
      </c>
      <c r="D117" s="19" t="s">
        <v>45</v>
      </c>
      <c r="E117" s="2">
        <v>5</v>
      </c>
      <c r="F117">
        <v>0.24085100000000034</v>
      </c>
    </row>
    <row r="118" spans="1:6" x14ac:dyDescent="0.2">
      <c r="A118" s="22" t="s">
        <v>57</v>
      </c>
      <c r="B118" s="2">
        <v>2017</v>
      </c>
      <c r="C118" s="2">
        <v>1</v>
      </c>
      <c r="D118" s="19" t="s">
        <v>45</v>
      </c>
      <c r="E118" s="2">
        <v>5</v>
      </c>
      <c r="F118">
        <v>0.40433600000000036</v>
      </c>
    </row>
    <row r="119" spans="1:6" x14ac:dyDescent="0.2">
      <c r="A119" s="22" t="s">
        <v>57</v>
      </c>
      <c r="B119" s="2">
        <v>2017</v>
      </c>
      <c r="C119" s="2">
        <v>1</v>
      </c>
      <c r="D119" s="19" t="s">
        <v>45</v>
      </c>
      <c r="E119" s="2">
        <v>5</v>
      </c>
      <c r="F119">
        <v>0.40599899999999978</v>
      </c>
    </row>
    <row r="120" spans="1:6" x14ac:dyDescent="0.2">
      <c r="A120" s="22" t="s">
        <v>57</v>
      </c>
      <c r="B120" s="2">
        <v>2017</v>
      </c>
      <c r="C120" s="2">
        <v>1</v>
      </c>
      <c r="D120" s="19" t="s">
        <v>45</v>
      </c>
      <c r="E120" s="2">
        <v>20</v>
      </c>
      <c r="F120">
        <v>2.0669309999999994</v>
      </c>
    </row>
    <row r="121" spans="1:6" x14ac:dyDescent="0.2">
      <c r="A121" s="22" t="s">
        <v>57</v>
      </c>
      <c r="B121" s="2">
        <v>2017</v>
      </c>
      <c r="C121" s="2">
        <v>1</v>
      </c>
      <c r="D121" s="19" t="s">
        <v>45</v>
      </c>
      <c r="E121" s="2">
        <v>20</v>
      </c>
      <c r="F121">
        <v>0.69783899999999977</v>
      </c>
    </row>
    <row r="122" spans="1:6" x14ac:dyDescent="0.2">
      <c r="A122" s="22" t="s">
        <v>57</v>
      </c>
      <c r="B122" s="2">
        <v>2017</v>
      </c>
      <c r="C122" s="2">
        <v>1</v>
      </c>
      <c r="D122" s="19" t="s">
        <v>45</v>
      </c>
      <c r="E122" s="2">
        <v>20</v>
      </c>
      <c r="F122">
        <v>0.20377499999999998</v>
      </c>
    </row>
    <row r="123" spans="1:6" x14ac:dyDescent="0.2">
      <c r="A123" s="22" t="s">
        <v>57</v>
      </c>
      <c r="B123" s="2">
        <v>2017</v>
      </c>
      <c r="C123" s="2">
        <v>1</v>
      </c>
      <c r="D123" s="19" t="s">
        <v>45</v>
      </c>
      <c r="E123" s="2">
        <v>10</v>
      </c>
      <c r="F123">
        <v>0.38781600000000038</v>
      </c>
    </row>
    <row r="124" spans="1:6" x14ac:dyDescent="0.2">
      <c r="A124" s="22" t="s">
        <v>57</v>
      </c>
      <c r="B124" s="2">
        <v>2017</v>
      </c>
      <c r="C124" s="2">
        <v>1</v>
      </c>
      <c r="D124" s="19" t="s">
        <v>45</v>
      </c>
      <c r="E124" s="2">
        <v>10</v>
      </c>
      <c r="F124">
        <v>0.14018400000000014</v>
      </c>
    </row>
    <row r="125" spans="1:6" x14ac:dyDescent="0.2">
      <c r="A125" s="22" t="s">
        <v>57</v>
      </c>
      <c r="B125" s="2">
        <v>2017</v>
      </c>
      <c r="C125" s="2">
        <v>1</v>
      </c>
      <c r="D125" s="19" t="s">
        <v>45</v>
      </c>
      <c r="E125" s="2">
        <v>10</v>
      </c>
      <c r="F125">
        <v>8.8318999999999856E-2</v>
      </c>
    </row>
    <row r="126" spans="1:6" x14ac:dyDescent="0.2">
      <c r="A126" s="22" t="s">
        <v>57</v>
      </c>
      <c r="B126" s="2">
        <v>2017</v>
      </c>
      <c r="C126" s="2">
        <v>1</v>
      </c>
      <c r="D126" s="19" t="s">
        <v>45</v>
      </c>
      <c r="E126" s="2">
        <v>25</v>
      </c>
      <c r="F126">
        <v>0.65467500000000001</v>
      </c>
    </row>
    <row r="127" spans="1:6" x14ac:dyDescent="0.2">
      <c r="A127" s="22" t="s">
        <v>57</v>
      </c>
      <c r="B127" s="2">
        <v>2017</v>
      </c>
      <c r="C127" s="2">
        <v>1</v>
      </c>
      <c r="D127" s="19" t="s">
        <v>45</v>
      </c>
      <c r="E127" s="2">
        <v>25</v>
      </c>
      <c r="F127">
        <v>0.19402400000000014</v>
      </c>
    </row>
    <row r="128" spans="1:6" x14ac:dyDescent="0.2">
      <c r="A128" s="22" t="s">
        <v>57</v>
      </c>
      <c r="B128" s="2">
        <v>2017</v>
      </c>
      <c r="C128" s="2">
        <v>1</v>
      </c>
      <c r="D128" s="19" t="s">
        <v>45</v>
      </c>
      <c r="E128" s="2">
        <v>25</v>
      </c>
      <c r="F128">
        <v>0.72179099999999963</v>
      </c>
    </row>
    <row r="129" spans="1:6" x14ac:dyDescent="0.2">
      <c r="A129" s="22" t="s">
        <v>57</v>
      </c>
      <c r="B129" s="2">
        <v>2017</v>
      </c>
      <c r="C129" s="2">
        <v>1</v>
      </c>
      <c r="D129" s="19" t="s">
        <v>45</v>
      </c>
      <c r="E129" s="2">
        <v>45</v>
      </c>
      <c r="F129">
        <v>2.2898000000000001</v>
      </c>
    </row>
    <row r="130" spans="1:6" x14ac:dyDescent="0.2">
      <c r="A130" s="22" t="s">
        <v>57</v>
      </c>
      <c r="B130" s="2">
        <v>2017</v>
      </c>
      <c r="C130" s="2">
        <v>1</v>
      </c>
      <c r="D130" s="19" t="s">
        <v>45</v>
      </c>
      <c r="E130" s="2">
        <v>45</v>
      </c>
      <c r="F130">
        <v>0.42273899999999975</v>
      </c>
    </row>
    <row r="131" spans="1:6" x14ac:dyDescent="0.2">
      <c r="A131" s="22" t="s">
        <v>57</v>
      </c>
      <c r="B131" s="2">
        <v>2017</v>
      </c>
      <c r="C131" s="2">
        <v>1</v>
      </c>
      <c r="D131" s="19" t="s">
        <v>45</v>
      </c>
      <c r="E131" s="2">
        <v>0</v>
      </c>
      <c r="F131">
        <v>0.32999999999999996</v>
      </c>
    </row>
    <row r="132" spans="1:6" x14ac:dyDescent="0.2">
      <c r="A132" s="22" t="s">
        <v>57</v>
      </c>
      <c r="B132" s="2">
        <v>2017</v>
      </c>
      <c r="C132" s="2">
        <v>1</v>
      </c>
      <c r="D132" s="19" t="s">
        <v>45</v>
      </c>
      <c r="E132" s="2">
        <v>0</v>
      </c>
      <c r="F132">
        <v>0.45165599999999961</v>
      </c>
    </row>
    <row r="133" spans="1:6" x14ac:dyDescent="0.2">
      <c r="A133" s="22" t="s">
        <v>57</v>
      </c>
      <c r="B133" s="2">
        <v>2017</v>
      </c>
      <c r="C133" s="2">
        <v>1</v>
      </c>
      <c r="D133" s="19" t="s">
        <v>45</v>
      </c>
      <c r="E133" s="2">
        <v>0</v>
      </c>
      <c r="F133">
        <v>0.40433600000000036</v>
      </c>
    </row>
    <row r="134" spans="1:6" x14ac:dyDescent="0.2">
      <c r="A134" s="22" t="s">
        <v>57</v>
      </c>
      <c r="B134" s="2">
        <v>2017</v>
      </c>
      <c r="C134" s="2">
        <v>1</v>
      </c>
      <c r="D134" s="19" t="s">
        <v>45</v>
      </c>
      <c r="E134" s="2">
        <v>55</v>
      </c>
      <c r="F134">
        <v>0.36663900000000016</v>
      </c>
    </row>
    <row r="135" spans="1:6" x14ac:dyDescent="0.2">
      <c r="A135" s="22" t="s">
        <v>57</v>
      </c>
      <c r="B135" s="2">
        <v>2017</v>
      </c>
      <c r="C135" s="2">
        <v>1</v>
      </c>
      <c r="D135" s="19" t="s">
        <v>45</v>
      </c>
      <c r="E135" s="2">
        <v>55</v>
      </c>
      <c r="F135">
        <v>0.22071899999999983</v>
      </c>
    </row>
    <row r="136" spans="1:6" x14ac:dyDescent="0.2">
      <c r="A136" s="22" t="s">
        <v>57</v>
      </c>
      <c r="B136" s="2">
        <v>2017</v>
      </c>
      <c r="C136" s="2">
        <v>1</v>
      </c>
      <c r="D136" s="19" t="s">
        <v>45</v>
      </c>
      <c r="E136" s="2">
        <v>55</v>
      </c>
      <c r="F136">
        <v>0.20798400000000017</v>
      </c>
    </row>
    <row r="137" spans="1:6" x14ac:dyDescent="0.2">
      <c r="A137" s="22" t="s">
        <v>57</v>
      </c>
      <c r="B137" s="2">
        <v>2017</v>
      </c>
      <c r="C137" s="2">
        <v>1</v>
      </c>
      <c r="D137" s="19" t="s">
        <v>45</v>
      </c>
      <c r="E137" s="2">
        <v>50</v>
      </c>
      <c r="F137">
        <v>5.1336000000000263E-2</v>
      </c>
    </row>
    <row r="138" spans="1:6" x14ac:dyDescent="0.2">
      <c r="A138" s="22" t="s">
        <v>57</v>
      </c>
      <c r="B138" s="2">
        <v>2017</v>
      </c>
      <c r="C138" s="2">
        <v>1</v>
      </c>
      <c r="D138" s="19" t="s">
        <v>45</v>
      </c>
      <c r="E138" s="2">
        <v>50</v>
      </c>
      <c r="F138">
        <v>3.8674999999999994E-2</v>
      </c>
    </row>
    <row r="139" spans="1:6" x14ac:dyDescent="0.2">
      <c r="A139" s="22" t="s">
        <v>57</v>
      </c>
      <c r="B139" s="2">
        <v>2017</v>
      </c>
      <c r="C139" s="2">
        <v>1</v>
      </c>
      <c r="D139" s="19" t="s">
        <v>45</v>
      </c>
      <c r="E139" s="2">
        <v>50</v>
      </c>
      <c r="F139">
        <v>6.4238999999999866E-2</v>
      </c>
    </row>
    <row r="140" spans="1:6" x14ac:dyDescent="0.2">
      <c r="A140" s="22" t="s">
        <v>57</v>
      </c>
      <c r="B140" s="2">
        <v>2017</v>
      </c>
      <c r="C140" s="2">
        <v>1</v>
      </c>
      <c r="D140" s="19" t="s">
        <v>45</v>
      </c>
      <c r="E140" s="2">
        <v>70</v>
      </c>
      <c r="F140">
        <v>0.13497599999999971</v>
      </c>
    </row>
    <row r="141" spans="1:6" x14ac:dyDescent="0.2">
      <c r="A141" s="22" t="s">
        <v>57</v>
      </c>
      <c r="B141" s="2">
        <v>2017</v>
      </c>
      <c r="C141" s="2">
        <v>1</v>
      </c>
      <c r="D141" s="19" t="s">
        <v>45</v>
      </c>
      <c r="E141" s="2">
        <v>70</v>
      </c>
      <c r="F141">
        <v>0.79953899999999978</v>
      </c>
    </row>
    <row r="142" spans="1:6" x14ac:dyDescent="0.2">
      <c r="A142" s="22" t="s">
        <v>57</v>
      </c>
      <c r="B142" s="2">
        <v>2017</v>
      </c>
      <c r="C142" s="2">
        <v>1</v>
      </c>
      <c r="D142" s="19" t="s">
        <v>45</v>
      </c>
      <c r="E142" s="2">
        <v>70</v>
      </c>
      <c r="F142">
        <v>0.19958399999999984</v>
      </c>
    </row>
    <row r="143" spans="1:6" x14ac:dyDescent="0.2">
      <c r="A143" s="22" t="s">
        <v>57</v>
      </c>
      <c r="B143" s="2">
        <v>2017</v>
      </c>
      <c r="C143" s="2">
        <v>1</v>
      </c>
      <c r="D143" s="19" t="s">
        <v>45</v>
      </c>
      <c r="E143" s="2">
        <v>65</v>
      </c>
      <c r="F143">
        <v>9.1999999999999998E-2</v>
      </c>
    </row>
    <row r="144" spans="1:6" x14ac:dyDescent="0.2">
      <c r="A144" s="22" t="s">
        <v>57</v>
      </c>
      <c r="B144" s="2">
        <v>2017</v>
      </c>
      <c r="C144" s="2">
        <v>1</v>
      </c>
      <c r="D144" s="19" t="s">
        <v>45</v>
      </c>
      <c r="E144" s="2">
        <v>65</v>
      </c>
      <c r="F144">
        <v>0.58987100000000048</v>
      </c>
    </row>
    <row r="145" spans="1:6" x14ac:dyDescent="0.2">
      <c r="A145" s="22" t="s">
        <v>57</v>
      </c>
      <c r="B145" s="2">
        <v>2017</v>
      </c>
      <c r="C145" s="2">
        <v>1</v>
      </c>
      <c r="D145" s="19" t="s">
        <v>45</v>
      </c>
      <c r="E145" s="2">
        <v>65</v>
      </c>
      <c r="F145">
        <v>0.22071899999999983</v>
      </c>
    </row>
    <row r="146" spans="1:6" x14ac:dyDescent="0.2">
      <c r="A146" s="22" t="s">
        <v>57</v>
      </c>
      <c r="B146" s="2">
        <v>2017</v>
      </c>
      <c r="C146" s="2">
        <v>1</v>
      </c>
      <c r="D146" s="19" t="s">
        <v>45</v>
      </c>
      <c r="E146" s="2">
        <v>60</v>
      </c>
      <c r="F146">
        <v>0.94809600000000049</v>
      </c>
    </row>
    <row r="147" spans="1:6" x14ac:dyDescent="0.2">
      <c r="A147" s="22" t="s">
        <v>57</v>
      </c>
      <c r="B147" s="2">
        <v>2017</v>
      </c>
      <c r="C147" s="2">
        <v>1</v>
      </c>
      <c r="D147" s="19" t="s">
        <v>45</v>
      </c>
      <c r="E147" s="2">
        <v>60</v>
      </c>
      <c r="F147">
        <v>0.30513599999999969</v>
      </c>
    </row>
    <row r="148" spans="1:6" x14ac:dyDescent="0.2">
      <c r="A148" s="22" t="s">
        <v>57</v>
      </c>
      <c r="B148" s="2">
        <v>2017</v>
      </c>
      <c r="C148" s="2">
        <v>1</v>
      </c>
      <c r="D148" s="19" t="s">
        <v>45</v>
      </c>
      <c r="E148" s="2">
        <v>60</v>
      </c>
      <c r="F148">
        <v>0.55466399999999982</v>
      </c>
    </row>
    <row r="149" spans="1:6" x14ac:dyDescent="0.2">
      <c r="A149" s="22" t="s">
        <v>57</v>
      </c>
      <c r="B149" s="2">
        <v>2017</v>
      </c>
      <c r="C149" s="2">
        <v>1</v>
      </c>
      <c r="D149" s="19" t="s">
        <v>45</v>
      </c>
      <c r="E149" s="2">
        <v>35</v>
      </c>
      <c r="F149">
        <v>0.83949600000000046</v>
      </c>
    </row>
    <row r="150" spans="1:6" x14ac:dyDescent="0.2">
      <c r="A150" s="22" t="s">
        <v>57</v>
      </c>
      <c r="B150" s="2">
        <v>2017</v>
      </c>
      <c r="C150" s="2">
        <v>1</v>
      </c>
      <c r="D150" s="19" t="s">
        <v>45</v>
      </c>
      <c r="E150" s="2">
        <v>35</v>
      </c>
      <c r="F150">
        <v>0.76645100000000044</v>
      </c>
    </row>
    <row r="151" spans="1:6" x14ac:dyDescent="0.2">
      <c r="A151" s="22" t="s">
        <v>57</v>
      </c>
      <c r="B151" s="2">
        <v>2017</v>
      </c>
      <c r="C151" s="2">
        <v>1</v>
      </c>
      <c r="D151" s="19" t="s">
        <v>45</v>
      </c>
      <c r="E151" s="2">
        <v>35</v>
      </c>
      <c r="F151">
        <v>0.67025900000000016</v>
      </c>
    </row>
    <row r="152" spans="1:6" x14ac:dyDescent="0.2">
      <c r="A152" s="22" t="s">
        <v>57</v>
      </c>
      <c r="B152" s="2">
        <v>2017</v>
      </c>
      <c r="C152" s="2">
        <v>1</v>
      </c>
      <c r="D152" s="19" t="s">
        <v>45</v>
      </c>
      <c r="E152" s="2">
        <v>40</v>
      </c>
      <c r="F152">
        <v>0.19402400000000014</v>
      </c>
    </row>
    <row r="153" spans="1:6" x14ac:dyDescent="0.2">
      <c r="A153" s="22" t="s">
        <v>57</v>
      </c>
      <c r="B153" s="2">
        <v>2017</v>
      </c>
      <c r="C153" s="2">
        <v>1</v>
      </c>
      <c r="D153" s="19" t="s">
        <v>45</v>
      </c>
      <c r="E153" s="2">
        <v>40</v>
      </c>
      <c r="F153">
        <v>-0.12940899999999983</v>
      </c>
    </row>
    <row r="154" spans="1:6" x14ac:dyDescent="0.2">
      <c r="A154" s="22" t="s">
        <v>57</v>
      </c>
      <c r="B154" s="2">
        <v>2017</v>
      </c>
      <c r="C154" s="2">
        <v>1</v>
      </c>
      <c r="D154" s="19" t="s">
        <v>45</v>
      </c>
      <c r="E154" s="2">
        <v>40</v>
      </c>
      <c r="F154">
        <v>0.29289600000000032</v>
      </c>
    </row>
    <row r="155" spans="1:6" x14ac:dyDescent="0.2">
      <c r="A155" s="22" t="s">
        <v>57</v>
      </c>
      <c r="B155" s="2">
        <v>2017</v>
      </c>
      <c r="C155" s="2">
        <v>1</v>
      </c>
      <c r="D155" s="19" t="s">
        <v>45</v>
      </c>
      <c r="E155" s="2">
        <v>75</v>
      </c>
      <c r="F155">
        <v>0.99293600000000048</v>
      </c>
    </row>
    <row r="156" spans="1:6" x14ac:dyDescent="0.2">
      <c r="A156" s="22" t="s">
        <v>57</v>
      </c>
      <c r="B156" s="2">
        <v>2017</v>
      </c>
      <c r="C156" s="2">
        <v>1</v>
      </c>
      <c r="D156" s="19" t="s">
        <v>45</v>
      </c>
      <c r="E156" s="2">
        <v>75</v>
      </c>
      <c r="F156">
        <v>9.4463999999999854E-2</v>
      </c>
    </row>
    <row r="157" spans="1:6" x14ac:dyDescent="0.2">
      <c r="A157" s="22" t="s">
        <v>57</v>
      </c>
      <c r="B157" s="2">
        <v>2017</v>
      </c>
      <c r="C157" s="2">
        <v>1</v>
      </c>
      <c r="D157" s="19" t="s">
        <v>45</v>
      </c>
      <c r="E157" s="2">
        <v>75</v>
      </c>
      <c r="F157">
        <v>0.21079999999999999</v>
      </c>
    </row>
    <row r="158" spans="1:6" x14ac:dyDescent="0.2">
      <c r="A158" s="22" t="s">
        <v>57</v>
      </c>
      <c r="B158" s="2">
        <v>2017</v>
      </c>
      <c r="C158" s="2">
        <v>1</v>
      </c>
      <c r="D158" s="19" t="s">
        <v>45</v>
      </c>
      <c r="E158" s="2">
        <v>30</v>
      </c>
      <c r="F158">
        <v>0.33314399999999983</v>
      </c>
    </row>
    <row r="159" spans="1:6" x14ac:dyDescent="0.2">
      <c r="A159" s="22" t="s">
        <v>57</v>
      </c>
      <c r="B159" s="2">
        <v>2017</v>
      </c>
      <c r="C159" s="2">
        <v>1</v>
      </c>
      <c r="D159" s="19" t="s">
        <v>45</v>
      </c>
      <c r="E159" s="2">
        <v>30</v>
      </c>
      <c r="F159">
        <v>0.44479999999999997</v>
      </c>
    </row>
    <row r="160" spans="1:6" x14ac:dyDescent="0.2">
      <c r="A160" s="22" t="s">
        <v>57</v>
      </c>
      <c r="B160" s="2">
        <v>2017</v>
      </c>
      <c r="C160" s="2">
        <v>1</v>
      </c>
      <c r="D160" s="19" t="s">
        <v>45</v>
      </c>
      <c r="E160" s="2">
        <v>30</v>
      </c>
      <c r="F160">
        <v>0.23505899999999985</v>
      </c>
    </row>
    <row r="161" spans="1:6" x14ac:dyDescent="0.2">
      <c r="A161" s="22" t="s">
        <v>57</v>
      </c>
      <c r="B161" s="2">
        <v>2017</v>
      </c>
      <c r="C161" s="2">
        <v>1</v>
      </c>
      <c r="D161" s="19" t="s">
        <v>45</v>
      </c>
      <c r="E161" s="2">
        <v>85</v>
      </c>
      <c r="F161">
        <v>1.8278909999999993</v>
      </c>
    </row>
    <row r="162" spans="1:6" x14ac:dyDescent="0.2">
      <c r="A162" s="22" t="s">
        <v>57</v>
      </c>
      <c r="B162" s="2">
        <v>2017</v>
      </c>
      <c r="C162" s="2">
        <v>1</v>
      </c>
      <c r="D162" s="19" t="s">
        <v>45</v>
      </c>
      <c r="E162" s="2">
        <v>85</v>
      </c>
      <c r="F162">
        <v>0.81207900000000022</v>
      </c>
    </row>
    <row r="163" spans="1:6" x14ac:dyDescent="0.2">
      <c r="A163" s="22" t="s">
        <v>57</v>
      </c>
      <c r="B163" s="2">
        <v>2017</v>
      </c>
      <c r="C163" s="2">
        <v>1</v>
      </c>
      <c r="D163" s="19" t="s">
        <v>45</v>
      </c>
      <c r="E163" s="2">
        <v>85</v>
      </c>
      <c r="F163">
        <v>1.7730000000000001</v>
      </c>
    </row>
    <row r="164" spans="1:6" x14ac:dyDescent="0.2">
      <c r="A164" s="22" t="s">
        <v>57</v>
      </c>
      <c r="B164" s="2">
        <v>2017</v>
      </c>
      <c r="C164" s="2">
        <v>1</v>
      </c>
      <c r="D164" s="19" t="s">
        <v>45</v>
      </c>
      <c r="E164" s="2">
        <v>90</v>
      </c>
      <c r="F164">
        <v>1.5362750000000001</v>
      </c>
    </row>
    <row r="165" spans="1:6" x14ac:dyDescent="0.2">
      <c r="A165" s="22" t="s">
        <v>57</v>
      </c>
      <c r="B165" s="2">
        <v>2017</v>
      </c>
      <c r="C165" s="2">
        <v>1</v>
      </c>
      <c r="D165" s="19" t="s">
        <v>45</v>
      </c>
      <c r="E165" s="2">
        <v>90</v>
      </c>
      <c r="F165">
        <v>0.55649900000000019</v>
      </c>
    </row>
    <row r="166" spans="1:6" x14ac:dyDescent="0.2">
      <c r="A166" s="22" t="s">
        <v>57</v>
      </c>
      <c r="B166" s="2">
        <v>2017</v>
      </c>
      <c r="C166" s="2">
        <v>1</v>
      </c>
      <c r="D166" s="19" t="s">
        <v>45</v>
      </c>
      <c r="E166" s="2">
        <v>90</v>
      </c>
      <c r="F166">
        <v>0.6181760000000005</v>
      </c>
    </row>
    <row r="167" spans="1:6" x14ac:dyDescent="0.2">
      <c r="A167" s="22" t="s">
        <v>57</v>
      </c>
      <c r="B167" s="2">
        <v>2017</v>
      </c>
      <c r="C167" s="2">
        <v>1</v>
      </c>
      <c r="D167" s="19" t="s">
        <v>45</v>
      </c>
      <c r="E167" s="2">
        <v>80</v>
      </c>
      <c r="F167">
        <v>9.1999999999999998E-2</v>
      </c>
    </row>
    <row r="168" spans="1:6" x14ac:dyDescent="0.2">
      <c r="A168" s="22" t="s">
        <v>57</v>
      </c>
      <c r="B168" s="2">
        <v>2017</v>
      </c>
      <c r="C168" s="2">
        <v>1</v>
      </c>
      <c r="D168" s="19" t="s">
        <v>45</v>
      </c>
      <c r="E168" s="2">
        <v>80</v>
      </c>
      <c r="F168">
        <v>0.30359900000000017</v>
      </c>
    </row>
    <row r="169" spans="1:6" x14ac:dyDescent="0.2">
      <c r="A169" s="22" t="s">
        <v>57</v>
      </c>
      <c r="B169" s="2">
        <v>2017</v>
      </c>
      <c r="C169" s="2">
        <v>1</v>
      </c>
      <c r="D169" s="19" t="s">
        <v>45</v>
      </c>
      <c r="E169" s="2">
        <v>80</v>
      </c>
      <c r="F169">
        <v>1.3908</v>
      </c>
    </row>
    <row r="170" spans="1:6" x14ac:dyDescent="0.2">
      <c r="A170" s="22" t="s">
        <v>57</v>
      </c>
      <c r="B170" s="2">
        <v>2017</v>
      </c>
      <c r="C170" s="2">
        <v>1</v>
      </c>
      <c r="D170" s="22" t="s">
        <v>44</v>
      </c>
      <c r="E170" s="2">
        <v>5</v>
      </c>
      <c r="F170">
        <v>1.365</v>
      </c>
    </row>
    <row r="171" spans="1:6" x14ac:dyDescent="0.2">
      <c r="A171" s="22" t="s">
        <v>57</v>
      </c>
      <c r="B171" s="2">
        <v>2017</v>
      </c>
      <c r="C171" s="2">
        <v>1</v>
      </c>
      <c r="D171" s="22" t="s">
        <v>44</v>
      </c>
      <c r="E171" s="2">
        <v>5</v>
      </c>
      <c r="F171">
        <v>0.45165599999999961</v>
      </c>
    </row>
    <row r="172" spans="1:6" x14ac:dyDescent="0.2">
      <c r="A172" s="22" t="s">
        <v>57</v>
      </c>
      <c r="B172" s="2">
        <v>2017</v>
      </c>
      <c r="C172" s="2">
        <v>1</v>
      </c>
      <c r="D172" s="22" t="s">
        <v>44</v>
      </c>
      <c r="E172" s="2">
        <v>5</v>
      </c>
      <c r="F172">
        <v>0.4602709999999996</v>
      </c>
    </row>
    <row r="173" spans="1:6" x14ac:dyDescent="0.2">
      <c r="A173" s="22" t="s">
        <v>57</v>
      </c>
      <c r="B173" s="2">
        <v>2017</v>
      </c>
      <c r="C173" s="2">
        <v>1</v>
      </c>
      <c r="D173" s="22" t="s">
        <v>45</v>
      </c>
      <c r="E173" s="2">
        <v>90</v>
      </c>
      <c r="F173">
        <v>0.7603040000000002</v>
      </c>
    </row>
    <row r="174" spans="1:6" x14ac:dyDescent="0.2">
      <c r="A174" s="22" t="s">
        <v>57</v>
      </c>
      <c r="B174" s="2">
        <v>2017</v>
      </c>
      <c r="C174" s="2">
        <v>1</v>
      </c>
      <c r="D174" s="22" t="s">
        <v>45</v>
      </c>
      <c r="E174" s="2">
        <v>90</v>
      </c>
      <c r="F174">
        <v>0.51301099999999955</v>
      </c>
    </row>
    <row r="175" spans="1:6" x14ac:dyDescent="0.2">
      <c r="A175" s="22" t="s">
        <v>57</v>
      </c>
      <c r="B175" s="2">
        <v>2017</v>
      </c>
      <c r="C175" s="2">
        <v>1</v>
      </c>
      <c r="D175" s="22" t="s">
        <v>45</v>
      </c>
      <c r="E175" s="2">
        <v>90</v>
      </c>
      <c r="F175">
        <v>0.53099099999999955</v>
      </c>
    </row>
    <row r="176" spans="1:6" x14ac:dyDescent="0.2">
      <c r="A176" s="22" t="s">
        <v>57</v>
      </c>
      <c r="B176" s="2">
        <v>2017</v>
      </c>
      <c r="C176" s="2">
        <v>1</v>
      </c>
      <c r="D176" s="22" t="s">
        <v>44</v>
      </c>
      <c r="E176" s="2">
        <v>0</v>
      </c>
      <c r="F176">
        <v>0.93701100000000048</v>
      </c>
    </row>
    <row r="177" spans="1:6" x14ac:dyDescent="0.2">
      <c r="A177" s="22" t="s">
        <v>57</v>
      </c>
      <c r="B177" s="2">
        <v>2017</v>
      </c>
      <c r="C177" s="2">
        <v>1</v>
      </c>
      <c r="D177" s="22" t="s">
        <v>44</v>
      </c>
      <c r="E177" s="2">
        <v>0</v>
      </c>
      <c r="F177">
        <v>0.40433600000000036</v>
      </c>
    </row>
    <row r="178" spans="1:6" x14ac:dyDescent="0.2">
      <c r="A178" s="22" t="s">
        <v>57</v>
      </c>
      <c r="B178" s="2">
        <v>2017</v>
      </c>
      <c r="C178" s="2">
        <v>1</v>
      </c>
      <c r="D178" s="22" t="s">
        <v>44</v>
      </c>
      <c r="E178" s="2">
        <v>0</v>
      </c>
      <c r="F178">
        <v>2.1755359999999992</v>
      </c>
    </row>
    <row r="179" spans="1:6" x14ac:dyDescent="0.2">
      <c r="A179" s="22" t="s">
        <v>57</v>
      </c>
      <c r="B179" s="2">
        <v>2017</v>
      </c>
      <c r="C179" s="2">
        <v>1</v>
      </c>
      <c r="D179" s="22" t="s">
        <v>44</v>
      </c>
      <c r="E179" s="2">
        <v>10</v>
      </c>
      <c r="F179">
        <v>7.5389999999998765E-3</v>
      </c>
    </row>
    <row r="180" spans="1:6" x14ac:dyDescent="0.2">
      <c r="A180" s="22" t="s">
        <v>57</v>
      </c>
      <c r="B180" s="2">
        <v>2017</v>
      </c>
      <c r="C180" s="2">
        <v>1</v>
      </c>
      <c r="D180" s="22" t="s">
        <v>44</v>
      </c>
      <c r="E180" s="2">
        <v>10</v>
      </c>
      <c r="F180">
        <v>0.183</v>
      </c>
    </row>
    <row r="181" spans="1:6" x14ac:dyDescent="0.2">
      <c r="A181" s="22" t="s">
        <v>57</v>
      </c>
      <c r="B181" s="2">
        <v>2017</v>
      </c>
      <c r="C181" s="2">
        <v>1</v>
      </c>
      <c r="D181" s="22" t="s">
        <v>44</v>
      </c>
      <c r="E181" s="2">
        <v>10</v>
      </c>
      <c r="F181">
        <v>0.37637099999999962</v>
      </c>
    </row>
    <row r="182" spans="1:6" x14ac:dyDescent="0.2">
      <c r="A182" s="22" t="s">
        <v>57</v>
      </c>
      <c r="B182" s="2">
        <v>2017</v>
      </c>
      <c r="C182" s="2">
        <v>1</v>
      </c>
      <c r="D182" s="22" t="s">
        <v>44</v>
      </c>
      <c r="E182" s="2">
        <v>30</v>
      </c>
      <c r="F182">
        <v>0.254</v>
      </c>
    </row>
    <row r="183" spans="1:6" x14ac:dyDescent="0.2">
      <c r="A183" s="22" t="s">
        <v>57</v>
      </c>
      <c r="B183" s="2">
        <v>2017</v>
      </c>
      <c r="C183" s="2">
        <v>1</v>
      </c>
      <c r="D183" s="22" t="s">
        <v>44</v>
      </c>
      <c r="E183" s="2">
        <v>30</v>
      </c>
      <c r="F183">
        <v>0.18026400000000015</v>
      </c>
    </row>
    <row r="184" spans="1:6" x14ac:dyDescent="0.2">
      <c r="A184" s="22" t="s">
        <v>57</v>
      </c>
      <c r="B184" s="2">
        <v>2017</v>
      </c>
      <c r="C184" s="2">
        <v>1</v>
      </c>
      <c r="D184" s="22" t="s">
        <v>44</v>
      </c>
      <c r="E184" s="2">
        <v>30</v>
      </c>
      <c r="F184">
        <v>6.7799999999999999E-2</v>
      </c>
    </row>
    <row r="185" spans="1:6" x14ac:dyDescent="0.2">
      <c r="A185" s="22" t="s">
        <v>57</v>
      </c>
      <c r="B185" s="2">
        <v>2017</v>
      </c>
      <c r="C185" s="2">
        <v>1</v>
      </c>
      <c r="D185" s="22" t="s">
        <v>44</v>
      </c>
      <c r="E185" s="2">
        <v>20</v>
      </c>
      <c r="F185">
        <v>0.45509600000000039</v>
      </c>
    </row>
    <row r="186" spans="1:6" x14ac:dyDescent="0.2">
      <c r="A186" s="22" t="s">
        <v>57</v>
      </c>
      <c r="B186" s="2">
        <v>2017</v>
      </c>
      <c r="C186" s="2">
        <v>1</v>
      </c>
      <c r="D186" s="22" t="s">
        <v>44</v>
      </c>
      <c r="E186" s="2">
        <v>20</v>
      </c>
      <c r="F186">
        <v>0.83102399999999976</v>
      </c>
    </row>
    <row r="187" spans="1:6" x14ac:dyDescent="0.2">
      <c r="A187" s="22" t="s">
        <v>57</v>
      </c>
      <c r="B187" s="2">
        <v>2017</v>
      </c>
      <c r="C187" s="2">
        <v>1</v>
      </c>
      <c r="D187" s="22" t="s">
        <v>44</v>
      </c>
      <c r="E187" s="2">
        <v>20</v>
      </c>
      <c r="F187">
        <v>0.37963100000000033</v>
      </c>
    </row>
    <row r="188" spans="1:6" x14ac:dyDescent="0.2">
      <c r="A188" s="22" t="s">
        <v>57</v>
      </c>
      <c r="B188" s="2">
        <v>2017</v>
      </c>
      <c r="C188" s="2">
        <v>1</v>
      </c>
      <c r="D188" s="22" t="s">
        <v>44</v>
      </c>
      <c r="E188" s="2">
        <v>15</v>
      </c>
      <c r="F188">
        <v>0.22357099999999969</v>
      </c>
    </row>
    <row r="189" spans="1:6" x14ac:dyDescent="0.2">
      <c r="A189" s="22" t="s">
        <v>57</v>
      </c>
      <c r="B189" s="2">
        <v>2017</v>
      </c>
      <c r="C189" s="2">
        <v>1</v>
      </c>
      <c r="D189" s="22" t="s">
        <v>44</v>
      </c>
      <c r="E189" s="2">
        <v>15</v>
      </c>
      <c r="F189">
        <v>0.55099999999999993</v>
      </c>
    </row>
    <row r="190" spans="1:6" x14ac:dyDescent="0.2">
      <c r="A190" s="22" t="s">
        <v>57</v>
      </c>
      <c r="B190" s="2">
        <v>2017</v>
      </c>
      <c r="C190" s="2">
        <v>1</v>
      </c>
      <c r="D190" s="22" t="s">
        <v>44</v>
      </c>
      <c r="E190" s="2">
        <v>15</v>
      </c>
      <c r="F190">
        <v>0.22499999999999998</v>
      </c>
    </row>
    <row r="191" spans="1:6" x14ac:dyDescent="0.2">
      <c r="A191" s="22" t="s">
        <v>57</v>
      </c>
      <c r="B191" s="2">
        <v>2017</v>
      </c>
      <c r="C191" s="2">
        <v>1</v>
      </c>
      <c r="D191" s="22" t="s">
        <v>44</v>
      </c>
      <c r="E191" s="2">
        <v>40</v>
      </c>
      <c r="F191">
        <v>0.1613359999999997</v>
      </c>
    </row>
    <row r="192" spans="1:6" x14ac:dyDescent="0.2">
      <c r="A192" s="22" t="s">
        <v>57</v>
      </c>
      <c r="B192" s="2">
        <v>2017</v>
      </c>
      <c r="C192" s="2">
        <v>1</v>
      </c>
      <c r="D192" s="22" t="s">
        <v>44</v>
      </c>
      <c r="E192" s="2">
        <v>40</v>
      </c>
      <c r="F192">
        <v>-5.774099999999989E-2</v>
      </c>
    </row>
    <row r="193" spans="1:6" x14ac:dyDescent="0.2">
      <c r="A193" s="22" t="s">
        <v>57</v>
      </c>
      <c r="B193" s="2">
        <v>2017</v>
      </c>
      <c r="C193" s="2">
        <v>1</v>
      </c>
      <c r="D193" s="22" t="s">
        <v>44</v>
      </c>
      <c r="E193" s="2">
        <v>40</v>
      </c>
      <c r="F193">
        <v>0.26879999999999998</v>
      </c>
    </row>
    <row r="194" spans="1:6" x14ac:dyDescent="0.2">
      <c r="A194" s="22" t="s">
        <v>57</v>
      </c>
      <c r="B194" s="2">
        <v>2017</v>
      </c>
      <c r="C194" s="2">
        <v>1</v>
      </c>
      <c r="D194" s="22" t="s">
        <v>44</v>
      </c>
      <c r="E194" s="2">
        <v>25</v>
      </c>
      <c r="F194">
        <v>0.51122400000000023</v>
      </c>
    </row>
    <row r="195" spans="1:6" x14ac:dyDescent="0.2">
      <c r="A195" s="22" t="s">
        <v>57</v>
      </c>
      <c r="B195" s="2">
        <v>2017</v>
      </c>
      <c r="C195" s="2">
        <v>1</v>
      </c>
      <c r="D195" s="22" t="s">
        <v>44</v>
      </c>
      <c r="E195" s="2">
        <v>25</v>
      </c>
      <c r="F195">
        <v>0.33471900000000021</v>
      </c>
    </row>
    <row r="196" spans="1:6" x14ac:dyDescent="0.2">
      <c r="A196" s="22" t="s">
        <v>57</v>
      </c>
      <c r="B196" s="2">
        <v>2017</v>
      </c>
      <c r="C196" s="2">
        <v>1</v>
      </c>
      <c r="D196" s="22" t="s">
        <v>44</v>
      </c>
      <c r="E196" s="2">
        <v>25</v>
      </c>
      <c r="F196">
        <v>1.1891000000000247E-2</v>
      </c>
    </row>
    <row r="197" spans="1:6" x14ac:dyDescent="0.2">
      <c r="A197" s="22" t="s">
        <v>57</v>
      </c>
      <c r="B197" s="2">
        <v>2017</v>
      </c>
      <c r="C197" s="2">
        <v>1</v>
      </c>
      <c r="D197" s="22" t="s">
        <v>44</v>
      </c>
      <c r="E197" s="2">
        <v>55</v>
      </c>
      <c r="F197">
        <v>1.002</v>
      </c>
    </row>
    <row r="198" spans="1:6" x14ac:dyDescent="0.2">
      <c r="A198" s="22" t="s">
        <v>57</v>
      </c>
      <c r="B198" s="2">
        <v>2017</v>
      </c>
      <c r="C198" s="2">
        <v>1</v>
      </c>
      <c r="D198" s="22" t="s">
        <v>44</v>
      </c>
      <c r="E198" s="2">
        <v>55</v>
      </c>
      <c r="F198">
        <v>0.15866399999999983</v>
      </c>
    </row>
    <row r="199" spans="1:6" x14ac:dyDescent="0.2">
      <c r="A199" s="22" t="s">
        <v>57</v>
      </c>
      <c r="B199" s="2">
        <v>2017</v>
      </c>
      <c r="C199" s="2">
        <v>1</v>
      </c>
      <c r="D199" s="22" t="s">
        <v>44</v>
      </c>
      <c r="E199" s="2">
        <v>55</v>
      </c>
      <c r="F199">
        <v>-4.7104000000000222E-2</v>
      </c>
    </row>
    <row r="200" spans="1:6" x14ac:dyDescent="0.2">
      <c r="A200" s="22" t="s">
        <v>57</v>
      </c>
      <c r="B200" s="2">
        <v>2017</v>
      </c>
      <c r="C200" s="2">
        <v>1</v>
      </c>
      <c r="D200" s="22" t="s">
        <v>44</v>
      </c>
      <c r="E200" s="2">
        <v>45</v>
      </c>
      <c r="F200">
        <v>0.13627499999999998</v>
      </c>
    </row>
    <row r="201" spans="1:6" x14ac:dyDescent="0.2">
      <c r="A201" s="22" t="s">
        <v>57</v>
      </c>
      <c r="B201" s="2">
        <v>2017</v>
      </c>
      <c r="C201" s="2">
        <v>1</v>
      </c>
      <c r="D201" s="22" t="s">
        <v>44</v>
      </c>
      <c r="E201" s="2">
        <v>45</v>
      </c>
      <c r="F201">
        <v>0.27477599999999963</v>
      </c>
    </row>
    <row r="202" spans="1:6" x14ac:dyDescent="0.2">
      <c r="A202" s="22" t="s">
        <v>57</v>
      </c>
      <c r="B202" s="2">
        <v>2017</v>
      </c>
      <c r="C202" s="2">
        <v>1</v>
      </c>
      <c r="D202" s="22" t="s">
        <v>44</v>
      </c>
      <c r="E202" s="2">
        <v>45</v>
      </c>
      <c r="F202">
        <v>-8.1921000000000091E-2</v>
      </c>
    </row>
    <row r="203" spans="1:6" x14ac:dyDescent="0.2">
      <c r="A203" s="22" t="s">
        <v>57</v>
      </c>
      <c r="B203" s="2">
        <v>2017</v>
      </c>
      <c r="C203" s="2">
        <v>1</v>
      </c>
      <c r="D203" s="22" t="s">
        <v>44</v>
      </c>
      <c r="E203" s="2">
        <v>65</v>
      </c>
      <c r="F203">
        <v>0.11193600000000029</v>
      </c>
    </row>
    <row r="204" spans="1:6" x14ac:dyDescent="0.2">
      <c r="A204" s="22" t="s">
        <v>57</v>
      </c>
      <c r="B204" s="2">
        <v>2017</v>
      </c>
      <c r="C204" s="2">
        <v>1</v>
      </c>
      <c r="D204" s="22" t="s">
        <v>44</v>
      </c>
      <c r="E204" s="2">
        <v>65</v>
      </c>
      <c r="F204">
        <v>-8.4624000000000199E-2</v>
      </c>
    </row>
    <row r="205" spans="1:6" x14ac:dyDescent="0.2">
      <c r="A205" s="22" t="s">
        <v>57</v>
      </c>
      <c r="B205" s="2">
        <v>2017</v>
      </c>
      <c r="C205" s="2">
        <v>1</v>
      </c>
      <c r="D205" s="22" t="s">
        <v>44</v>
      </c>
      <c r="E205" s="2">
        <v>65</v>
      </c>
      <c r="F205">
        <v>0.14937499999999998</v>
      </c>
    </row>
    <row r="206" spans="1:6" x14ac:dyDescent="0.2">
      <c r="A206" s="22" t="s">
        <v>57</v>
      </c>
      <c r="B206" s="2">
        <v>2017</v>
      </c>
      <c r="C206" s="2">
        <v>1</v>
      </c>
      <c r="D206" s="22" t="s">
        <v>44</v>
      </c>
      <c r="E206" s="2">
        <v>35</v>
      </c>
      <c r="F206">
        <v>0.34739100000000034</v>
      </c>
    </row>
    <row r="207" spans="1:6" x14ac:dyDescent="0.2">
      <c r="A207" s="22" t="s">
        <v>57</v>
      </c>
      <c r="B207" s="2">
        <v>2017</v>
      </c>
      <c r="C207" s="2">
        <v>1</v>
      </c>
      <c r="D207" s="22" t="s">
        <v>44</v>
      </c>
      <c r="E207" s="2">
        <v>35</v>
      </c>
      <c r="F207">
        <v>7.6178999999999858E-2</v>
      </c>
    </row>
    <row r="208" spans="1:6" x14ac:dyDescent="0.2">
      <c r="A208" s="22" t="s">
        <v>57</v>
      </c>
      <c r="B208" s="2">
        <v>2017</v>
      </c>
      <c r="C208" s="2">
        <v>1</v>
      </c>
      <c r="D208" s="22" t="s">
        <v>44</v>
      </c>
      <c r="E208" s="2">
        <v>35</v>
      </c>
      <c r="F208">
        <v>0.27327900000000016</v>
      </c>
    </row>
    <row r="209" spans="1:6" x14ac:dyDescent="0.2">
      <c r="A209" s="22" t="s">
        <v>57</v>
      </c>
      <c r="B209" s="2">
        <v>2017</v>
      </c>
      <c r="C209" s="2">
        <v>1</v>
      </c>
      <c r="D209" s="22" t="s">
        <v>44</v>
      </c>
      <c r="E209" s="2">
        <v>75</v>
      </c>
      <c r="F209">
        <v>0.26731099999999963</v>
      </c>
    </row>
    <row r="210" spans="1:6" x14ac:dyDescent="0.2">
      <c r="A210" s="22" t="s">
        <v>57</v>
      </c>
      <c r="B210" s="2">
        <v>2017</v>
      </c>
      <c r="C210" s="2">
        <v>1</v>
      </c>
      <c r="D210" s="22" t="s">
        <v>44</v>
      </c>
      <c r="E210" s="2">
        <v>75</v>
      </c>
      <c r="F210">
        <v>-3.4221000000000112E-2</v>
      </c>
    </row>
    <row r="211" spans="1:6" x14ac:dyDescent="0.2">
      <c r="A211" s="22" t="s">
        <v>57</v>
      </c>
      <c r="B211" s="2">
        <v>2017</v>
      </c>
      <c r="C211" s="2">
        <v>1</v>
      </c>
      <c r="D211" s="22" t="s">
        <v>44</v>
      </c>
      <c r="E211" s="2">
        <v>75</v>
      </c>
      <c r="F211">
        <v>0.34421099999999966</v>
      </c>
    </row>
    <row r="212" spans="1:6" x14ac:dyDescent="0.2">
      <c r="A212" s="22" t="s">
        <v>57</v>
      </c>
      <c r="B212" s="2">
        <v>2017</v>
      </c>
      <c r="C212" s="2">
        <v>1</v>
      </c>
      <c r="D212" s="22" t="s">
        <v>44</v>
      </c>
      <c r="E212" s="2">
        <v>50</v>
      </c>
      <c r="F212">
        <v>5.2498999999999865E-2</v>
      </c>
    </row>
    <row r="213" spans="1:6" x14ac:dyDescent="0.2">
      <c r="A213" s="22" t="s">
        <v>57</v>
      </c>
      <c r="B213" s="2">
        <v>2017</v>
      </c>
      <c r="C213" s="2">
        <v>1</v>
      </c>
      <c r="D213" s="22" t="s">
        <v>44</v>
      </c>
      <c r="E213" s="2">
        <v>50</v>
      </c>
      <c r="F213">
        <v>1.3727190000000002</v>
      </c>
    </row>
    <row r="214" spans="1:6" x14ac:dyDescent="0.2">
      <c r="A214" s="22" t="s">
        <v>57</v>
      </c>
      <c r="B214" s="2">
        <v>2017</v>
      </c>
      <c r="C214" s="2">
        <v>1</v>
      </c>
      <c r="D214" s="22" t="s">
        <v>44</v>
      </c>
      <c r="E214" s="2">
        <v>50</v>
      </c>
      <c r="F214">
        <v>1.3908</v>
      </c>
    </row>
    <row r="215" spans="1:6" x14ac:dyDescent="0.2">
      <c r="A215" s="22" t="s">
        <v>57</v>
      </c>
      <c r="B215" s="2">
        <v>2017</v>
      </c>
      <c r="C215" s="2">
        <v>1</v>
      </c>
      <c r="D215" s="22" t="s">
        <v>44</v>
      </c>
      <c r="E215" s="2">
        <v>60</v>
      </c>
      <c r="F215">
        <v>4.4399999999999995E-2</v>
      </c>
    </row>
    <row r="216" spans="1:6" x14ac:dyDescent="0.2">
      <c r="A216" s="22" t="s">
        <v>57</v>
      </c>
      <c r="B216" s="2">
        <v>2017</v>
      </c>
      <c r="C216" s="2">
        <v>1</v>
      </c>
      <c r="D216" s="22" t="s">
        <v>44</v>
      </c>
      <c r="E216" s="2">
        <v>60</v>
      </c>
      <c r="F216">
        <v>-6.3441000000000108E-2</v>
      </c>
    </row>
    <row r="217" spans="1:6" x14ac:dyDescent="0.2">
      <c r="A217" s="22" t="s">
        <v>57</v>
      </c>
      <c r="B217" s="2">
        <v>2017</v>
      </c>
      <c r="C217" s="2">
        <v>1</v>
      </c>
      <c r="D217" s="22" t="s">
        <v>44</v>
      </c>
      <c r="E217" s="2">
        <v>60</v>
      </c>
      <c r="F217">
        <v>0.17889899999999984</v>
      </c>
    </row>
    <row r="218" spans="1:6" x14ac:dyDescent="0.2">
      <c r="A218" s="22" t="s">
        <v>57</v>
      </c>
      <c r="B218" s="2">
        <v>2017</v>
      </c>
      <c r="C218" s="2">
        <v>1</v>
      </c>
      <c r="D218" s="22" t="s">
        <v>44</v>
      </c>
      <c r="E218" s="2">
        <v>90</v>
      </c>
      <c r="F218">
        <v>6.5424000000000121E-2</v>
      </c>
    </row>
    <row r="219" spans="1:6" x14ac:dyDescent="0.2">
      <c r="A219" s="22" t="s">
        <v>57</v>
      </c>
      <c r="B219" s="2">
        <v>2017</v>
      </c>
      <c r="C219" s="2">
        <v>1</v>
      </c>
      <c r="D219" s="22" t="s">
        <v>44</v>
      </c>
      <c r="E219" s="2">
        <v>90</v>
      </c>
      <c r="F219">
        <v>0.96817500000000001</v>
      </c>
    </row>
    <row r="220" spans="1:6" x14ac:dyDescent="0.2">
      <c r="A220" s="22" t="s">
        <v>57</v>
      </c>
      <c r="B220" s="2">
        <v>2017</v>
      </c>
      <c r="C220" s="2">
        <v>1</v>
      </c>
      <c r="D220" s="22" t="s">
        <v>44</v>
      </c>
      <c r="E220" s="2">
        <v>90</v>
      </c>
      <c r="F220">
        <v>1.071</v>
      </c>
    </row>
    <row r="221" spans="1:6" x14ac:dyDescent="0.2">
      <c r="A221" s="22" t="s">
        <v>57</v>
      </c>
      <c r="B221" s="2">
        <v>2017</v>
      </c>
      <c r="C221" s="2">
        <v>1</v>
      </c>
      <c r="D221" s="22" t="s">
        <v>44</v>
      </c>
      <c r="E221" s="2">
        <v>70</v>
      </c>
      <c r="F221">
        <v>-0.11066400000000018</v>
      </c>
    </row>
    <row r="222" spans="1:6" x14ac:dyDescent="0.2">
      <c r="A222" s="22" t="s">
        <v>57</v>
      </c>
      <c r="B222" s="2">
        <v>2017</v>
      </c>
      <c r="C222" s="2">
        <v>1</v>
      </c>
      <c r="D222" s="22" t="s">
        <v>44</v>
      </c>
      <c r="E222" s="2">
        <v>70</v>
      </c>
      <c r="F222">
        <v>-0.17399999999999999</v>
      </c>
    </row>
    <row r="223" spans="1:6" x14ac:dyDescent="0.2">
      <c r="A223" s="22" t="s">
        <v>57</v>
      </c>
      <c r="B223" s="2">
        <v>2017</v>
      </c>
      <c r="C223" s="2">
        <v>1</v>
      </c>
      <c r="D223" s="22" t="s">
        <v>44</v>
      </c>
      <c r="E223" s="2">
        <v>80</v>
      </c>
      <c r="F223">
        <v>0.20939099999999966</v>
      </c>
    </row>
    <row r="224" spans="1:6" x14ac:dyDescent="0.2">
      <c r="A224" s="22" t="s">
        <v>57</v>
      </c>
      <c r="B224" s="2">
        <v>2017</v>
      </c>
      <c r="C224" s="2">
        <v>1</v>
      </c>
      <c r="D224" s="22" t="s">
        <v>44</v>
      </c>
      <c r="E224" s="2">
        <v>80</v>
      </c>
      <c r="F224">
        <v>-4.2189000000000226E-2</v>
      </c>
    </row>
    <row r="225" spans="1:6" x14ac:dyDescent="0.2">
      <c r="A225" s="22" t="s">
        <v>57</v>
      </c>
      <c r="B225" s="2">
        <v>2017</v>
      </c>
      <c r="C225" s="2">
        <v>1</v>
      </c>
      <c r="D225" s="22" t="s">
        <v>44</v>
      </c>
      <c r="E225" s="2">
        <v>80</v>
      </c>
      <c r="F225">
        <v>-2.5103999999999765E-2</v>
      </c>
    </row>
    <row r="226" spans="1:6" x14ac:dyDescent="0.2">
      <c r="A226" t="s">
        <v>58</v>
      </c>
      <c r="B226" s="2">
        <v>2017</v>
      </c>
      <c r="C226" s="2">
        <v>1</v>
      </c>
      <c r="D226" s="22" t="s">
        <v>44</v>
      </c>
      <c r="E226">
        <v>0</v>
      </c>
      <c r="F226">
        <v>3.3894308400000011</v>
      </c>
    </row>
    <row r="227" spans="1:6" x14ac:dyDescent="0.2">
      <c r="A227" t="s">
        <v>58</v>
      </c>
      <c r="B227" s="2">
        <v>2017</v>
      </c>
      <c r="C227" s="2">
        <v>1</v>
      </c>
      <c r="D227" s="22" t="s">
        <v>44</v>
      </c>
      <c r="E227">
        <f>E226+5</f>
        <v>5</v>
      </c>
      <c r="F227">
        <v>8.0042040000000467E-2</v>
      </c>
    </row>
    <row r="228" spans="1:6" x14ac:dyDescent="0.2">
      <c r="A228" t="s">
        <v>58</v>
      </c>
      <c r="B228" s="2">
        <v>2017</v>
      </c>
      <c r="C228" s="2">
        <v>1</v>
      </c>
      <c r="D228" s="22" t="s">
        <v>44</v>
      </c>
      <c r="E228">
        <f t="shared" ref="E228:E244" si="0">E227+5</f>
        <v>10</v>
      </c>
      <c r="F228">
        <v>0.91762284000000061</v>
      </c>
    </row>
    <row r="229" spans="1:6" x14ac:dyDescent="0.2">
      <c r="A229" t="s">
        <v>58</v>
      </c>
      <c r="B229" s="2">
        <v>2017</v>
      </c>
      <c r="C229" s="2">
        <v>1</v>
      </c>
      <c r="D229" s="22" t="s">
        <v>44</v>
      </c>
      <c r="E229">
        <f t="shared" si="0"/>
        <v>15</v>
      </c>
      <c r="F229">
        <v>1.80526944</v>
      </c>
    </row>
    <row r="230" spans="1:6" x14ac:dyDescent="0.2">
      <c r="A230" t="s">
        <v>58</v>
      </c>
      <c r="B230" s="2">
        <v>2017</v>
      </c>
      <c r="C230" s="2">
        <v>1</v>
      </c>
      <c r="D230" s="22" t="s">
        <v>44</v>
      </c>
      <c r="E230">
        <f t="shared" si="0"/>
        <v>20</v>
      </c>
      <c r="F230">
        <v>0.71617644000000003</v>
      </c>
    </row>
    <row r="231" spans="1:6" x14ac:dyDescent="0.2">
      <c r="A231" t="s">
        <v>58</v>
      </c>
      <c r="B231" s="2">
        <v>2017</v>
      </c>
      <c r="C231" s="2">
        <v>1</v>
      </c>
      <c r="D231" s="22" t="s">
        <v>44</v>
      </c>
      <c r="E231">
        <f t="shared" si="0"/>
        <v>25</v>
      </c>
      <c r="F231">
        <v>0.46407744000000006</v>
      </c>
    </row>
    <row r="232" spans="1:6" x14ac:dyDescent="0.2">
      <c r="A232" t="s">
        <v>58</v>
      </c>
      <c r="B232" s="2">
        <v>2017</v>
      </c>
      <c r="C232" s="2">
        <v>1</v>
      </c>
      <c r="D232" s="22" t="s">
        <v>44</v>
      </c>
      <c r="E232">
        <f t="shared" si="0"/>
        <v>30</v>
      </c>
      <c r="F232">
        <v>1.1208454400000001</v>
      </c>
    </row>
    <row r="233" spans="1:6" x14ac:dyDescent="0.2">
      <c r="A233" t="s">
        <v>58</v>
      </c>
      <c r="B233" s="2">
        <v>2017</v>
      </c>
      <c r="C233" s="2">
        <v>1</v>
      </c>
      <c r="D233" s="22" t="s">
        <v>44</v>
      </c>
      <c r="E233">
        <f t="shared" si="0"/>
        <v>35</v>
      </c>
      <c r="F233">
        <v>1.8635174400000003</v>
      </c>
    </row>
    <row r="234" spans="1:6" x14ac:dyDescent="0.2">
      <c r="A234" t="s">
        <v>58</v>
      </c>
      <c r="B234" s="2">
        <v>2017</v>
      </c>
      <c r="C234" s="2">
        <v>1</v>
      </c>
      <c r="D234" s="22" t="s">
        <v>44</v>
      </c>
      <c r="E234">
        <f t="shared" si="0"/>
        <v>40</v>
      </c>
      <c r="F234">
        <v>1.2867926400000003</v>
      </c>
    </row>
    <row r="235" spans="1:6" x14ac:dyDescent="0.2">
      <c r="A235" t="s">
        <v>58</v>
      </c>
      <c r="B235" s="2">
        <v>2017</v>
      </c>
      <c r="C235" s="2">
        <v>1</v>
      </c>
      <c r="D235" s="22" t="s">
        <v>44</v>
      </c>
      <c r="E235">
        <f t="shared" si="0"/>
        <v>45</v>
      </c>
      <c r="F235">
        <v>-1.1439359999999833E-2</v>
      </c>
    </row>
    <row r="236" spans="1:6" x14ac:dyDescent="0.2">
      <c r="A236" t="s">
        <v>58</v>
      </c>
      <c r="B236" s="2">
        <v>2017</v>
      </c>
      <c r="C236" s="2">
        <v>1</v>
      </c>
      <c r="D236" s="22" t="s">
        <v>44</v>
      </c>
      <c r="E236">
        <f t="shared" si="0"/>
        <v>50</v>
      </c>
      <c r="F236">
        <v>0.1536092399999999</v>
      </c>
    </row>
    <row r="237" spans="1:6" x14ac:dyDescent="0.2">
      <c r="A237" t="s">
        <v>58</v>
      </c>
      <c r="B237" s="2">
        <v>2017</v>
      </c>
      <c r="C237" s="2">
        <v>1</v>
      </c>
      <c r="D237" s="22" t="s">
        <v>44</v>
      </c>
      <c r="E237">
        <f t="shared" si="0"/>
        <v>55</v>
      </c>
      <c r="F237">
        <v>0.6982358400000005</v>
      </c>
    </row>
    <row r="238" spans="1:6" x14ac:dyDescent="0.2">
      <c r="A238" t="s">
        <v>58</v>
      </c>
      <c r="B238" s="2">
        <v>2017</v>
      </c>
      <c r="C238" s="2">
        <v>1</v>
      </c>
      <c r="D238" s="22" t="s">
        <v>44</v>
      </c>
      <c r="E238">
        <f t="shared" si="0"/>
        <v>60</v>
      </c>
      <c r="F238">
        <v>-8.8911359999999856E-2</v>
      </c>
    </row>
    <row r="239" spans="1:6" x14ac:dyDescent="0.2">
      <c r="A239" t="s">
        <v>58</v>
      </c>
      <c r="B239" s="2">
        <v>2017</v>
      </c>
      <c r="C239" s="2">
        <v>1</v>
      </c>
      <c r="D239" s="22" t="s">
        <v>44</v>
      </c>
      <c r="E239">
        <f t="shared" si="0"/>
        <v>65</v>
      </c>
      <c r="F239">
        <v>0.83144684000000058</v>
      </c>
    </row>
    <row r="240" spans="1:6" x14ac:dyDescent="0.2">
      <c r="A240" t="s">
        <v>58</v>
      </c>
      <c r="B240" s="2">
        <v>2017</v>
      </c>
      <c r="C240" s="2">
        <v>1</v>
      </c>
      <c r="D240" s="22" t="s">
        <v>44</v>
      </c>
      <c r="E240">
        <f t="shared" si="0"/>
        <v>70</v>
      </c>
      <c r="F240">
        <v>0.63768044000000013</v>
      </c>
    </row>
    <row r="241" spans="1:6" x14ac:dyDescent="0.2">
      <c r="A241" t="s">
        <v>58</v>
      </c>
      <c r="B241" s="2">
        <v>2017</v>
      </c>
      <c r="C241" s="2">
        <v>1</v>
      </c>
      <c r="D241" s="22" t="s">
        <v>44</v>
      </c>
      <c r="E241">
        <f t="shared" si="0"/>
        <v>75</v>
      </c>
      <c r="F241">
        <v>0.86553323999999976</v>
      </c>
    </row>
    <row r="242" spans="1:6" x14ac:dyDescent="0.2">
      <c r="A242" t="s">
        <v>58</v>
      </c>
      <c r="B242" s="2">
        <v>2017</v>
      </c>
      <c r="C242" s="2">
        <v>1</v>
      </c>
      <c r="D242" s="22" t="s">
        <v>44</v>
      </c>
      <c r="E242">
        <f t="shared" si="0"/>
        <v>80</v>
      </c>
      <c r="F242">
        <v>1.06216044</v>
      </c>
    </row>
    <row r="243" spans="1:6" x14ac:dyDescent="0.2">
      <c r="A243" t="s">
        <v>58</v>
      </c>
      <c r="B243" s="2">
        <v>2017</v>
      </c>
      <c r="C243" s="2">
        <v>1</v>
      </c>
      <c r="D243" s="22" t="s">
        <v>44</v>
      </c>
      <c r="E243">
        <f t="shared" si="0"/>
        <v>85</v>
      </c>
      <c r="F243">
        <v>2.35830144</v>
      </c>
    </row>
    <row r="244" spans="1:6" x14ac:dyDescent="0.2">
      <c r="A244" t="s">
        <v>58</v>
      </c>
      <c r="B244" s="2">
        <v>2017</v>
      </c>
      <c r="C244" s="2">
        <v>1</v>
      </c>
      <c r="D244" s="22" t="s">
        <v>44</v>
      </c>
      <c r="E244">
        <f t="shared" si="0"/>
        <v>90</v>
      </c>
      <c r="F244">
        <v>0.59775104000000079</v>
      </c>
    </row>
    <row r="245" spans="1:6" x14ac:dyDescent="0.2">
      <c r="A245" t="s">
        <v>58</v>
      </c>
      <c r="B245" s="2">
        <v>2017</v>
      </c>
      <c r="C245" s="2">
        <v>1</v>
      </c>
      <c r="D245" t="s">
        <v>45</v>
      </c>
      <c r="E245">
        <v>0</v>
      </c>
      <c r="F245">
        <v>0.78334464000000037</v>
      </c>
    </row>
    <row r="246" spans="1:6" x14ac:dyDescent="0.2">
      <c r="A246" t="s">
        <v>58</v>
      </c>
      <c r="B246" s="2">
        <v>2017</v>
      </c>
      <c r="C246" s="2">
        <v>1</v>
      </c>
      <c r="D246" t="s">
        <v>45</v>
      </c>
      <c r="E246">
        <v>5</v>
      </c>
      <c r="F246">
        <v>0.64731744000000013</v>
      </c>
    </row>
    <row r="247" spans="1:6" x14ac:dyDescent="0.2">
      <c r="A247" t="s">
        <v>58</v>
      </c>
      <c r="B247" s="2">
        <v>2017</v>
      </c>
      <c r="C247" s="2">
        <v>1</v>
      </c>
      <c r="D247" t="s">
        <v>45</v>
      </c>
      <c r="E247">
        <v>10</v>
      </c>
      <c r="F247">
        <v>0.25576544000000007</v>
      </c>
    </row>
    <row r="248" spans="1:6" x14ac:dyDescent="0.2">
      <c r="A248" t="s">
        <v>58</v>
      </c>
      <c r="B248" s="2">
        <v>2017</v>
      </c>
      <c r="C248" s="2">
        <v>1</v>
      </c>
      <c r="D248" t="s">
        <v>45</v>
      </c>
      <c r="E248">
        <v>15</v>
      </c>
      <c r="F248">
        <v>0.71217564000000033</v>
      </c>
    </row>
    <row r="249" spans="1:6" x14ac:dyDescent="0.2">
      <c r="A249" t="s">
        <v>58</v>
      </c>
      <c r="B249" s="2">
        <v>2017</v>
      </c>
      <c r="C249" s="2">
        <v>1</v>
      </c>
      <c r="D249" t="s">
        <v>45</v>
      </c>
      <c r="E249">
        <v>20</v>
      </c>
      <c r="F249">
        <v>0.70818284000000054</v>
      </c>
    </row>
    <row r="250" spans="1:6" x14ac:dyDescent="0.2">
      <c r="A250" t="s">
        <v>58</v>
      </c>
      <c r="B250" s="2">
        <v>2017</v>
      </c>
      <c r="C250" s="2">
        <v>1</v>
      </c>
      <c r="D250" t="s">
        <v>45</v>
      </c>
      <c r="E250">
        <v>25</v>
      </c>
      <c r="F250">
        <v>2.44684524</v>
      </c>
    </row>
    <row r="251" spans="1:6" x14ac:dyDescent="0.2">
      <c r="A251" t="s">
        <v>58</v>
      </c>
      <c r="B251" s="2">
        <v>2017</v>
      </c>
      <c r="C251" s="2">
        <v>1</v>
      </c>
      <c r="D251" t="s">
        <v>45</v>
      </c>
      <c r="E251">
        <v>30</v>
      </c>
      <c r="F251">
        <v>0.33345884000000037</v>
      </c>
    </row>
    <row r="252" spans="1:6" x14ac:dyDescent="0.2">
      <c r="A252" t="s">
        <v>58</v>
      </c>
      <c r="B252" s="2">
        <v>2017</v>
      </c>
      <c r="C252" s="2">
        <v>1</v>
      </c>
      <c r="D252" t="s">
        <v>45</v>
      </c>
      <c r="E252">
        <v>35</v>
      </c>
      <c r="F252">
        <v>1.1759396400000002</v>
      </c>
    </row>
    <row r="253" spans="1:6" x14ac:dyDescent="0.2">
      <c r="A253" t="s">
        <v>58</v>
      </c>
      <c r="B253" s="2">
        <v>2017</v>
      </c>
      <c r="C253" s="2">
        <v>1</v>
      </c>
      <c r="D253" t="s">
        <v>45</v>
      </c>
      <c r="E253">
        <v>40</v>
      </c>
      <c r="F253">
        <v>4.5781440000000048E-2</v>
      </c>
    </row>
    <row r="254" spans="1:6" x14ac:dyDescent="0.2">
      <c r="A254" t="s">
        <v>58</v>
      </c>
      <c r="B254" s="2">
        <v>2017</v>
      </c>
      <c r="C254" s="2">
        <v>1</v>
      </c>
      <c r="D254" t="s">
        <v>45</v>
      </c>
      <c r="E254">
        <v>45</v>
      </c>
      <c r="F254">
        <v>1.8401222399999999</v>
      </c>
    </row>
    <row r="255" spans="1:6" x14ac:dyDescent="0.2">
      <c r="A255" t="s">
        <v>58</v>
      </c>
      <c r="B255" s="2">
        <v>2017</v>
      </c>
      <c r="C255" s="2">
        <v>1</v>
      </c>
      <c r="D255" t="s">
        <v>45</v>
      </c>
      <c r="E255">
        <v>50</v>
      </c>
      <c r="F255">
        <v>1.8988502399999998</v>
      </c>
    </row>
    <row r="256" spans="1:6" x14ac:dyDescent="0.2">
      <c r="A256" t="s">
        <v>58</v>
      </c>
      <c r="B256" s="2">
        <v>2017</v>
      </c>
      <c r="C256" s="2">
        <v>1</v>
      </c>
      <c r="D256" t="s">
        <v>45</v>
      </c>
      <c r="E256">
        <v>55</v>
      </c>
      <c r="F256">
        <v>1.0808036400000005</v>
      </c>
    </row>
    <row r="257" spans="1:6" x14ac:dyDescent="0.2">
      <c r="A257" t="s">
        <v>58</v>
      </c>
      <c r="B257" s="2">
        <v>2017</v>
      </c>
      <c r="C257" s="2">
        <v>1</v>
      </c>
      <c r="D257" t="s">
        <v>45</v>
      </c>
      <c r="E257">
        <v>60</v>
      </c>
      <c r="F257">
        <v>1.7421206400000004</v>
      </c>
    </row>
    <row r="258" spans="1:6" x14ac:dyDescent="0.2">
      <c r="A258" t="s">
        <v>58</v>
      </c>
      <c r="B258" s="2">
        <v>2017</v>
      </c>
      <c r="C258" s="2">
        <v>1</v>
      </c>
      <c r="D258" t="s">
        <v>45</v>
      </c>
      <c r="E258">
        <v>65</v>
      </c>
      <c r="F258">
        <v>1.227167040000001</v>
      </c>
    </row>
    <row r="259" spans="1:6" x14ac:dyDescent="0.2">
      <c r="A259" t="s">
        <v>58</v>
      </c>
      <c r="B259" s="2">
        <v>2017</v>
      </c>
      <c r="C259" s="2">
        <v>1</v>
      </c>
      <c r="D259" t="s">
        <v>45</v>
      </c>
      <c r="E259">
        <v>70</v>
      </c>
      <c r="F259">
        <v>1.5802774400000001</v>
      </c>
    </row>
    <row r="260" spans="1:6" x14ac:dyDescent="0.2">
      <c r="A260" t="s">
        <v>58</v>
      </c>
      <c r="B260" s="2">
        <v>2017</v>
      </c>
      <c r="C260" s="2">
        <v>1</v>
      </c>
      <c r="D260" t="s">
        <v>45</v>
      </c>
      <c r="E260">
        <v>75</v>
      </c>
      <c r="F260">
        <v>0.47102304000000061</v>
      </c>
    </row>
    <row r="261" spans="1:6" x14ac:dyDescent="0.2">
      <c r="A261" t="s">
        <v>58</v>
      </c>
      <c r="B261" s="2">
        <v>2017</v>
      </c>
      <c r="C261" s="2">
        <v>1</v>
      </c>
      <c r="D261" t="s">
        <v>45</v>
      </c>
      <c r="E261">
        <v>80</v>
      </c>
      <c r="F261">
        <v>0.54223904000000067</v>
      </c>
    </row>
    <row r="262" spans="1:6" x14ac:dyDescent="0.2">
      <c r="A262" t="s">
        <v>58</v>
      </c>
      <c r="B262" s="2">
        <v>2017</v>
      </c>
      <c r="C262" s="2">
        <v>1</v>
      </c>
      <c r="D262" t="s">
        <v>45</v>
      </c>
      <c r="E262">
        <v>85</v>
      </c>
      <c r="F262">
        <v>0.93966684000000056</v>
      </c>
    </row>
    <row r="263" spans="1:6" x14ac:dyDescent="0.2">
      <c r="A263" t="s">
        <v>58</v>
      </c>
      <c r="B263" s="2">
        <v>2017</v>
      </c>
      <c r="C263" s="2">
        <v>1</v>
      </c>
      <c r="D263" t="s">
        <v>45</v>
      </c>
      <c r="E263">
        <v>90</v>
      </c>
      <c r="F263">
        <v>0.92421504000000088</v>
      </c>
    </row>
    <row r="264" spans="1:6" x14ac:dyDescent="0.2">
      <c r="A264" t="s">
        <v>58</v>
      </c>
      <c r="B264" s="2">
        <v>2017</v>
      </c>
      <c r="C264" s="2">
        <v>1</v>
      </c>
      <c r="D264" t="s">
        <v>44</v>
      </c>
      <c r="E264">
        <v>0</v>
      </c>
      <c r="F264">
        <v>3.3894308400000011</v>
      </c>
    </row>
    <row r="265" spans="1:6" x14ac:dyDescent="0.2">
      <c r="A265" t="s">
        <v>58</v>
      </c>
      <c r="B265" s="2">
        <v>2017</v>
      </c>
      <c r="C265" s="2">
        <v>1</v>
      </c>
      <c r="D265" t="s">
        <v>44</v>
      </c>
      <c r="E265">
        <f>E264+5</f>
        <v>5</v>
      </c>
      <c r="F265">
        <v>8.0042040000000467E-2</v>
      </c>
    </row>
    <row r="266" spans="1:6" x14ac:dyDescent="0.2">
      <c r="A266" t="s">
        <v>58</v>
      </c>
      <c r="B266" s="2">
        <v>2017</v>
      </c>
      <c r="C266" s="2">
        <v>1</v>
      </c>
      <c r="D266" t="s">
        <v>44</v>
      </c>
      <c r="E266">
        <f t="shared" ref="E266:E282" si="1">E265+5</f>
        <v>10</v>
      </c>
      <c r="F266">
        <v>0.91762284000000061</v>
      </c>
    </row>
    <row r="267" spans="1:6" x14ac:dyDescent="0.2">
      <c r="A267" t="s">
        <v>58</v>
      </c>
      <c r="B267" s="2">
        <v>2017</v>
      </c>
      <c r="C267" s="2">
        <v>1</v>
      </c>
      <c r="D267" t="s">
        <v>44</v>
      </c>
      <c r="E267">
        <f t="shared" si="1"/>
        <v>15</v>
      </c>
      <c r="F267">
        <v>1.80526944</v>
      </c>
    </row>
    <row r="268" spans="1:6" x14ac:dyDescent="0.2">
      <c r="A268" t="s">
        <v>58</v>
      </c>
      <c r="B268" s="2">
        <v>2017</v>
      </c>
      <c r="C268" s="2">
        <v>1</v>
      </c>
      <c r="D268" t="s">
        <v>44</v>
      </c>
      <c r="E268">
        <f t="shared" si="1"/>
        <v>20</v>
      </c>
      <c r="F268">
        <v>0.71617644000000003</v>
      </c>
    </row>
    <row r="269" spans="1:6" x14ac:dyDescent="0.2">
      <c r="A269" t="s">
        <v>58</v>
      </c>
      <c r="B269" s="2">
        <v>2017</v>
      </c>
      <c r="C269" s="2">
        <v>1</v>
      </c>
      <c r="D269" t="s">
        <v>44</v>
      </c>
      <c r="E269">
        <f t="shared" si="1"/>
        <v>25</v>
      </c>
      <c r="F269">
        <v>0.46407744000000006</v>
      </c>
    </row>
    <row r="270" spans="1:6" x14ac:dyDescent="0.2">
      <c r="A270" t="s">
        <v>58</v>
      </c>
      <c r="B270" s="2">
        <v>2017</v>
      </c>
      <c r="C270" s="2">
        <v>1</v>
      </c>
      <c r="D270" t="s">
        <v>44</v>
      </c>
      <c r="E270">
        <f t="shared" si="1"/>
        <v>30</v>
      </c>
      <c r="F270">
        <v>1.1208454400000001</v>
      </c>
    </row>
    <row r="271" spans="1:6" x14ac:dyDescent="0.2">
      <c r="A271" t="s">
        <v>58</v>
      </c>
      <c r="B271" s="2">
        <v>2017</v>
      </c>
      <c r="C271" s="2">
        <v>1</v>
      </c>
      <c r="D271" t="s">
        <v>44</v>
      </c>
      <c r="E271">
        <f t="shared" si="1"/>
        <v>35</v>
      </c>
      <c r="F271">
        <v>1.8635174400000003</v>
      </c>
    </row>
    <row r="272" spans="1:6" x14ac:dyDescent="0.2">
      <c r="A272" t="s">
        <v>58</v>
      </c>
      <c r="B272" s="2">
        <v>2017</v>
      </c>
      <c r="C272" s="2">
        <v>1</v>
      </c>
      <c r="D272" t="s">
        <v>44</v>
      </c>
      <c r="E272">
        <f t="shared" si="1"/>
        <v>40</v>
      </c>
      <c r="F272">
        <v>1.2867926400000003</v>
      </c>
    </row>
    <row r="273" spans="1:6" x14ac:dyDescent="0.2">
      <c r="A273" t="s">
        <v>58</v>
      </c>
      <c r="B273" s="2">
        <v>2017</v>
      </c>
      <c r="C273" s="2">
        <v>1</v>
      </c>
      <c r="D273" t="s">
        <v>44</v>
      </c>
      <c r="E273">
        <f t="shared" si="1"/>
        <v>45</v>
      </c>
      <c r="F273">
        <v>-1.1439359999999833E-2</v>
      </c>
    </row>
    <row r="274" spans="1:6" x14ac:dyDescent="0.2">
      <c r="A274" t="s">
        <v>58</v>
      </c>
      <c r="B274" s="2">
        <v>2017</v>
      </c>
      <c r="C274" s="2">
        <v>1</v>
      </c>
      <c r="D274" t="s">
        <v>44</v>
      </c>
      <c r="E274">
        <f t="shared" si="1"/>
        <v>50</v>
      </c>
      <c r="F274">
        <v>0.1536092399999999</v>
      </c>
    </row>
    <row r="275" spans="1:6" x14ac:dyDescent="0.2">
      <c r="A275" t="s">
        <v>58</v>
      </c>
      <c r="B275" s="2">
        <v>2017</v>
      </c>
      <c r="C275" s="2">
        <v>1</v>
      </c>
      <c r="D275" t="s">
        <v>44</v>
      </c>
      <c r="E275">
        <f t="shared" si="1"/>
        <v>55</v>
      </c>
      <c r="F275">
        <v>0.6982358400000005</v>
      </c>
    </row>
    <row r="276" spans="1:6" x14ac:dyDescent="0.2">
      <c r="A276" t="s">
        <v>58</v>
      </c>
      <c r="B276" s="2">
        <v>2017</v>
      </c>
      <c r="C276" s="2">
        <v>1</v>
      </c>
      <c r="D276" t="s">
        <v>44</v>
      </c>
      <c r="E276">
        <f t="shared" si="1"/>
        <v>60</v>
      </c>
      <c r="F276">
        <v>-8.8911359999999856E-2</v>
      </c>
    </row>
    <row r="277" spans="1:6" x14ac:dyDescent="0.2">
      <c r="A277" t="s">
        <v>58</v>
      </c>
      <c r="B277" s="2">
        <v>2017</v>
      </c>
      <c r="C277" s="2">
        <v>1</v>
      </c>
      <c r="D277" t="s">
        <v>44</v>
      </c>
      <c r="E277">
        <f t="shared" si="1"/>
        <v>65</v>
      </c>
      <c r="F277">
        <v>0.83144684000000058</v>
      </c>
    </row>
    <row r="278" spans="1:6" x14ac:dyDescent="0.2">
      <c r="A278" t="s">
        <v>58</v>
      </c>
      <c r="B278" s="2">
        <v>2017</v>
      </c>
      <c r="C278" s="2">
        <v>1</v>
      </c>
      <c r="D278" t="s">
        <v>44</v>
      </c>
      <c r="E278">
        <f t="shared" si="1"/>
        <v>70</v>
      </c>
      <c r="F278">
        <v>0.63768044000000013</v>
      </c>
    </row>
    <row r="279" spans="1:6" x14ac:dyDescent="0.2">
      <c r="A279" t="s">
        <v>58</v>
      </c>
      <c r="B279" s="2">
        <v>2017</v>
      </c>
      <c r="C279" s="2">
        <v>1</v>
      </c>
      <c r="D279" t="s">
        <v>44</v>
      </c>
      <c r="E279">
        <f t="shared" si="1"/>
        <v>75</v>
      </c>
      <c r="F279">
        <v>0.86553323999999976</v>
      </c>
    </row>
    <row r="280" spans="1:6" x14ac:dyDescent="0.2">
      <c r="A280" t="s">
        <v>58</v>
      </c>
      <c r="B280" s="2">
        <v>2017</v>
      </c>
      <c r="C280" s="2">
        <v>1</v>
      </c>
      <c r="D280" t="s">
        <v>44</v>
      </c>
      <c r="E280">
        <f t="shared" si="1"/>
        <v>80</v>
      </c>
      <c r="F280">
        <v>1.06216044</v>
      </c>
    </row>
    <row r="281" spans="1:6" x14ac:dyDescent="0.2">
      <c r="A281" t="s">
        <v>58</v>
      </c>
      <c r="B281" s="2">
        <v>2017</v>
      </c>
      <c r="C281" s="2">
        <v>1</v>
      </c>
      <c r="D281" t="s">
        <v>44</v>
      </c>
      <c r="E281">
        <f t="shared" si="1"/>
        <v>85</v>
      </c>
      <c r="F281">
        <v>2.35830144</v>
      </c>
    </row>
    <row r="282" spans="1:6" x14ac:dyDescent="0.2">
      <c r="A282" t="s">
        <v>58</v>
      </c>
      <c r="B282" s="2">
        <v>2017</v>
      </c>
      <c r="C282" s="2">
        <v>1</v>
      </c>
      <c r="D282" t="s">
        <v>44</v>
      </c>
      <c r="E282">
        <f t="shared" si="1"/>
        <v>90</v>
      </c>
      <c r="F282">
        <v>0.59775104000000079</v>
      </c>
    </row>
    <row r="283" spans="1:6" x14ac:dyDescent="0.2">
      <c r="A283" t="s">
        <v>58</v>
      </c>
      <c r="B283" s="2">
        <v>2017</v>
      </c>
      <c r="C283" s="2">
        <v>1</v>
      </c>
      <c r="D283" t="s">
        <v>44</v>
      </c>
      <c r="E283">
        <v>0</v>
      </c>
      <c r="F283">
        <v>4.2899516400000008</v>
      </c>
    </row>
    <row r="284" spans="1:6" x14ac:dyDescent="0.2">
      <c r="A284" t="s">
        <v>58</v>
      </c>
      <c r="B284" s="2">
        <v>2017</v>
      </c>
      <c r="C284" s="2">
        <v>1</v>
      </c>
      <c r="D284" t="s">
        <v>44</v>
      </c>
      <c r="E284">
        <f>E283+5</f>
        <v>5</v>
      </c>
      <c r="F284">
        <v>0.19986284000000037</v>
      </c>
    </row>
    <row r="285" spans="1:6" x14ac:dyDescent="0.2">
      <c r="A285" t="s">
        <v>58</v>
      </c>
      <c r="B285" s="2">
        <v>2017</v>
      </c>
      <c r="C285" s="2">
        <v>1</v>
      </c>
      <c r="D285" t="s">
        <v>44</v>
      </c>
      <c r="E285">
        <f t="shared" ref="E285:E301" si="2">E284+5</f>
        <v>10</v>
      </c>
      <c r="F285">
        <v>0.76686144000000012</v>
      </c>
    </row>
    <row r="286" spans="1:6" x14ac:dyDescent="0.2">
      <c r="A286" t="s">
        <v>58</v>
      </c>
      <c r="B286" s="2">
        <v>2017</v>
      </c>
      <c r="C286" s="2">
        <v>1</v>
      </c>
      <c r="D286" t="s">
        <v>44</v>
      </c>
      <c r="E286">
        <f t="shared" si="2"/>
        <v>15</v>
      </c>
      <c r="F286">
        <v>1.3348132399999999</v>
      </c>
    </row>
    <row r="287" spans="1:6" x14ac:dyDescent="0.2">
      <c r="A287" t="s">
        <v>58</v>
      </c>
      <c r="B287" s="2">
        <v>2017</v>
      </c>
      <c r="C287" s="2">
        <v>1</v>
      </c>
      <c r="D287" t="s">
        <v>44</v>
      </c>
      <c r="E287">
        <f t="shared" si="2"/>
        <v>20</v>
      </c>
      <c r="F287">
        <v>1.2026630400000009</v>
      </c>
    </row>
    <row r="288" spans="1:6" x14ac:dyDescent="0.2">
      <c r="A288" t="s">
        <v>58</v>
      </c>
      <c r="B288" s="2">
        <v>2017</v>
      </c>
      <c r="C288" s="2">
        <v>1</v>
      </c>
      <c r="D288" t="s">
        <v>44</v>
      </c>
      <c r="E288">
        <f t="shared" si="2"/>
        <v>25</v>
      </c>
      <c r="F288">
        <v>0.81879644000000007</v>
      </c>
    </row>
    <row r="289" spans="1:6" x14ac:dyDescent="0.2">
      <c r="A289" t="s">
        <v>58</v>
      </c>
      <c r="B289" s="2">
        <v>2017</v>
      </c>
      <c r="C289" s="2">
        <v>1</v>
      </c>
      <c r="D289" t="s">
        <v>44</v>
      </c>
      <c r="E289">
        <f t="shared" si="2"/>
        <v>30</v>
      </c>
      <c r="F289">
        <v>2.2044902400000002</v>
      </c>
    </row>
    <row r="290" spans="1:6" x14ac:dyDescent="0.2">
      <c r="A290" t="s">
        <v>58</v>
      </c>
      <c r="B290" s="2">
        <v>2017</v>
      </c>
      <c r="C290" s="2">
        <v>1</v>
      </c>
      <c r="D290" t="s">
        <v>44</v>
      </c>
      <c r="E290">
        <f t="shared" si="2"/>
        <v>35</v>
      </c>
      <c r="F290">
        <v>1.4303990400000011</v>
      </c>
    </row>
    <row r="291" spans="1:6" x14ac:dyDescent="0.2">
      <c r="A291" t="s">
        <v>58</v>
      </c>
      <c r="B291" s="2">
        <v>2017</v>
      </c>
      <c r="C291" s="2">
        <v>1</v>
      </c>
      <c r="D291" t="s">
        <v>44</v>
      </c>
      <c r="E291">
        <f t="shared" si="2"/>
        <v>40</v>
      </c>
      <c r="F291">
        <v>1.1042876400000003</v>
      </c>
    </row>
    <row r="292" spans="1:6" x14ac:dyDescent="0.2">
      <c r="A292" t="s">
        <v>58</v>
      </c>
      <c r="B292" s="2">
        <v>2017</v>
      </c>
      <c r="C292" s="2">
        <v>1</v>
      </c>
      <c r="D292" t="s">
        <v>44</v>
      </c>
      <c r="E292">
        <f t="shared" si="2"/>
        <v>45</v>
      </c>
      <c r="F292">
        <v>1.8313820400000012</v>
      </c>
    </row>
    <row r="293" spans="1:6" x14ac:dyDescent="0.2">
      <c r="A293" t="s">
        <v>58</v>
      </c>
      <c r="B293" s="2">
        <v>2017</v>
      </c>
      <c r="C293" s="2">
        <v>1</v>
      </c>
      <c r="D293" t="s">
        <v>44</v>
      </c>
      <c r="E293">
        <f t="shared" si="2"/>
        <v>50</v>
      </c>
      <c r="F293">
        <v>0.18053723999999988</v>
      </c>
    </row>
    <row r="294" spans="1:6" x14ac:dyDescent="0.2">
      <c r="A294" t="s">
        <v>58</v>
      </c>
      <c r="B294" s="2">
        <v>2017</v>
      </c>
      <c r="C294" s="2">
        <v>1</v>
      </c>
      <c r="D294" t="s">
        <v>44</v>
      </c>
      <c r="E294">
        <f t="shared" si="2"/>
        <v>55</v>
      </c>
      <c r="F294">
        <v>1.483207040000001</v>
      </c>
    </row>
    <row r="295" spans="1:6" x14ac:dyDescent="0.2">
      <c r="A295" t="s">
        <v>58</v>
      </c>
      <c r="B295" s="2">
        <v>2017</v>
      </c>
      <c r="C295" s="2">
        <v>1</v>
      </c>
      <c r="D295" t="s">
        <v>44</v>
      </c>
      <c r="E295">
        <f t="shared" si="2"/>
        <v>60</v>
      </c>
      <c r="F295">
        <v>4.6934840000000311E-2</v>
      </c>
    </row>
    <row r="296" spans="1:6" x14ac:dyDescent="0.2">
      <c r="A296" t="s">
        <v>58</v>
      </c>
      <c r="B296" s="2">
        <v>2017</v>
      </c>
      <c r="C296" s="2">
        <v>1</v>
      </c>
      <c r="D296" t="s">
        <v>44</v>
      </c>
      <c r="E296">
        <f t="shared" si="2"/>
        <v>65</v>
      </c>
      <c r="F296" t="s">
        <v>38</v>
      </c>
    </row>
    <row r="297" spans="1:6" x14ac:dyDescent="0.2">
      <c r="A297" t="s">
        <v>58</v>
      </c>
      <c r="B297" s="2">
        <v>2017</v>
      </c>
      <c r="C297" s="2">
        <v>1</v>
      </c>
      <c r="D297" t="s">
        <v>44</v>
      </c>
      <c r="E297">
        <f t="shared" si="2"/>
        <v>70</v>
      </c>
      <c r="F297">
        <v>0.59775104000000079</v>
      </c>
    </row>
    <row r="298" spans="1:6" x14ac:dyDescent="0.2">
      <c r="A298" t="s">
        <v>58</v>
      </c>
      <c r="B298" s="2">
        <v>2017</v>
      </c>
      <c r="C298" s="2">
        <v>1</v>
      </c>
      <c r="D298" t="s">
        <v>44</v>
      </c>
      <c r="E298">
        <f t="shared" si="2"/>
        <v>75</v>
      </c>
      <c r="F298">
        <v>0.73630044000000017</v>
      </c>
    </row>
    <row r="299" spans="1:6" x14ac:dyDescent="0.2">
      <c r="A299" t="s">
        <v>58</v>
      </c>
      <c r="B299" s="2">
        <v>2017</v>
      </c>
      <c r="C299" s="2">
        <v>1</v>
      </c>
      <c r="D299" t="s">
        <v>44</v>
      </c>
      <c r="E299">
        <f t="shared" si="2"/>
        <v>80</v>
      </c>
      <c r="F299" t="s">
        <v>38</v>
      </c>
    </row>
    <row r="300" spans="1:6" x14ac:dyDescent="0.2">
      <c r="A300" t="s">
        <v>58</v>
      </c>
      <c r="B300" s="2">
        <v>2017</v>
      </c>
      <c r="C300" s="2">
        <v>1</v>
      </c>
      <c r="D300" t="s">
        <v>44</v>
      </c>
      <c r="E300">
        <f t="shared" si="2"/>
        <v>85</v>
      </c>
      <c r="F300" t="s">
        <v>38</v>
      </c>
    </row>
    <row r="301" spans="1:6" x14ac:dyDescent="0.2">
      <c r="A301" t="s">
        <v>58</v>
      </c>
      <c r="B301" s="2">
        <v>2017</v>
      </c>
      <c r="C301" s="2">
        <v>1</v>
      </c>
      <c r="D301" t="s">
        <v>44</v>
      </c>
      <c r="E301">
        <f t="shared" si="2"/>
        <v>90</v>
      </c>
      <c r="F301">
        <v>0.79579104000000078</v>
      </c>
    </row>
    <row r="302" spans="1:6" x14ac:dyDescent="0.2">
      <c r="A302" t="s">
        <v>58</v>
      </c>
      <c r="B302" s="2">
        <v>2017</v>
      </c>
      <c r="C302" s="2">
        <v>1</v>
      </c>
      <c r="D302" t="s">
        <v>45</v>
      </c>
      <c r="E302">
        <v>0</v>
      </c>
      <c r="F302">
        <v>5.6537188400000016</v>
      </c>
    </row>
    <row r="303" spans="1:6" x14ac:dyDescent="0.2">
      <c r="A303" t="s">
        <v>58</v>
      </c>
      <c r="B303" s="2">
        <v>2017</v>
      </c>
      <c r="C303" s="2">
        <v>1</v>
      </c>
      <c r="D303" t="s">
        <v>45</v>
      </c>
      <c r="E303">
        <v>5</v>
      </c>
      <c r="F303">
        <v>0.99565184000000051</v>
      </c>
    </row>
    <row r="304" spans="1:6" x14ac:dyDescent="0.2">
      <c r="A304" t="s">
        <v>58</v>
      </c>
      <c r="B304" s="2">
        <v>2017</v>
      </c>
      <c r="C304" s="2">
        <v>1</v>
      </c>
      <c r="D304" t="s">
        <v>45</v>
      </c>
      <c r="E304">
        <v>10</v>
      </c>
      <c r="F304">
        <v>0.24114144000000007</v>
      </c>
    </row>
    <row r="305" spans="1:6" x14ac:dyDescent="0.2">
      <c r="A305" t="s">
        <v>58</v>
      </c>
      <c r="B305" s="2">
        <v>2017</v>
      </c>
      <c r="C305" s="2">
        <v>1</v>
      </c>
      <c r="D305" t="s">
        <v>45</v>
      </c>
      <c r="E305">
        <v>15</v>
      </c>
      <c r="F305">
        <v>0.86124444000000011</v>
      </c>
    </row>
    <row r="306" spans="1:6" x14ac:dyDescent="0.2">
      <c r="A306" t="s">
        <v>58</v>
      </c>
      <c r="B306" s="2">
        <v>2017</v>
      </c>
      <c r="C306" s="2">
        <v>1</v>
      </c>
      <c r="D306" t="s">
        <v>45</v>
      </c>
      <c r="E306">
        <v>20</v>
      </c>
      <c r="F306">
        <v>1.48586844</v>
      </c>
    </row>
    <row r="307" spans="1:6" x14ac:dyDescent="0.2">
      <c r="A307" t="s">
        <v>58</v>
      </c>
      <c r="B307" s="2">
        <v>2017</v>
      </c>
      <c r="C307" s="2">
        <v>1</v>
      </c>
      <c r="D307" t="s">
        <v>45</v>
      </c>
      <c r="E307">
        <v>25</v>
      </c>
      <c r="F307">
        <v>2.4800092399999998</v>
      </c>
    </row>
    <row r="308" spans="1:6" x14ac:dyDescent="0.2">
      <c r="A308" t="s">
        <v>58</v>
      </c>
      <c r="B308" s="2">
        <v>2017</v>
      </c>
      <c r="C308" s="2">
        <v>1</v>
      </c>
      <c r="D308" t="s">
        <v>45</v>
      </c>
      <c r="E308">
        <v>30</v>
      </c>
      <c r="F308">
        <v>0.45544044000000006</v>
      </c>
    </row>
    <row r="309" spans="1:6" x14ac:dyDescent="0.2">
      <c r="A309" t="s">
        <v>58</v>
      </c>
      <c r="B309" s="2">
        <v>2017</v>
      </c>
      <c r="C309" s="2">
        <v>1</v>
      </c>
      <c r="D309" t="s">
        <v>45</v>
      </c>
      <c r="E309">
        <v>35</v>
      </c>
      <c r="F309">
        <v>1.0691366400000004</v>
      </c>
    </row>
    <row r="310" spans="1:6" x14ac:dyDescent="0.2">
      <c r="A310" t="s">
        <v>58</v>
      </c>
      <c r="B310" s="2">
        <v>2017</v>
      </c>
      <c r="C310" s="2">
        <v>1</v>
      </c>
      <c r="D310" t="s">
        <v>45</v>
      </c>
      <c r="E310">
        <v>40</v>
      </c>
      <c r="F310">
        <v>0.18327404000000053</v>
      </c>
    </row>
    <row r="311" spans="1:6" x14ac:dyDescent="0.2">
      <c r="A311" t="s">
        <v>58</v>
      </c>
      <c r="B311" s="2">
        <v>2017</v>
      </c>
      <c r="C311" s="2">
        <v>1</v>
      </c>
      <c r="D311" t="s">
        <v>45</v>
      </c>
      <c r="E311">
        <v>45</v>
      </c>
      <c r="F311">
        <v>2.1386468400000007</v>
      </c>
    </row>
    <row r="312" spans="1:6" x14ac:dyDescent="0.2">
      <c r="A312" t="s">
        <v>58</v>
      </c>
      <c r="B312" s="2">
        <v>2017</v>
      </c>
      <c r="C312" s="2">
        <v>1</v>
      </c>
      <c r="D312" t="s">
        <v>45</v>
      </c>
      <c r="E312">
        <v>50</v>
      </c>
      <c r="F312">
        <v>1.9166246400000007</v>
      </c>
    </row>
    <row r="313" spans="1:6" x14ac:dyDescent="0.2">
      <c r="A313" t="s">
        <v>58</v>
      </c>
      <c r="B313" s="2">
        <v>2017</v>
      </c>
      <c r="C313" s="2">
        <v>1</v>
      </c>
      <c r="D313" t="s">
        <v>45</v>
      </c>
      <c r="E313">
        <v>55</v>
      </c>
      <c r="F313">
        <v>1.5802774400000001</v>
      </c>
    </row>
    <row r="314" spans="1:6" x14ac:dyDescent="0.2">
      <c r="A314" t="s">
        <v>58</v>
      </c>
      <c r="B314" s="2">
        <v>2017</v>
      </c>
      <c r="C314" s="2">
        <v>1</v>
      </c>
      <c r="D314" t="s">
        <v>45</v>
      </c>
      <c r="E314">
        <v>60</v>
      </c>
      <c r="F314">
        <v>1.7250662399999999</v>
      </c>
    </row>
    <row r="315" spans="1:6" x14ac:dyDescent="0.2">
      <c r="A315" t="s">
        <v>58</v>
      </c>
      <c r="B315" s="2">
        <v>2017</v>
      </c>
      <c r="C315" s="2">
        <v>1</v>
      </c>
      <c r="D315" t="s">
        <v>45</v>
      </c>
      <c r="E315">
        <v>65</v>
      </c>
      <c r="F315">
        <v>0.98435484000000062</v>
      </c>
    </row>
    <row r="316" spans="1:6" x14ac:dyDescent="0.2">
      <c r="A316" t="s">
        <v>58</v>
      </c>
      <c r="B316" s="2">
        <v>2017</v>
      </c>
      <c r="C316" s="2">
        <v>1</v>
      </c>
      <c r="D316" t="s">
        <v>45</v>
      </c>
      <c r="E316">
        <v>70</v>
      </c>
      <c r="F316">
        <v>0.53678684000000043</v>
      </c>
    </row>
    <row r="317" spans="1:6" x14ac:dyDescent="0.2">
      <c r="A317" t="s">
        <v>58</v>
      </c>
      <c r="B317" s="2">
        <v>2017</v>
      </c>
      <c r="C317" s="2">
        <v>1</v>
      </c>
      <c r="D317" t="s">
        <v>45</v>
      </c>
      <c r="E317">
        <v>75</v>
      </c>
      <c r="F317">
        <v>0.51694944000000009</v>
      </c>
    </row>
    <row r="318" spans="1:6" x14ac:dyDescent="0.2">
      <c r="A318" t="s">
        <v>58</v>
      </c>
      <c r="B318" s="2">
        <v>2017</v>
      </c>
      <c r="C318" s="2">
        <v>1</v>
      </c>
      <c r="D318" t="s">
        <v>45</v>
      </c>
      <c r="E318">
        <v>80</v>
      </c>
      <c r="F318">
        <v>0.75254364000000029</v>
      </c>
    </row>
    <row r="319" spans="1:6" x14ac:dyDescent="0.2">
      <c r="A319" t="s">
        <v>58</v>
      </c>
      <c r="B319" s="2">
        <v>2017</v>
      </c>
      <c r="C319" s="2">
        <v>1</v>
      </c>
      <c r="D319" t="s">
        <v>45</v>
      </c>
      <c r="E319">
        <v>85</v>
      </c>
      <c r="F319">
        <v>1.7535302399999999</v>
      </c>
    </row>
    <row r="320" spans="1:6" x14ac:dyDescent="0.2">
      <c r="A320" t="s">
        <v>58</v>
      </c>
      <c r="B320" s="2">
        <v>2017</v>
      </c>
      <c r="C320" s="2">
        <v>1</v>
      </c>
      <c r="D320" t="s">
        <v>45</v>
      </c>
      <c r="E320">
        <v>90</v>
      </c>
      <c r="F320">
        <v>0.58277184000000049</v>
      </c>
    </row>
    <row r="321" spans="1:6" x14ac:dyDescent="0.2">
      <c r="A321" t="s">
        <v>58</v>
      </c>
      <c r="B321" s="2">
        <v>2017</v>
      </c>
      <c r="C321" s="2">
        <v>1</v>
      </c>
      <c r="D321" t="s">
        <v>45</v>
      </c>
      <c r="E321">
        <v>0</v>
      </c>
      <c r="F321">
        <v>5.180954240000001</v>
      </c>
    </row>
    <row r="322" spans="1:6" x14ac:dyDescent="0.2">
      <c r="A322" t="s">
        <v>58</v>
      </c>
      <c r="B322" s="2">
        <v>2017</v>
      </c>
      <c r="C322" s="2">
        <v>1</v>
      </c>
      <c r="D322" t="s">
        <v>45</v>
      </c>
      <c r="E322">
        <v>5</v>
      </c>
      <c r="F322">
        <v>1.4225468400000008</v>
      </c>
    </row>
    <row r="323" spans="1:6" x14ac:dyDescent="0.2">
      <c r="A323" t="s">
        <v>58</v>
      </c>
      <c r="B323" s="2">
        <v>2017</v>
      </c>
      <c r="C323" s="2">
        <v>1</v>
      </c>
      <c r="D323" t="s">
        <v>45</v>
      </c>
      <c r="E323">
        <v>10</v>
      </c>
      <c r="F323">
        <v>1.34757024</v>
      </c>
    </row>
    <row r="324" spans="1:6" x14ac:dyDescent="0.2">
      <c r="A324" t="s">
        <v>58</v>
      </c>
      <c r="B324" s="2">
        <v>2017</v>
      </c>
      <c r="C324" s="2">
        <v>1</v>
      </c>
      <c r="D324" t="s">
        <v>45</v>
      </c>
      <c r="E324">
        <v>15</v>
      </c>
      <c r="F324">
        <v>1.0831430400000008</v>
      </c>
    </row>
    <row r="325" spans="1:6" x14ac:dyDescent="0.2">
      <c r="A325" t="s">
        <v>58</v>
      </c>
      <c r="B325" s="2">
        <v>2017</v>
      </c>
      <c r="C325" s="2">
        <v>1</v>
      </c>
      <c r="D325" t="s">
        <v>45</v>
      </c>
      <c r="E325">
        <v>20</v>
      </c>
      <c r="F325">
        <v>2.12620524</v>
      </c>
    </row>
    <row r="326" spans="1:6" x14ac:dyDescent="0.2">
      <c r="A326" t="s">
        <v>58</v>
      </c>
      <c r="B326" s="2">
        <v>2017</v>
      </c>
      <c r="C326" s="2">
        <v>1</v>
      </c>
      <c r="D326" t="s">
        <v>45</v>
      </c>
      <c r="E326">
        <v>25</v>
      </c>
      <c r="F326">
        <v>2.3778518400000008</v>
      </c>
    </row>
    <row r="327" spans="1:6" x14ac:dyDescent="0.2">
      <c r="A327" t="s">
        <v>58</v>
      </c>
      <c r="B327" s="2">
        <v>2017</v>
      </c>
      <c r="C327" s="2">
        <v>1</v>
      </c>
      <c r="D327" t="s">
        <v>45</v>
      </c>
      <c r="E327">
        <v>30</v>
      </c>
      <c r="F327">
        <v>0.49028844000000005</v>
      </c>
    </row>
    <row r="328" spans="1:6" x14ac:dyDescent="0.2">
      <c r="A328" t="s">
        <v>58</v>
      </c>
      <c r="B328" s="2">
        <v>2017</v>
      </c>
      <c r="C328" s="2">
        <v>1</v>
      </c>
      <c r="D328" t="s">
        <v>45</v>
      </c>
      <c r="E328">
        <v>35</v>
      </c>
      <c r="F328">
        <v>1.940435840000001</v>
      </c>
    </row>
    <row r="329" spans="1:6" x14ac:dyDescent="0.2">
      <c r="A329" t="s">
        <v>58</v>
      </c>
      <c r="B329" s="2">
        <v>2017</v>
      </c>
      <c r="C329" s="2">
        <v>1</v>
      </c>
      <c r="D329" t="s">
        <v>45</v>
      </c>
      <c r="E329">
        <v>40</v>
      </c>
      <c r="F329">
        <v>0.23969004000000058</v>
      </c>
    </row>
    <row r="330" spans="1:6" x14ac:dyDescent="0.2">
      <c r="A330" t="s">
        <v>58</v>
      </c>
      <c r="B330" s="2">
        <v>2017</v>
      </c>
      <c r="C330" s="2">
        <v>1</v>
      </c>
      <c r="D330" t="s">
        <v>45</v>
      </c>
      <c r="E330">
        <v>45</v>
      </c>
      <c r="F330">
        <v>1.3195708400000008</v>
      </c>
    </row>
    <row r="331" spans="1:6" x14ac:dyDescent="0.2">
      <c r="A331" t="s">
        <v>58</v>
      </c>
      <c r="B331" s="2">
        <v>2017</v>
      </c>
      <c r="C331" s="2">
        <v>1</v>
      </c>
      <c r="D331" t="s">
        <v>45</v>
      </c>
      <c r="E331">
        <v>50</v>
      </c>
      <c r="F331">
        <v>1.62148844</v>
      </c>
    </row>
    <row r="332" spans="1:6" x14ac:dyDescent="0.2">
      <c r="A332" t="s">
        <v>58</v>
      </c>
      <c r="B332" s="2">
        <v>2017</v>
      </c>
      <c r="C332" s="2">
        <v>1</v>
      </c>
      <c r="D332" t="s">
        <v>45</v>
      </c>
      <c r="E332">
        <v>55</v>
      </c>
      <c r="F332" t="s">
        <v>38</v>
      </c>
    </row>
    <row r="333" spans="1:6" x14ac:dyDescent="0.2">
      <c r="A333" t="s">
        <v>58</v>
      </c>
      <c r="B333" s="2">
        <v>2017</v>
      </c>
      <c r="C333" s="2">
        <v>1</v>
      </c>
      <c r="D333" t="s">
        <v>45</v>
      </c>
      <c r="E333">
        <v>60</v>
      </c>
      <c r="F333">
        <v>2.0369606400000007</v>
      </c>
    </row>
    <row r="334" spans="1:6" x14ac:dyDescent="0.2">
      <c r="A334" t="s">
        <v>58</v>
      </c>
      <c r="B334" s="2">
        <v>2017</v>
      </c>
      <c r="C334" s="2">
        <v>1</v>
      </c>
      <c r="D334" t="s">
        <v>45</v>
      </c>
      <c r="E334">
        <v>65</v>
      </c>
      <c r="F334">
        <v>0.91542944000000004</v>
      </c>
    </row>
    <row r="335" spans="1:6" x14ac:dyDescent="0.2">
      <c r="A335" t="s">
        <v>58</v>
      </c>
      <c r="B335" s="2">
        <v>2017</v>
      </c>
      <c r="C335" s="2">
        <v>1</v>
      </c>
      <c r="D335" t="s">
        <v>45</v>
      </c>
      <c r="E335">
        <v>70</v>
      </c>
      <c r="F335">
        <v>0.64538604000000077</v>
      </c>
    </row>
    <row r="336" spans="1:6" x14ac:dyDescent="0.2">
      <c r="A336" t="s">
        <v>58</v>
      </c>
      <c r="B336" s="2">
        <v>2017</v>
      </c>
      <c r="C336" s="2">
        <v>1</v>
      </c>
      <c r="D336" t="s">
        <v>45</v>
      </c>
      <c r="E336">
        <v>75</v>
      </c>
      <c r="F336">
        <v>0.29624923999999991</v>
      </c>
    </row>
    <row r="337" spans="1:8" x14ac:dyDescent="0.2">
      <c r="A337" t="s">
        <v>58</v>
      </c>
      <c r="B337" s="2">
        <v>2017</v>
      </c>
      <c r="C337" s="2">
        <v>1</v>
      </c>
      <c r="D337" t="s">
        <v>45</v>
      </c>
      <c r="E337">
        <v>80</v>
      </c>
      <c r="F337">
        <v>0.95744604000000089</v>
      </c>
    </row>
    <row r="338" spans="1:8" x14ac:dyDescent="0.2">
      <c r="A338" t="s">
        <v>58</v>
      </c>
      <c r="B338" s="2">
        <v>2017</v>
      </c>
      <c r="C338" s="2">
        <v>1</v>
      </c>
      <c r="D338" t="s">
        <v>45</v>
      </c>
      <c r="E338">
        <v>85</v>
      </c>
      <c r="F338">
        <v>1.4068964400000001</v>
      </c>
    </row>
    <row r="339" spans="1:8" x14ac:dyDescent="0.2">
      <c r="A339" t="s">
        <v>58</v>
      </c>
      <c r="B339" s="2">
        <v>2017</v>
      </c>
      <c r="C339" s="2">
        <v>1</v>
      </c>
      <c r="D339" t="s">
        <v>45</v>
      </c>
      <c r="E339">
        <v>90</v>
      </c>
      <c r="F339">
        <v>0.98435484000000062</v>
      </c>
    </row>
    <row r="340" spans="1:8" x14ac:dyDescent="0.2">
      <c r="A340" s="2" t="s">
        <v>24</v>
      </c>
      <c r="B340" s="2">
        <v>2017</v>
      </c>
      <c r="C340" s="2"/>
      <c r="D340" s="19" t="s">
        <v>45</v>
      </c>
      <c r="E340" s="2">
        <v>0</v>
      </c>
      <c r="F340" s="2">
        <v>0.45234335999999997</v>
      </c>
      <c r="G340" s="18"/>
      <c r="H340" s="2"/>
    </row>
    <row r="341" spans="1:8" x14ac:dyDescent="0.2">
      <c r="A341" s="2" t="s">
        <v>24</v>
      </c>
      <c r="B341" s="2">
        <v>2017</v>
      </c>
      <c r="C341" s="2"/>
      <c r="D341" s="19" t="s">
        <v>45</v>
      </c>
      <c r="E341" s="2">
        <v>0</v>
      </c>
      <c r="F341" s="2">
        <v>0.42341276000000017</v>
      </c>
      <c r="G341" s="18"/>
      <c r="H341" s="2"/>
    </row>
    <row r="342" spans="1:8" x14ac:dyDescent="0.2">
      <c r="A342" s="2" t="s">
        <v>24</v>
      </c>
      <c r="B342" s="2">
        <v>2017</v>
      </c>
      <c r="C342" s="2"/>
      <c r="D342" s="19" t="s">
        <v>45</v>
      </c>
      <c r="E342" s="2">
        <v>0</v>
      </c>
      <c r="F342" s="2">
        <v>0.64384235999999995</v>
      </c>
      <c r="G342" s="18"/>
      <c r="H342" s="2"/>
    </row>
    <row r="343" spans="1:8" x14ac:dyDescent="0.2">
      <c r="A343" s="2" t="s">
        <v>24</v>
      </c>
      <c r="B343" s="2">
        <v>2017</v>
      </c>
      <c r="C343" s="2"/>
      <c r="D343" s="19" t="s">
        <v>45</v>
      </c>
      <c r="E343" s="2">
        <v>5</v>
      </c>
      <c r="F343" s="2">
        <v>0.30421356000000044</v>
      </c>
      <c r="G343" s="18"/>
      <c r="H343" s="2"/>
    </row>
    <row r="344" spans="1:8" x14ac:dyDescent="0.2">
      <c r="A344" s="2" t="s">
        <v>24</v>
      </c>
      <c r="B344" s="2">
        <v>2017</v>
      </c>
      <c r="C344" s="2"/>
      <c r="D344" s="19" t="s">
        <v>45</v>
      </c>
      <c r="E344" s="2">
        <v>5</v>
      </c>
      <c r="F344" s="2">
        <v>2.2975097600000005</v>
      </c>
      <c r="G344" s="18"/>
      <c r="H344" s="2"/>
    </row>
    <row r="345" spans="1:8" x14ac:dyDescent="0.2">
      <c r="A345" s="2" t="s">
        <v>24</v>
      </c>
      <c r="B345" s="2">
        <v>2017</v>
      </c>
      <c r="C345" s="2"/>
      <c r="D345" s="19" t="s">
        <v>45</v>
      </c>
      <c r="E345" s="2">
        <v>5</v>
      </c>
      <c r="F345" s="2">
        <v>0.33692735999999995</v>
      </c>
      <c r="G345" s="18"/>
      <c r="H345" s="2"/>
    </row>
    <row r="346" spans="1:8" x14ac:dyDescent="0.2">
      <c r="A346" s="2" t="s">
        <v>24</v>
      </c>
      <c r="B346" s="2">
        <v>2017</v>
      </c>
      <c r="C346" s="2"/>
      <c r="D346" s="19" t="s">
        <v>45</v>
      </c>
      <c r="E346" s="2">
        <v>10</v>
      </c>
      <c r="F346" s="2">
        <v>0.23275116000000029</v>
      </c>
      <c r="G346" s="18"/>
      <c r="H346" s="2"/>
    </row>
    <row r="347" spans="1:8" x14ac:dyDescent="0.2">
      <c r="A347" s="2" t="s">
        <v>24</v>
      </c>
      <c r="B347" s="2">
        <v>2017</v>
      </c>
      <c r="C347" s="2"/>
      <c r="D347" s="19" t="s">
        <v>45</v>
      </c>
      <c r="E347" s="2">
        <v>10</v>
      </c>
      <c r="F347" s="2">
        <v>0.35762076000000015</v>
      </c>
      <c r="G347" s="18"/>
      <c r="H347" s="2"/>
    </row>
    <row r="348" spans="1:8" x14ac:dyDescent="0.2">
      <c r="A348" s="2" t="s">
        <v>24</v>
      </c>
      <c r="B348" s="2">
        <v>2017</v>
      </c>
      <c r="C348" s="2"/>
      <c r="D348" s="19" t="s">
        <v>45</v>
      </c>
      <c r="E348" s="2">
        <v>10</v>
      </c>
      <c r="F348" s="2">
        <v>1.8641039599999996</v>
      </c>
      <c r="G348" s="18"/>
      <c r="H348" s="2"/>
    </row>
    <row r="349" spans="1:8" x14ac:dyDescent="0.2">
      <c r="A349" s="2" t="s">
        <v>24</v>
      </c>
      <c r="B349" s="2">
        <v>2017</v>
      </c>
      <c r="C349" s="2"/>
      <c r="D349" s="19" t="s">
        <v>45</v>
      </c>
      <c r="E349" s="2">
        <v>15</v>
      </c>
      <c r="F349" s="2">
        <v>0.73670495999999974</v>
      </c>
      <c r="G349" s="18"/>
      <c r="H349" s="2"/>
    </row>
    <row r="350" spans="1:8" x14ac:dyDescent="0.2">
      <c r="A350" s="2" t="s">
        <v>24</v>
      </c>
      <c r="B350" s="2">
        <v>2017</v>
      </c>
      <c r="C350" s="2"/>
      <c r="D350" s="19" t="s">
        <v>45</v>
      </c>
      <c r="E350" s="2">
        <v>15</v>
      </c>
      <c r="F350" s="2">
        <v>0.71457516000000043</v>
      </c>
      <c r="G350" s="18"/>
      <c r="H350" s="2"/>
    </row>
    <row r="351" spans="1:8" x14ac:dyDescent="0.2">
      <c r="A351" s="2" t="s">
        <v>24</v>
      </c>
      <c r="B351" s="2">
        <v>2017</v>
      </c>
      <c r="C351" s="2"/>
      <c r="D351" s="19" t="s">
        <v>45</v>
      </c>
      <c r="E351" s="2">
        <v>15</v>
      </c>
      <c r="F351" s="2">
        <v>0.44377435999999992</v>
      </c>
      <c r="G351" s="18"/>
      <c r="H351" s="2"/>
    </row>
    <row r="352" spans="1:8" x14ac:dyDescent="0.2">
      <c r="A352" s="2" t="s">
        <v>24</v>
      </c>
      <c r="B352" s="2">
        <v>2017</v>
      </c>
      <c r="C352" s="2"/>
      <c r="D352" s="19" t="s">
        <v>45</v>
      </c>
      <c r="E352" s="2">
        <v>20</v>
      </c>
      <c r="F352" s="2">
        <v>0.70858176000000017</v>
      </c>
      <c r="G352" s="2"/>
      <c r="H352" s="2"/>
    </row>
    <row r="353" spans="1:8" x14ac:dyDescent="0.2">
      <c r="A353" s="2" t="s">
        <v>24</v>
      </c>
      <c r="B353" s="2">
        <v>2017</v>
      </c>
      <c r="C353" s="2"/>
      <c r="D353" s="19" t="s">
        <v>45</v>
      </c>
      <c r="E353" s="2">
        <v>20</v>
      </c>
      <c r="F353" s="2">
        <v>0.65545116000000037</v>
      </c>
      <c r="G353" s="2"/>
      <c r="H353" s="2"/>
    </row>
    <row r="354" spans="1:8" x14ac:dyDescent="0.2">
      <c r="A354" s="2" t="s">
        <v>24</v>
      </c>
      <c r="B354" s="2">
        <v>2017</v>
      </c>
      <c r="C354" s="2"/>
      <c r="D354" s="19" t="s">
        <v>45</v>
      </c>
      <c r="E354" s="2">
        <v>20</v>
      </c>
      <c r="F354" s="2">
        <v>2.0041545600000008</v>
      </c>
      <c r="G354" s="2"/>
      <c r="H354" s="2"/>
    </row>
    <row r="355" spans="1:8" x14ac:dyDescent="0.2">
      <c r="A355" s="2" t="s">
        <v>24</v>
      </c>
      <c r="B355" s="2">
        <v>2017</v>
      </c>
      <c r="C355" s="2"/>
      <c r="D355" s="19" t="s">
        <v>45</v>
      </c>
      <c r="E355" s="2">
        <v>25</v>
      </c>
      <c r="F355" s="2">
        <v>0.92906076000000015</v>
      </c>
      <c r="G355" s="2"/>
      <c r="H355" s="2"/>
    </row>
    <row r="356" spans="1:8" x14ac:dyDescent="0.2">
      <c r="A356" s="2" t="s">
        <v>24</v>
      </c>
      <c r="B356" s="2">
        <v>2017</v>
      </c>
      <c r="C356" s="2"/>
      <c r="D356" s="19" t="s">
        <v>45</v>
      </c>
      <c r="E356" s="2">
        <v>25</v>
      </c>
      <c r="F356" s="2">
        <v>1.0418007600000001</v>
      </c>
      <c r="G356" s="2"/>
      <c r="H356" s="2"/>
    </row>
    <row r="357" spans="1:8" x14ac:dyDescent="0.2">
      <c r="A357" s="2" t="s">
        <v>24</v>
      </c>
      <c r="B357" s="2">
        <v>2017</v>
      </c>
      <c r="C357" s="2"/>
      <c r="D357" s="19" t="s">
        <v>45</v>
      </c>
      <c r="E357" s="2">
        <v>25</v>
      </c>
      <c r="F357" s="2">
        <v>0.8171151600000004</v>
      </c>
      <c r="G357" s="2"/>
      <c r="H357" s="2"/>
    </row>
    <row r="358" spans="1:8" x14ac:dyDescent="0.2">
      <c r="A358" s="2" t="s">
        <v>24</v>
      </c>
      <c r="B358" s="2">
        <v>2017</v>
      </c>
      <c r="C358" s="2"/>
      <c r="D358" s="19" t="s">
        <v>45</v>
      </c>
      <c r="E358" s="2">
        <v>30</v>
      </c>
      <c r="F358" s="2">
        <v>0.75499116000000044</v>
      </c>
      <c r="G358" s="2"/>
      <c r="H358" s="2"/>
    </row>
    <row r="359" spans="1:8" x14ac:dyDescent="0.2">
      <c r="A359" s="2" t="s">
        <v>24</v>
      </c>
      <c r="B359" s="2">
        <v>2017</v>
      </c>
      <c r="C359" s="2"/>
      <c r="D359" s="19" t="s">
        <v>45</v>
      </c>
      <c r="E359" s="2">
        <v>30</v>
      </c>
      <c r="F359" s="2">
        <v>0.86167295999999971</v>
      </c>
      <c r="G359" s="2"/>
      <c r="H359" s="2"/>
    </row>
    <row r="360" spans="1:8" x14ac:dyDescent="0.2">
      <c r="A360" s="2" t="s">
        <v>24</v>
      </c>
      <c r="B360" s="2">
        <v>2017</v>
      </c>
      <c r="C360" s="2"/>
      <c r="D360" s="19" t="s">
        <v>45</v>
      </c>
      <c r="E360" s="2">
        <v>30</v>
      </c>
      <c r="F360" s="2">
        <v>0.62656416000000037</v>
      </c>
      <c r="G360" s="2"/>
      <c r="H360" s="2"/>
    </row>
    <row r="361" spans="1:8" x14ac:dyDescent="0.2">
      <c r="A361" s="2" t="s">
        <v>24</v>
      </c>
      <c r="B361" s="2">
        <v>2017</v>
      </c>
      <c r="C361" s="2"/>
      <c r="D361" s="19" t="s">
        <v>45</v>
      </c>
      <c r="E361" s="2">
        <v>35</v>
      </c>
      <c r="F361" s="2">
        <v>0.29961216000000035</v>
      </c>
      <c r="G361" s="2"/>
      <c r="H361" s="2"/>
    </row>
    <row r="362" spans="1:8" x14ac:dyDescent="0.2">
      <c r="A362" s="2" t="s">
        <v>24</v>
      </c>
      <c r="B362" s="2">
        <v>2017</v>
      </c>
      <c r="C362" s="2"/>
      <c r="D362" s="19" t="s">
        <v>45</v>
      </c>
      <c r="E362" s="2">
        <v>35</v>
      </c>
      <c r="F362" s="2">
        <v>0.31812576000000015</v>
      </c>
      <c r="G362" s="2"/>
      <c r="H362" s="2"/>
    </row>
    <row r="363" spans="1:8" x14ac:dyDescent="0.2">
      <c r="A363" s="2" t="s">
        <v>24</v>
      </c>
      <c r="B363" s="2">
        <v>2017</v>
      </c>
      <c r="C363" s="2"/>
      <c r="D363" s="19" t="s">
        <v>45</v>
      </c>
      <c r="E363" s="2">
        <v>35</v>
      </c>
      <c r="F363" s="2">
        <v>0.46442395999999975</v>
      </c>
      <c r="G363" s="2"/>
      <c r="H363" s="2"/>
    </row>
    <row r="364" spans="1:8" x14ac:dyDescent="0.2">
      <c r="A364" s="2" t="s">
        <v>24</v>
      </c>
      <c r="B364" s="2">
        <v>2017</v>
      </c>
      <c r="C364" s="2"/>
      <c r="D364" s="19" t="s">
        <v>45</v>
      </c>
      <c r="E364" s="2">
        <v>40</v>
      </c>
      <c r="F364" s="2">
        <v>0.42341276000000017</v>
      </c>
      <c r="G364" s="2"/>
      <c r="H364" s="2"/>
    </row>
    <row r="365" spans="1:8" x14ac:dyDescent="0.2">
      <c r="A365" s="2" t="s">
        <v>24</v>
      </c>
      <c r="B365" s="2">
        <v>2017</v>
      </c>
      <c r="C365" s="2"/>
      <c r="D365" s="19" t="s">
        <v>45</v>
      </c>
      <c r="E365" s="2">
        <v>40</v>
      </c>
      <c r="F365" s="2">
        <v>0.77343935999999991</v>
      </c>
      <c r="G365" s="2"/>
      <c r="H365" s="2"/>
    </row>
    <row r="366" spans="1:8" x14ac:dyDescent="0.2">
      <c r="A366" s="2" t="s">
        <v>24</v>
      </c>
      <c r="B366" s="2">
        <v>2017</v>
      </c>
      <c r="C366" s="2"/>
      <c r="D366" s="19" t="s">
        <v>45</v>
      </c>
      <c r="E366" s="2">
        <v>40</v>
      </c>
      <c r="F366" s="2">
        <v>0.61703516000000036</v>
      </c>
      <c r="G366" s="2"/>
      <c r="H366" s="2"/>
    </row>
    <row r="367" spans="1:8" x14ac:dyDescent="0.2">
      <c r="A367" s="2" t="s">
        <v>24</v>
      </c>
      <c r="B367" s="2">
        <v>2017</v>
      </c>
      <c r="C367" s="2"/>
      <c r="D367" s="19" t="s">
        <v>45</v>
      </c>
      <c r="E367" s="2">
        <v>45</v>
      </c>
      <c r="F367" s="2">
        <v>0.51551616000000033</v>
      </c>
      <c r="G367" s="2"/>
      <c r="H367" s="2"/>
    </row>
    <row r="368" spans="1:8" x14ac:dyDescent="0.2">
      <c r="A368" s="2" t="s">
        <v>24</v>
      </c>
      <c r="B368" s="2">
        <v>2017</v>
      </c>
      <c r="C368" s="2"/>
      <c r="D368" s="19" t="s">
        <v>45</v>
      </c>
      <c r="E368" s="2">
        <v>45</v>
      </c>
      <c r="F368" s="2">
        <v>0.40833056000000056</v>
      </c>
      <c r="G368" s="2"/>
      <c r="H368" s="2"/>
    </row>
    <row r="369" spans="1:8" x14ac:dyDescent="0.2">
      <c r="A369" s="2" t="s">
        <v>24</v>
      </c>
      <c r="B369" s="2">
        <v>2017</v>
      </c>
      <c r="C369" s="2"/>
      <c r="D369" s="19" t="s">
        <v>45</v>
      </c>
      <c r="E369" s="2">
        <v>45</v>
      </c>
      <c r="F369" s="2">
        <v>0.4609623599999999</v>
      </c>
      <c r="G369" s="2"/>
      <c r="H369" s="2"/>
    </row>
    <row r="370" spans="1:8" x14ac:dyDescent="0.2">
      <c r="A370" s="2" t="s">
        <v>24</v>
      </c>
      <c r="B370" s="2">
        <v>2017</v>
      </c>
      <c r="C370" s="2"/>
      <c r="D370" s="19" t="s">
        <v>45</v>
      </c>
      <c r="E370" s="2">
        <v>50</v>
      </c>
      <c r="F370" s="2">
        <v>0.49240476000000016</v>
      </c>
      <c r="G370" s="2"/>
      <c r="H370" s="2"/>
    </row>
    <row r="371" spans="1:8" x14ac:dyDescent="0.2">
      <c r="A371" s="2" t="s">
        <v>24</v>
      </c>
      <c r="B371" s="2">
        <v>2017</v>
      </c>
      <c r="C371" s="2"/>
      <c r="D371" s="19" t="s">
        <v>45</v>
      </c>
      <c r="E371" s="2">
        <v>50</v>
      </c>
      <c r="F371" s="2">
        <v>0.59061995999999972</v>
      </c>
      <c r="G371" s="2"/>
      <c r="H371" s="2"/>
    </row>
    <row r="372" spans="1:8" x14ac:dyDescent="0.2">
      <c r="A372" s="2" t="s">
        <v>24</v>
      </c>
      <c r="B372" s="2">
        <v>2017</v>
      </c>
      <c r="C372" s="2"/>
      <c r="D372" s="19" t="s">
        <v>45</v>
      </c>
      <c r="E372" s="2">
        <v>50</v>
      </c>
      <c r="F372" s="2">
        <v>0.61893695999999976</v>
      </c>
      <c r="G372" s="2"/>
      <c r="H372" s="2"/>
    </row>
    <row r="373" spans="1:8" x14ac:dyDescent="0.2">
      <c r="A373" s="2" t="s">
        <v>24</v>
      </c>
      <c r="B373" s="2">
        <v>2017</v>
      </c>
      <c r="C373" s="2"/>
      <c r="D373" s="19" t="s">
        <v>45</v>
      </c>
      <c r="E373" s="2">
        <v>55</v>
      </c>
      <c r="F373" s="2">
        <v>0.54807456000000054</v>
      </c>
      <c r="G373" s="2"/>
      <c r="H373" s="2"/>
    </row>
    <row r="374" spans="1:8" x14ac:dyDescent="0.2">
      <c r="A374" s="2" t="s">
        <v>24</v>
      </c>
      <c r="B374" s="2">
        <v>2017</v>
      </c>
      <c r="C374" s="2"/>
      <c r="D374" s="19" t="s">
        <v>45</v>
      </c>
      <c r="E374" s="2">
        <v>55</v>
      </c>
      <c r="F374" s="2">
        <v>0.70459616000000036</v>
      </c>
      <c r="G374" s="2"/>
      <c r="H374" s="2"/>
    </row>
    <row r="375" spans="1:8" x14ac:dyDescent="0.2">
      <c r="A375" s="2" t="s">
        <v>24</v>
      </c>
      <c r="B375" s="2">
        <v>2017</v>
      </c>
      <c r="C375" s="2"/>
      <c r="D375" s="19" t="s">
        <v>45</v>
      </c>
      <c r="E375" s="2">
        <v>55</v>
      </c>
      <c r="F375" s="2">
        <v>0.42678635999999992</v>
      </c>
      <c r="G375" s="2"/>
      <c r="H375" s="2"/>
    </row>
    <row r="376" spans="1:8" x14ac:dyDescent="0.2">
      <c r="A376" s="2" t="s">
        <v>24</v>
      </c>
      <c r="B376" s="2">
        <v>2017</v>
      </c>
      <c r="C376" s="2"/>
      <c r="D376" s="19" t="s">
        <v>45</v>
      </c>
      <c r="E376" s="2">
        <v>60</v>
      </c>
      <c r="F376" s="2">
        <v>0.68873376000000019</v>
      </c>
      <c r="G376" s="2"/>
      <c r="H376" s="2"/>
    </row>
    <row r="377" spans="1:8" x14ac:dyDescent="0.2">
      <c r="A377" s="2" t="s">
        <v>24</v>
      </c>
      <c r="B377" s="2">
        <v>2017</v>
      </c>
      <c r="C377" s="2"/>
      <c r="D377" s="19" t="s">
        <v>45</v>
      </c>
      <c r="E377" s="2">
        <v>60</v>
      </c>
      <c r="F377" s="2">
        <v>0.82342656000000058</v>
      </c>
      <c r="G377" s="2"/>
      <c r="H377" s="2"/>
    </row>
    <row r="378" spans="1:8" x14ac:dyDescent="0.2">
      <c r="A378" s="2" t="s">
        <v>24</v>
      </c>
      <c r="B378" s="2">
        <v>2017</v>
      </c>
      <c r="C378" s="2"/>
      <c r="D378" s="19" t="s">
        <v>45</v>
      </c>
      <c r="E378" s="2">
        <v>60</v>
      </c>
      <c r="F378" s="2">
        <v>0.72259435999999999</v>
      </c>
      <c r="G378" s="2"/>
      <c r="H378" s="2"/>
    </row>
    <row r="379" spans="1:8" x14ac:dyDescent="0.2">
      <c r="A379" s="2" t="s">
        <v>24</v>
      </c>
      <c r="B379" s="2">
        <v>2017</v>
      </c>
      <c r="C379" s="2"/>
      <c r="D379" s="19" t="s">
        <v>45</v>
      </c>
      <c r="E379" s="2">
        <v>65</v>
      </c>
      <c r="F379" s="2">
        <v>3.7635287600000007</v>
      </c>
      <c r="G379" s="2"/>
      <c r="H379" s="2"/>
    </row>
    <row r="380" spans="1:8" x14ac:dyDescent="0.2">
      <c r="A380" s="2" t="s">
        <v>24</v>
      </c>
      <c r="B380" s="2">
        <v>2017</v>
      </c>
      <c r="C380" s="2"/>
      <c r="D380" s="19" t="s">
        <v>45</v>
      </c>
      <c r="E380" s="2">
        <v>65</v>
      </c>
      <c r="F380" s="2">
        <v>0.5738457600000002</v>
      </c>
      <c r="G380" s="2"/>
      <c r="H380" s="2"/>
    </row>
    <row r="381" spans="1:8" x14ac:dyDescent="0.2">
      <c r="A381" s="2" t="s">
        <v>24</v>
      </c>
      <c r="B381" s="2">
        <v>2017</v>
      </c>
      <c r="C381" s="2"/>
      <c r="D381" s="19" t="s">
        <v>45</v>
      </c>
      <c r="E381" s="2">
        <v>65</v>
      </c>
      <c r="F381" s="2">
        <v>6.708635999999997E-2</v>
      </c>
      <c r="G381" s="2"/>
      <c r="H381" s="2"/>
    </row>
    <row r="382" spans="1:8" x14ac:dyDescent="0.2">
      <c r="A382" s="2" t="s">
        <v>24</v>
      </c>
      <c r="B382" s="2">
        <v>2017</v>
      </c>
      <c r="C382" s="2"/>
      <c r="D382" s="19" t="s">
        <v>45</v>
      </c>
      <c r="E382" s="2">
        <v>70</v>
      </c>
      <c r="F382" s="2">
        <v>0.17535935999999996</v>
      </c>
      <c r="G382" s="2"/>
      <c r="H382" s="2"/>
    </row>
    <row r="383" spans="1:8" x14ac:dyDescent="0.2">
      <c r="A383" s="2" t="s">
        <v>24</v>
      </c>
      <c r="B383" s="2">
        <v>2017</v>
      </c>
      <c r="C383" s="2"/>
      <c r="D383" s="19" t="s">
        <v>45</v>
      </c>
      <c r="E383" s="2">
        <v>70</v>
      </c>
      <c r="F383" s="2">
        <v>0.40999835999999995</v>
      </c>
      <c r="G383" s="2"/>
      <c r="H383" s="2"/>
    </row>
    <row r="384" spans="1:8" x14ac:dyDescent="0.2">
      <c r="A384" s="2" t="s">
        <v>24</v>
      </c>
      <c r="B384" s="2">
        <v>2017</v>
      </c>
      <c r="C384" s="2"/>
      <c r="D384" s="19" t="s">
        <v>45</v>
      </c>
      <c r="E384" s="2">
        <v>70</v>
      </c>
      <c r="F384" s="2">
        <v>3.9015279599999992</v>
      </c>
      <c r="G384" s="2"/>
      <c r="H384" s="2"/>
    </row>
    <row r="385" spans="1:8" x14ac:dyDescent="0.2">
      <c r="A385" s="2" t="s">
        <v>24</v>
      </c>
      <c r="B385" s="2">
        <v>2017</v>
      </c>
      <c r="C385" s="2"/>
      <c r="D385" s="19" t="s">
        <v>45</v>
      </c>
      <c r="E385" s="2">
        <v>75</v>
      </c>
      <c r="F385" s="2">
        <v>0.4609623599999999</v>
      </c>
      <c r="G385" s="2"/>
      <c r="H385" s="2"/>
    </row>
    <row r="386" spans="1:8" x14ac:dyDescent="0.2">
      <c r="A386" s="2" t="s">
        <v>24</v>
      </c>
      <c r="B386" s="2">
        <v>2017</v>
      </c>
      <c r="C386" s="2"/>
      <c r="D386" s="19" t="s">
        <v>45</v>
      </c>
      <c r="E386" s="2">
        <v>75</v>
      </c>
      <c r="F386" s="2">
        <v>0.5101527600000002</v>
      </c>
      <c r="G386" s="2"/>
      <c r="H386" s="2"/>
    </row>
    <row r="387" spans="1:8" x14ac:dyDescent="0.2">
      <c r="A387" s="2" t="s">
        <v>24</v>
      </c>
      <c r="B387" s="2">
        <v>2017</v>
      </c>
      <c r="C387" s="2"/>
      <c r="D387" s="19" t="s">
        <v>45</v>
      </c>
      <c r="E387" s="2">
        <v>75</v>
      </c>
      <c r="F387" s="2">
        <v>0.58687835999999993</v>
      </c>
      <c r="G387" s="2"/>
      <c r="H387" s="2"/>
    </row>
    <row r="388" spans="1:8" x14ac:dyDescent="0.2">
      <c r="A388" s="2" t="s">
        <v>24</v>
      </c>
      <c r="B388" s="2">
        <v>2017</v>
      </c>
      <c r="C388" s="2"/>
      <c r="D388" s="19" t="s">
        <v>45</v>
      </c>
      <c r="E388" s="2">
        <v>80</v>
      </c>
      <c r="F388" s="2">
        <v>0.58501056000000062</v>
      </c>
      <c r="G388" s="2"/>
      <c r="H388" s="2"/>
    </row>
    <row r="389" spans="1:8" x14ac:dyDescent="0.2">
      <c r="A389" s="2" t="s">
        <v>24</v>
      </c>
      <c r="B389" s="2">
        <v>2017</v>
      </c>
      <c r="C389" s="2"/>
      <c r="D389" s="19" t="s">
        <v>45</v>
      </c>
      <c r="E389" s="2">
        <v>80</v>
      </c>
      <c r="F389" s="2">
        <v>0.46789356000000054</v>
      </c>
      <c r="G389" s="2"/>
      <c r="H389" s="2"/>
    </row>
    <row r="390" spans="1:8" x14ac:dyDescent="0.2">
      <c r="A390" s="2" t="s">
        <v>24</v>
      </c>
      <c r="B390" s="2">
        <v>2017</v>
      </c>
      <c r="C390" s="2"/>
      <c r="D390" s="19" t="s">
        <v>45</v>
      </c>
      <c r="E390" s="2">
        <v>80</v>
      </c>
      <c r="F390" s="2">
        <v>0.93789595999999964</v>
      </c>
      <c r="G390" s="2"/>
      <c r="H390" s="2"/>
    </row>
    <row r="391" spans="1:8" x14ac:dyDescent="0.2">
      <c r="A391" s="2" t="s">
        <v>24</v>
      </c>
      <c r="B391" s="2">
        <v>2017</v>
      </c>
      <c r="C391" s="2"/>
      <c r="D391" s="19" t="s">
        <v>45</v>
      </c>
      <c r="E391" s="2">
        <v>85</v>
      </c>
      <c r="F391" s="2">
        <v>1.4493177600000002</v>
      </c>
      <c r="G391" s="2"/>
      <c r="H391" s="2"/>
    </row>
    <row r="392" spans="1:8" x14ac:dyDescent="0.2">
      <c r="A392" s="2" t="s">
        <v>24</v>
      </c>
      <c r="B392" s="2">
        <v>2017</v>
      </c>
      <c r="C392" s="2"/>
      <c r="D392" s="19" t="s">
        <v>45</v>
      </c>
      <c r="E392" s="2">
        <v>85</v>
      </c>
      <c r="F392" s="2">
        <v>0.47485676000000016</v>
      </c>
      <c r="G392" s="2"/>
      <c r="H392" s="2"/>
    </row>
    <row r="393" spans="1:8" x14ac:dyDescent="0.2">
      <c r="A393" s="2" t="s">
        <v>24</v>
      </c>
      <c r="B393" s="2">
        <v>2017</v>
      </c>
      <c r="C393" s="2"/>
      <c r="D393" s="19" t="s">
        <v>45</v>
      </c>
      <c r="E393" s="2">
        <v>85</v>
      </c>
      <c r="F393" s="2">
        <v>1.1909721600000005</v>
      </c>
      <c r="G393" s="2"/>
      <c r="H393" s="2"/>
    </row>
    <row r="394" spans="1:8" x14ac:dyDescent="0.2">
      <c r="A394" s="2" t="s">
        <v>24</v>
      </c>
      <c r="B394" s="2">
        <v>2017</v>
      </c>
      <c r="C394" s="2"/>
      <c r="D394" s="19" t="s">
        <v>45</v>
      </c>
      <c r="E394" s="2">
        <v>90</v>
      </c>
      <c r="F394" s="2">
        <v>1.3200777600000002</v>
      </c>
      <c r="G394" s="2"/>
      <c r="H394" s="2"/>
    </row>
    <row r="395" spans="1:8" x14ac:dyDescent="0.2">
      <c r="A395" s="2" t="s">
        <v>24</v>
      </c>
      <c r="B395" s="2">
        <v>2017</v>
      </c>
      <c r="C395" s="2"/>
      <c r="D395" s="19" t="s">
        <v>45</v>
      </c>
      <c r="E395" s="2">
        <v>90</v>
      </c>
      <c r="F395" s="2">
        <v>1.2847865600000006</v>
      </c>
      <c r="G395" s="2"/>
      <c r="H395" s="2"/>
    </row>
    <row r="396" spans="1:8" x14ac:dyDescent="0.2">
      <c r="A396" s="2" t="s">
        <v>24</v>
      </c>
      <c r="B396" s="2">
        <v>2017</v>
      </c>
      <c r="C396" s="2"/>
      <c r="D396" s="19" t="s">
        <v>45</v>
      </c>
      <c r="E396" s="2">
        <v>90</v>
      </c>
      <c r="F396" s="2">
        <v>0.96235776000000017</v>
      </c>
      <c r="G396" s="2"/>
      <c r="H396" s="2"/>
    </row>
    <row r="397" spans="1:8" x14ac:dyDescent="0.2">
      <c r="A397" s="2" t="s">
        <v>24</v>
      </c>
      <c r="B397" s="2">
        <v>2017</v>
      </c>
      <c r="C397" s="2"/>
      <c r="D397" s="19" t="s">
        <v>44</v>
      </c>
      <c r="E397" s="2">
        <v>0</v>
      </c>
      <c r="F397" s="2">
        <v>0.53896556000000062</v>
      </c>
      <c r="G397" s="2"/>
      <c r="H397" s="2"/>
    </row>
    <row r="398" spans="1:8" x14ac:dyDescent="0.2">
      <c r="A398" s="2" t="s">
        <v>24</v>
      </c>
      <c r="B398" s="2">
        <v>2017</v>
      </c>
      <c r="C398" s="2"/>
      <c r="D398" s="19" t="s">
        <v>44</v>
      </c>
      <c r="E398" s="2">
        <v>0</v>
      </c>
      <c r="F398" s="2">
        <v>0.33692735999999995</v>
      </c>
      <c r="G398" s="2"/>
      <c r="H398" s="2"/>
    </row>
    <row r="399" spans="1:8" x14ac:dyDescent="0.2">
      <c r="A399" s="2" t="s">
        <v>24</v>
      </c>
      <c r="B399" s="2">
        <v>2017</v>
      </c>
      <c r="C399" s="2"/>
      <c r="D399" s="19" t="s">
        <v>44</v>
      </c>
      <c r="E399" s="2">
        <v>0</v>
      </c>
      <c r="F399" s="2">
        <v>0.25165056000000047</v>
      </c>
      <c r="G399" s="2"/>
      <c r="H399" s="2"/>
    </row>
    <row r="400" spans="1:8" x14ac:dyDescent="0.2">
      <c r="A400" s="2" t="s">
        <v>24</v>
      </c>
      <c r="B400" s="2">
        <v>2017</v>
      </c>
      <c r="C400" s="2"/>
      <c r="D400" s="19" t="s">
        <v>44</v>
      </c>
      <c r="E400" s="2">
        <v>5</v>
      </c>
      <c r="F400" s="2">
        <v>0.33219995999999979</v>
      </c>
      <c r="G400" s="2"/>
      <c r="H400" s="2"/>
    </row>
    <row r="401" spans="1:8" x14ac:dyDescent="0.2">
      <c r="A401" s="2" t="s">
        <v>24</v>
      </c>
      <c r="B401" s="2">
        <v>2017</v>
      </c>
      <c r="C401" s="2"/>
      <c r="D401" s="19" t="s">
        <v>44</v>
      </c>
      <c r="E401" s="2">
        <v>5</v>
      </c>
      <c r="F401" s="2">
        <v>0.34008895999999977</v>
      </c>
      <c r="G401" s="2"/>
      <c r="H401" s="2"/>
    </row>
    <row r="402" spans="1:8" x14ac:dyDescent="0.2">
      <c r="A402" s="2" t="s">
        <v>24</v>
      </c>
      <c r="B402" s="2">
        <v>2017</v>
      </c>
      <c r="C402" s="2"/>
      <c r="D402" s="19" t="s">
        <v>44</v>
      </c>
      <c r="E402" s="2">
        <v>5</v>
      </c>
      <c r="F402" s="2">
        <v>0.30421356000000044</v>
      </c>
      <c r="G402" s="2"/>
      <c r="H402" s="2"/>
    </row>
    <row r="403" spans="1:8" x14ac:dyDescent="0.2">
      <c r="A403" s="2" t="s">
        <v>24</v>
      </c>
      <c r="B403" s="2">
        <v>2017</v>
      </c>
      <c r="C403" s="2"/>
      <c r="D403" s="19" t="s">
        <v>44</v>
      </c>
      <c r="E403" s="2">
        <v>10</v>
      </c>
      <c r="F403" s="2">
        <v>0.84459456000000066</v>
      </c>
      <c r="G403" s="2"/>
      <c r="H403" s="2"/>
    </row>
    <row r="404" spans="1:8" x14ac:dyDescent="0.2">
      <c r="A404" s="2" t="s">
        <v>24</v>
      </c>
      <c r="B404" s="2">
        <v>2017</v>
      </c>
      <c r="C404" s="2"/>
      <c r="D404" s="19" t="s">
        <v>44</v>
      </c>
      <c r="E404" s="2">
        <v>10</v>
      </c>
      <c r="F404" s="2">
        <v>0.24288576000000012</v>
      </c>
      <c r="G404" s="2"/>
      <c r="H404" s="2"/>
    </row>
    <row r="405" spans="1:8" x14ac:dyDescent="0.2">
      <c r="A405" s="2" t="s">
        <v>24</v>
      </c>
      <c r="B405" s="2">
        <v>2017</v>
      </c>
      <c r="C405" s="2"/>
      <c r="D405" s="19" t="s">
        <v>44</v>
      </c>
      <c r="E405" s="2">
        <v>10</v>
      </c>
      <c r="F405" s="2">
        <v>0.14858335999999997</v>
      </c>
      <c r="G405" s="2"/>
      <c r="H405" s="2"/>
    </row>
    <row r="406" spans="1:8" x14ac:dyDescent="0.2">
      <c r="A406" s="2" t="s">
        <v>24</v>
      </c>
      <c r="B406" s="2">
        <v>2017</v>
      </c>
      <c r="C406" s="2"/>
      <c r="D406" s="19" t="s">
        <v>44</v>
      </c>
      <c r="E406" s="2">
        <v>15</v>
      </c>
      <c r="F406" s="2">
        <v>0.83186976000000012</v>
      </c>
      <c r="G406" s="2"/>
      <c r="H406" s="2"/>
    </row>
    <row r="407" spans="1:8" x14ac:dyDescent="0.2">
      <c r="A407" s="2" t="s">
        <v>24</v>
      </c>
      <c r="B407" s="2">
        <v>2017</v>
      </c>
      <c r="C407" s="2"/>
      <c r="D407" s="19" t="s">
        <v>44</v>
      </c>
      <c r="E407" s="2">
        <v>15</v>
      </c>
      <c r="F407" s="2">
        <v>0.37702235999999995</v>
      </c>
      <c r="G407" s="2"/>
      <c r="H407" s="2"/>
    </row>
    <row r="408" spans="1:8" x14ac:dyDescent="0.2">
      <c r="A408" s="2" t="s">
        <v>24</v>
      </c>
      <c r="B408" s="2">
        <v>2017</v>
      </c>
      <c r="C408" s="2"/>
      <c r="D408" s="19" t="s">
        <v>44</v>
      </c>
      <c r="E408" s="2">
        <v>15</v>
      </c>
      <c r="F408" s="2">
        <v>0.8595311600000004</v>
      </c>
      <c r="G408" s="2"/>
      <c r="H408" s="2"/>
    </row>
    <row r="409" spans="1:8" x14ac:dyDescent="0.2">
      <c r="A409" s="2" t="s">
        <v>24</v>
      </c>
      <c r="B409" s="2">
        <v>2017</v>
      </c>
      <c r="C409" s="2"/>
      <c r="D409" s="19" t="s">
        <v>44</v>
      </c>
      <c r="E409" s="2">
        <v>20</v>
      </c>
      <c r="F409" s="2">
        <v>7.3055359999999972E-2</v>
      </c>
      <c r="G409" s="2"/>
      <c r="H409" s="2"/>
    </row>
    <row r="410" spans="1:8" x14ac:dyDescent="0.2">
      <c r="A410" s="2" t="s">
        <v>24</v>
      </c>
      <c r="B410" s="2">
        <v>2017</v>
      </c>
      <c r="C410" s="2"/>
      <c r="D410" s="19" t="s">
        <v>44</v>
      </c>
      <c r="E410" s="2">
        <v>20</v>
      </c>
      <c r="F410" s="2">
        <v>0.33534956000000049</v>
      </c>
      <c r="G410" s="2"/>
      <c r="H410" s="2"/>
    </row>
    <row r="411" spans="1:8" x14ac:dyDescent="0.2">
      <c r="A411" s="2" t="s">
        <v>24</v>
      </c>
      <c r="B411" s="2">
        <v>2017</v>
      </c>
      <c r="C411" s="2"/>
      <c r="D411" s="19" t="s">
        <v>44</v>
      </c>
      <c r="E411" s="2">
        <v>20</v>
      </c>
      <c r="F411" s="2">
        <v>0.36890335999999996</v>
      </c>
      <c r="G411" s="2"/>
      <c r="H411" s="2"/>
    </row>
    <row r="412" spans="1:8" x14ac:dyDescent="0.2">
      <c r="A412" s="2" t="s">
        <v>24</v>
      </c>
      <c r="B412" s="2">
        <v>2017</v>
      </c>
      <c r="C412" s="2"/>
      <c r="D412" s="19" t="s">
        <v>44</v>
      </c>
      <c r="E412" s="2">
        <v>25</v>
      </c>
      <c r="F412" s="2">
        <v>0.1512249599999998</v>
      </c>
      <c r="G412" s="2"/>
      <c r="H412" s="2"/>
    </row>
    <row r="413" spans="1:8" x14ac:dyDescent="0.2">
      <c r="A413" s="2" t="s">
        <v>24</v>
      </c>
      <c r="B413" s="2">
        <v>2017</v>
      </c>
      <c r="C413" s="2"/>
      <c r="D413" s="19" t="s">
        <v>44</v>
      </c>
      <c r="E413" s="2">
        <v>25</v>
      </c>
      <c r="F413" s="2">
        <v>0.34802795999999975</v>
      </c>
      <c r="G413" s="2"/>
      <c r="H413" s="2"/>
    </row>
    <row r="414" spans="1:8" x14ac:dyDescent="0.2">
      <c r="A414" s="2" t="s">
        <v>24</v>
      </c>
      <c r="B414" s="2">
        <v>2017</v>
      </c>
      <c r="C414" s="2"/>
      <c r="D414" s="19" t="s">
        <v>44</v>
      </c>
      <c r="E414" s="2">
        <v>25</v>
      </c>
      <c r="F414" s="2">
        <v>0.12773856000000042</v>
      </c>
      <c r="G414" s="2"/>
      <c r="H414" s="2"/>
    </row>
    <row r="415" spans="1:8" x14ac:dyDescent="0.2">
      <c r="A415" s="2" t="s">
        <v>24</v>
      </c>
      <c r="B415" s="2">
        <v>2017</v>
      </c>
      <c r="C415" s="2"/>
      <c r="D415" s="19" t="s">
        <v>44</v>
      </c>
      <c r="E415" s="6">
        <v>30</v>
      </c>
      <c r="F415" s="2">
        <v>0.11623835999999996</v>
      </c>
      <c r="G415" s="2"/>
      <c r="H415" s="2"/>
    </row>
    <row r="416" spans="1:8" x14ac:dyDescent="0.2">
      <c r="A416" s="2" t="s">
        <v>24</v>
      </c>
      <c r="B416" s="2">
        <v>2017</v>
      </c>
      <c r="C416" s="2"/>
      <c r="D416" s="19" t="s">
        <v>44</v>
      </c>
      <c r="E416" s="6">
        <v>30</v>
      </c>
      <c r="F416" s="2">
        <v>0.85311776000000017</v>
      </c>
      <c r="G416" s="2"/>
      <c r="H416" s="2"/>
    </row>
    <row r="417" spans="1:8" x14ac:dyDescent="0.2">
      <c r="A417" s="2" t="s">
        <v>24</v>
      </c>
      <c r="B417" s="2">
        <v>2017</v>
      </c>
      <c r="C417" s="2"/>
      <c r="D417" s="19" t="s">
        <v>44</v>
      </c>
      <c r="E417" s="6">
        <v>30</v>
      </c>
      <c r="F417" s="2">
        <v>0.14726556000000041</v>
      </c>
      <c r="G417" s="2"/>
      <c r="H417" s="2"/>
    </row>
    <row r="418" spans="1:8" x14ac:dyDescent="0.2">
      <c r="A418" s="2" t="s">
        <v>24</v>
      </c>
      <c r="B418" s="2">
        <v>2017</v>
      </c>
      <c r="C418" s="2"/>
      <c r="D418" s="19" t="s">
        <v>44</v>
      </c>
      <c r="E418" s="2">
        <v>35</v>
      </c>
      <c r="F418" s="2">
        <v>0.17535935999999996</v>
      </c>
      <c r="G418" s="2"/>
      <c r="H418" s="2"/>
    </row>
    <row r="419" spans="1:8" x14ac:dyDescent="0.2">
      <c r="A419" s="2" t="s">
        <v>24</v>
      </c>
      <c r="B419" s="2">
        <v>2017</v>
      </c>
      <c r="C419" s="2"/>
      <c r="D419" s="19" t="s">
        <v>44</v>
      </c>
      <c r="E419" s="2">
        <v>35</v>
      </c>
      <c r="F419" s="2">
        <v>0.22414235999999996</v>
      </c>
      <c r="G419" s="2"/>
      <c r="H419" s="2"/>
    </row>
    <row r="420" spans="1:8" x14ac:dyDescent="0.2">
      <c r="A420" s="2" t="s">
        <v>24</v>
      </c>
      <c r="B420" s="2">
        <v>2017</v>
      </c>
      <c r="C420" s="2"/>
      <c r="D420" s="19" t="s">
        <v>44</v>
      </c>
      <c r="E420" s="2">
        <v>35</v>
      </c>
      <c r="F420" s="2">
        <v>0.39506016000000033</v>
      </c>
      <c r="G420" s="2"/>
      <c r="H420" s="2"/>
    </row>
    <row r="421" spans="1:8" x14ac:dyDescent="0.2">
      <c r="A421" s="2" t="s">
        <v>24</v>
      </c>
      <c r="B421" s="2">
        <v>2017</v>
      </c>
      <c r="C421" s="2"/>
      <c r="D421" s="19" t="s">
        <v>44</v>
      </c>
      <c r="E421" s="2">
        <v>40</v>
      </c>
      <c r="F421" s="2">
        <v>0.20433516000000029</v>
      </c>
      <c r="G421" s="2"/>
      <c r="H421" s="2"/>
    </row>
    <row r="422" spans="1:8" x14ac:dyDescent="0.2">
      <c r="A422" s="2" t="s">
        <v>24</v>
      </c>
      <c r="B422" s="2">
        <v>2017</v>
      </c>
      <c r="C422" s="2"/>
      <c r="D422" s="19" t="s">
        <v>44</v>
      </c>
      <c r="E422" s="2">
        <v>40</v>
      </c>
      <c r="F422" s="2">
        <v>0.13940076000000012</v>
      </c>
      <c r="G422" s="2"/>
      <c r="H422" s="2"/>
    </row>
    <row r="423" spans="1:8" x14ac:dyDescent="0.2">
      <c r="A423" s="2" t="s">
        <v>24</v>
      </c>
      <c r="B423" s="2">
        <v>2017</v>
      </c>
      <c r="C423" s="2"/>
      <c r="D423" s="19" t="s">
        <v>44</v>
      </c>
      <c r="E423" s="2">
        <v>40</v>
      </c>
      <c r="F423" s="2">
        <v>0.49417056000000059</v>
      </c>
      <c r="G423" s="2"/>
      <c r="H423" s="2"/>
    </row>
    <row r="424" spans="1:8" x14ac:dyDescent="0.2">
      <c r="A424" s="2" t="s">
        <v>24</v>
      </c>
      <c r="B424" s="2">
        <v>2017</v>
      </c>
      <c r="C424" s="2"/>
      <c r="D424" s="19" t="s">
        <v>44</v>
      </c>
      <c r="E424" s="6">
        <v>45</v>
      </c>
      <c r="F424" s="2">
        <v>0.29961216000000035</v>
      </c>
      <c r="G424" s="2"/>
      <c r="H424" s="2"/>
    </row>
    <row r="425" spans="1:8" x14ac:dyDescent="0.2">
      <c r="A425" s="2" t="s">
        <v>24</v>
      </c>
      <c r="B425" s="2">
        <v>2017</v>
      </c>
      <c r="C425" s="2"/>
      <c r="D425" s="19" t="s">
        <v>44</v>
      </c>
      <c r="E425" s="6">
        <v>45</v>
      </c>
      <c r="F425" s="2">
        <v>0.41333995999999973</v>
      </c>
      <c r="G425" s="2"/>
      <c r="H425" s="2"/>
    </row>
    <row r="426" spans="1:8" x14ac:dyDescent="0.2">
      <c r="A426" s="2" t="s">
        <v>24</v>
      </c>
      <c r="B426" s="2">
        <v>2017</v>
      </c>
      <c r="C426" s="2"/>
      <c r="D426" s="19" t="s">
        <v>44</v>
      </c>
      <c r="E426" s="6">
        <v>45</v>
      </c>
      <c r="F426" s="2">
        <v>0.37865216000000029</v>
      </c>
      <c r="G426" s="2"/>
      <c r="H426" s="2"/>
    </row>
    <row r="427" spans="1:8" x14ac:dyDescent="0.2">
      <c r="A427" s="2" t="s">
        <v>24</v>
      </c>
      <c r="B427" s="2">
        <v>2017</v>
      </c>
      <c r="C427" s="2"/>
      <c r="D427" s="19" t="s">
        <v>44</v>
      </c>
      <c r="E427" s="2">
        <v>50</v>
      </c>
      <c r="F427" s="2">
        <v>2.0589609599999994</v>
      </c>
      <c r="G427" s="2"/>
      <c r="H427" s="2"/>
    </row>
    <row r="428" spans="1:8" x14ac:dyDescent="0.2">
      <c r="A428" s="2" t="s">
        <v>24</v>
      </c>
      <c r="B428" s="2">
        <v>2017</v>
      </c>
      <c r="C428" s="2"/>
      <c r="D428" s="19" t="s">
        <v>44</v>
      </c>
      <c r="E428" s="2">
        <v>50</v>
      </c>
      <c r="F428" s="2">
        <v>0.27837695999999978</v>
      </c>
      <c r="G428" s="2"/>
      <c r="H428" s="2"/>
    </row>
    <row r="429" spans="1:8" x14ac:dyDescent="0.2">
      <c r="A429" s="2" t="s">
        <v>24</v>
      </c>
      <c r="B429" s="2">
        <v>2017</v>
      </c>
      <c r="C429" s="2"/>
      <c r="D429" s="19" t="s">
        <v>44</v>
      </c>
      <c r="E429" s="2">
        <v>50</v>
      </c>
      <c r="F429" s="2">
        <v>0.21560556000000045</v>
      </c>
      <c r="G429" s="2"/>
      <c r="H429" s="2"/>
    </row>
    <row r="430" spans="1:8" x14ac:dyDescent="0.2">
      <c r="A430" s="7" t="s">
        <v>24</v>
      </c>
      <c r="B430" s="2">
        <v>2017</v>
      </c>
      <c r="C430" s="2"/>
      <c r="D430" s="19" t="s">
        <v>44</v>
      </c>
      <c r="E430" s="7">
        <v>55</v>
      </c>
      <c r="F430" s="7">
        <v>0.87026016000000039</v>
      </c>
      <c r="G430" s="7"/>
      <c r="H430" s="7"/>
    </row>
    <row r="431" spans="1:8" x14ac:dyDescent="0.2">
      <c r="A431" s="7" t="s">
        <v>24</v>
      </c>
      <c r="B431" s="2">
        <v>2017</v>
      </c>
      <c r="C431" s="2"/>
      <c r="D431" s="19" t="s">
        <v>44</v>
      </c>
      <c r="E431" s="7">
        <v>55</v>
      </c>
      <c r="F431" s="7">
        <v>0.97580256000000065</v>
      </c>
      <c r="G431" s="7"/>
      <c r="H431" s="7"/>
    </row>
    <row r="432" spans="1:8" x14ac:dyDescent="0.2">
      <c r="A432" s="7" t="s">
        <v>24</v>
      </c>
      <c r="B432" s="2">
        <v>2017</v>
      </c>
      <c r="C432" s="2"/>
      <c r="D432" s="19" t="s">
        <v>44</v>
      </c>
      <c r="E432" s="7">
        <v>55</v>
      </c>
      <c r="F432" s="7">
        <v>1.6414295600000011</v>
      </c>
      <c r="G432" s="7"/>
      <c r="H432" s="7"/>
    </row>
    <row r="433" spans="1:8" x14ac:dyDescent="0.2">
      <c r="A433" s="2" t="s">
        <v>24</v>
      </c>
      <c r="B433" s="2">
        <v>2017</v>
      </c>
      <c r="C433" s="2"/>
      <c r="D433" s="19" t="s">
        <v>44</v>
      </c>
      <c r="E433" s="2">
        <v>60</v>
      </c>
      <c r="F433" s="2">
        <v>0.77756095999999975</v>
      </c>
      <c r="G433" s="2"/>
      <c r="H433" s="2"/>
    </row>
    <row r="434" spans="1:8" x14ac:dyDescent="0.2">
      <c r="A434" s="2" t="s">
        <v>24</v>
      </c>
      <c r="B434" s="2">
        <v>2017</v>
      </c>
      <c r="C434" s="2"/>
      <c r="D434" s="19" t="s">
        <v>44</v>
      </c>
      <c r="E434" s="2">
        <v>60</v>
      </c>
      <c r="F434" s="2">
        <v>0.71057756000000061</v>
      </c>
      <c r="G434" s="2"/>
      <c r="H434" s="2"/>
    </row>
    <row r="435" spans="1:8" x14ac:dyDescent="0.2">
      <c r="A435" s="2" t="s">
        <v>24</v>
      </c>
      <c r="B435" s="2">
        <v>2017</v>
      </c>
      <c r="C435" s="2"/>
      <c r="D435" s="19" t="s">
        <v>44</v>
      </c>
      <c r="E435" s="2">
        <v>60</v>
      </c>
      <c r="F435" s="2">
        <v>0.98030016000000053</v>
      </c>
      <c r="G435" s="2"/>
      <c r="H435" s="2"/>
    </row>
    <row r="436" spans="1:8" x14ac:dyDescent="0.2">
      <c r="A436" s="2" t="s">
        <v>24</v>
      </c>
      <c r="B436" s="2">
        <v>2017</v>
      </c>
      <c r="C436" s="2"/>
      <c r="D436" s="19" t="s">
        <v>44</v>
      </c>
      <c r="E436" s="2">
        <v>65</v>
      </c>
      <c r="F436" s="2">
        <v>1.3175439599999996</v>
      </c>
      <c r="G436" s="2"/>
      <c r="H436" s="2"/>
    </row>
    <row r="437" spans="1:8" x14ac:dyDescent="0.2">
      <c r="A437" s="2" t="s">
        <v>24</v>
      </c>
      <c r="B437" s="2">
        <v>2017</v>
      </c>
      <c r="C437" s="2"/>
      <c r="D437" s="19" t="s">
        <v>44</v>
      </c>
      <c r="E437" s="2">
        <v>65</v>
      </c>
      <c r="F437" s="2">
        <v>2.3915799599999996</v>
      </c>
      <c r="G437" s="2"/>
      <c r="H437" s="2"/>
    </row>
    <row r="438" spans="1:8" x14ac:dyDescent="0.2">
      <c r="A438" s="2" t="s">
        <v>24</v>
      </c>
      <c r="B438" s="2">
        <v>2017</v>
      </c>
      <c r="C438" s="2"/>
      <c r="D438" s="19" t="s">
        <v>44</v>
      </c>
      <c r="E438" s="2">
        <v>65</v>
      </c>
      <c r="F438" s="2">
        <v>1.1047593599999999</v>
      </c>
      <c r="G438" s="2"/>
      <c r="H438" s="2"/>
    </row>
    <row r="439" spans="1:8" x14ac:dyDescent="0.2">
      <c r="A439" s="2" t="s">
        <v>24</v>
      </c>
      <c r="B439" s="2">
        <v>2017</v>
      </c>
      <c r="C439" s="2"/>
      <c r="D439" s="19" t="s">
        <v>44</v>
      </c>
      <c r="E439" s="2">
        <v>70</v>
      </c>
      <c r="F439" s="2">
        <v>0.26196716000000031</v>
      </c>
      <c r="G439" s="2"/>
      <c r="H439" s="2"/>
    </row>
    <row r="440" spans="1:8" x14ac:dyDescent="0.2">
      <c r="A440" s="2" t="s">
        <v>24</v>
      </c>
      <c r="B440" s="2">
        <v>2017</v>
      </c>
      <c r="C440" s="2"/>
      <c r="D440" s="19" t="s">
        <v>44</v>
      </c>
      <c r="E440" s="2">
        <v>70</v>
      </c>
      <c r="F440" s="2">
        <v>0.73468316000000033</v>
      </c>
      <c r="G440" s="2"/>
      <c r="H440" s="2"/>
    </row>
    <row r="441" spans="1:8" x14ac:dyDescent="0.2">
      <c r="A441" s="2" t="s">
        <v>24</v>
      </c>
      <c r="B441" s="2">
        <v>2017</v>
      </c>
      <c r="C441" s="2"/>
      <c r="D441" s="19" t="s">
        <v>44</v>
      </c>
      <c r="E441" s="2">
        <v>70</v>
      </c>
      <c r="F441" s="2">
        <v>0.70260635999999987</v>
      </c>
      <c r="G441" s="2"/>
      <c r="H441" s="2"/>
    </row>
    <row r="442" spans="1:8" x14ac:dyDescent="0.2">
      <c r="A442" s="7" t="s">
        <v>24</v>
      </c>
      <c r="B442" s="2">
        <v>2017</v>
      </c>
      <c r="C442" s="2"/>
      <c r="D442" s="19" t="s">
        <v>44</v>
      </c>
      <c r="E442" s="7">
        <v>75</v>
      </c>
      <c r="F442" s="7" t="s">
        <v>38</v>
      </c>
      <c r="G442" s="7"/>
      <c r="H442" s="7"/>
    </row>
    <row r="443" spans="1:8" x14ac:dyDescent="0.2">
      <c r="A443" s="7" t="s">
        <v>24</v>
      </c>
      <c r="B443" s="2">
        <v>2017</v>
      </c>
      <c r="C443" s="2"/>
      <c r="D443" s="19" t="s">
        <v>44</v>
      </c>
      <c r="E443" s="7">
        <v>75</v>
      </c>
      <c r="F443" s="7">
        <v>0.47311295999999975</v>
      </c>
      <c r="G443" s="7"/>
      <c r="H443" s="7"/>
    </row>
    <row r="444" spans="1:8" x14ac:dyDescent="0.2">
      <c r="A444" s="7" t="s">
        <v>24</v>
      </c>
      <c r="B444" s="2">
        <v>2017</v>
      </c>
      <c r="C444" s="2"/>
      <c r="D444" s="19" t="s">
        <v>44</v>
      </c>
      <c r="E444" s="7">
        <v>75</v>
      </c>
      <c r="F444" s="7">
        <v>1.5890313599999999</v>
      </c>
      <c r="G444" s="7"/>
      <c r="H444" s="7"/>
    </row>
    <row r="445" spans="1:8" x14ac:dyDescent="0.2">
      <c r="A445" s="2" t="s">
        <v>24</v>
      </c>
      <c r="B445" s="2">
        <v>2017</v>
      </c>
      <c r="C445" s="2"/>
      <c r="D445" s="19" t="s">
        <v>44</v>
      </c>
      <c r="E445" s="2">
        <v>80</v>
      </c>
      <c r="F445" s="2">
        <v>0.48711935999999995</v>
      </c>
      <c r="G445" s="2"/>
      <c r="H445" s="2"/>
    </row>
    <row r="446" spans="1:8" x14ac:dyDescent="0.2">
      <c r="A446" s="2" t="s">
        <v>24</v>
      </c>
      <c r="B446" s="2">
        <v>2017</v>
      </c>
      <c r="C446" s="2"/>
      <c r="D446" s="19" t="s">
        <v>44</v>
      </c>
      <c r="E446" s="2">
        <v>80</v>
      </c>
      <c r="F446" s="2">
        <v>7.0661760000000101E-2</v>
      </c>
      <c r="G446" s="2"/>
      <c r="H446" s="2"/>
    </row>
    <row r="447" spans="1:8" x14ac:dyDescent="0.2">
      <c r="A447" s="2" t="s">
        <v>24</v>
      </c>
      <c r="B447" s="2">
        <v>2017</v>
      </c>
      <c r="C447" s="2"/>
      <c r="D447" s="19" t="s">
        <v>44</v>
      </c>
      <c r="E447" s="2">
        <v>80</v>
      </c>
      <c r="F447" s="2">
        <v>0.24434156000000046</v>
      </c>
      <c r="G447" s="2"/>
      <c r="H447" s="2"/>
    </row>
    <row r="448" spans="1:8" x14ac:dyDescent="0.2">
      <c r="A448" s="2" t="s">
        <v>24</v>
      </c>
      <c r="B448" s="2">
        <v>2017</v>
      </c>
      <c r="C448" s="2"/>
      <c r="D448" s="19" t="s">
        <v>44</v>
      </c>
      <c r="E448" s="2">
        <v>85</v>
      </c>
      <c r="F448" s="2">
        <v>0.11117916000000025</v>
      </c>
      <c r="G448" s="2"/>
      <c r="H448" s="2"/>
    </row>
    <row r="449" spans="1:8" x14ac:dyDescent="0.2">
      <c r="A449" s="2" t="s">
        <v>24</v>
      </c>
      <c r="B449" s="2">
        <v>2017</v>
      </c>
      <c r="C449" s="2"/>
      <c r="D449" s="19" t="s">
        <v>44</v>
      </c>
      <c r="E449" s="2">
        <v>85</v>
      </c>
      <c r="F449" s="2">
        <v>0.13549535999999998</v>
      </c>
      <c r="G449" s="2"/>
      <c r="H449" s="2"/>
    </row>
    <row r="450" spans="1:8" x14ac:dyDescent="0.2">
      <c r="A450" s="2" t="s">
        <v>24</v>
      </c>
      <c r="B450" s="2">
        <v>2017</v>
      </c>
      <c r="C450" s="2"/>
      <c r="D450" s="19" t="s">
        <v>44</v>
      </c>
      <c r="E450" s="2">
        <v>85</v>
      </c>
      <c r="F450" s="2">
        <v>0.12645276000000011</v>
      </c>
      <c r="G450" s="2"/>
      <c r="H450" s="2"/>
    </row>
    <row r="451" spans="1:8" x14ac:dyDescent="0.2">
      <c r="A451" s="2" t="s">
        <v>24</v>
      </c>
      <c r="B451" s="2">
        <v>2017</v>
      </c>
      <c r="C451" s="2"/>
      <c r="D451" s="19" t="s">
        <v>44</v>
      </c>
      <c r="E451" s="2">
        <v>90</v>
      </c>
      <c r="F451" s="2">
        <v>0.4000215600000005</v>
      </c>
      <c r="G451" s="2"/>
      <c r="H451" s="2"/>
    </row>
    <row r="452" spans="1:8" x14ac:dyDescent="0.2">
      <c r="A452" s="2" t="s">
        <v>24</v>
      </c>
      <c r="B452" s="2">
        <v>2017</v>
      </c>
      <c r="C452" s="2"/>
      <c r="D452" s="19" t="s">
        <v>44</v>
      </c>
      <c r="E452" s="2">
        <v>90</v>
      </c>
      <c r="F452" s="2">
        <v>0.48536156000000052</v>
      </c>
      <c r="G452" s="2"/>
      <c r="H452" s="2"/>
    </row>
    <row r="453" spans="1:8" x14ac:dyDescent="0.2">
      <c r="A453" s="2" t="s">
        <v>24</v>
      </c>
      <c r="B453" s="2">
        <v>2017</v>
      </c>
      <c r="C453" s="2"/>
      <c r="D453" s="19" t="s">
        <v>44</v>
      </c>
      <c r="E453" s="2">
        <v>90</v>
      </c>
      <c r="F453" s="2">
        <v>0.36083435999999997</v>
      </c>
      <c r="G453" s="2"/>
      <c r="H453" s="2"/>
    </row>
    <row r="454" spans="1:8" x14ac:dyDescent="0.2">
      <c r="A454" s="26"/>
      <c r="B454" s="6"/>
      <c r="C454" s="6"/>
      <c r="D454" s="26"/>
      <c r="E454" s="26"/>
    </row>
    <row r="455" spans="1:8" x14ac:dyDescent="0.2">
      <c r="A455" s="26"/>
      <c r="B455" s="6"/>
      <c r="C455" s="6"/>
      <c r="D455" s="26"/>
      <c r="E455" s="26"/>
    </row>
    <row r="456" spans="1:8" x14ac:dyDescent="0.2">
      <c r="A456" s="26"/>
      <c r="B456" s="6"/>
      <c r="C456" s="6"/>
      <c r="D456" s="26"/>
      <c r="E456" s="26"/>
    </row>
    <row r="457" spans="1:8" x14ac:dyDescent="0.2">
      <c r="A457" s="26"/>
      <c r="B457" s="6"/>
      <c r="C457" s="6"/>
      <c r="D457" s="26"/>
      <c r="E457" s="26"/>
    </row>
    <row r="458" spans="1:8" x14ac:dyDescent="0.2">
      <c r="A458" s="26"/>
      <c r="B458" s="6"/>
      <c r="C458" s="6"/>
      <c r="D458" s="26"/>
      <c r="E458" s="26"/>
    </row>
    <row r="459" spans="1:8" x14ac:dyDescent="0.2">
      <c r="A459" s="26"/>
      <c r="B459" s="6"/>
      <c r="C459" s="6"/>
      <c r="D459" s="26"/>
      <c r="E459" s="26"/>
    </row>
    <row r="460" spans="1:8" x14ac:dyDescent="0.2">
      <c r="A460" s="26"/>
      <c r="B460" s="6"/>
      <c r="C460" s="6"/>
      <c r="D460" s="26"/>
      <c r="E460" s="26"/>
    </row>
    <row r="461" spans="1:8" x14ac:dyDescent="0.2">
      <c r="A461" s="26"/>
      <c r="B461" s="6"/>
      <c r="C461" s="6"/>
      <c r="D461" s="26"/>
      <c r="E461" s="26"/>
    </row>
    <row r="462" spans="1:8" x14ac:dyDescent="0.2">
      <c r="A462" s="26"/>
      <c r="B462" s="6"/>
      <c r="C462" s="6"/>
      <c r="D462" s="26"/>
      <c r="E462" s="26"/>
    </row>
    <row r="463" spans="1:8" x14ac:dyDescent="0.2">
      <c r="A463" s="26"/>
      <c r="B463" s="6"/>
      <c r="C463" s="6"/>
      <c r="D463" s="26"/>
      <c r="E463" s="26"/>
    </row>
    <row r="464" spans="1:8" x14ac:dyDescent="0.2">
      <c r="A464" s="26"/>
      <c r="B464" s="6"/>
      <c r="C464" s="6"/>
      <c r="D464" s="26"/>
      <c r="E464" s="26"/>
    </row>
    <row r="465" spans="1:5" x14ac:dyDescent="0.2">
      <c r="A465" s="26"/>
      <c r="B465" s="6"/>
      <c r="C465" s="6"/>
      <c r="D465" s="26"/>
      <c r="E465" s="26"/>
    </row>
    <row r="466" spans="1:5" x14ac:dyDescent="0.2">
      <c r="A466" s="26"/>
      <c r="B466" s="6"/>
      <c r="C466" s="6"/>
      <c r="D466" s="26"/>
      <c r="E466" s="26"/>
    </row>
    <row r="467" spans="1:5" x14ac:dyDescent="0.2">
      <c r="A467" s="26"/>
      <c r="B467" s="6"/>
      <c r="C467" s="6"/>
      <c r="D467" s="26"/>
      <c r="E467" s="26"/>
    </row>
    <row r="468" spans="1:5" x14ac:dyDescent="0.2">
      <c r="A468" s="26"/>
      <c r="B468" s="6"/>
      <c r="C468" s="6"/>
      <c r="D468" s="26"/>
      <c r="E468" s="26"/>
    </row>
    <row r="469" spans="1:5" x14ac:dyDescent="0.2">
      <c r="A469" s="26"/>
      <c r="B469" s="6"/>
      <c r="C469" s="6"/>
      <c r="D469" s="26"/>
      <c r="E469" s="26"/>
    </row>
    <row r="470" spans="1:5" x14ac:dyDescent="0.2">
      <c r="A470" s="26"/>
      <c r="B470" s="6"/>
      <c r="C470" s="6"/>
      <c r="D470" s="26"/>
      <c r="E470" s="26"/>
    </row>
    <row r="471" spans="1:5" x14ac:dyDescent="0.2">
      <c r="A471" s="26"/>
      <c r="B471" s="6"/>
      <c r="C471" s="6"/>
      <c r="D471" s="26"/>
      <c r="E471" s="26"/>
    </row>
    <row r="472" spans="1:5" x14ac:dyDescent="0.2">
      <c r="A472" s="26"/>
      <c r="B472" s="6"/>
      <c r="C472" s="6"/>
      <c r="D472" s="26"/>
      <c r="E472" s="26"/>
    </row>
    <row r="473" spans="1:5" x14ac:dyDescent="0.2">
      <c r="A473" s="26"/>
      <c r="B473" s="6"/>
      <c r="C473" s="6"/>
      <c r="D473" s="26"/>
      <c r="E473" s="26"/>
    </row>
    <row r="474" spans="1:5" x14ac:dyDescent="0.2">
      <c r="A474" s="26"/>
      <c r="B474" s="6"/>
      <c r="C474" s="6"/>
      <c r="D474" s="26"/>
      <c r="E474" s="26"/>
    </row>
    <row r="475" spans="1:5" x14ac:dyDescent="0.2">
      <c r="A475" s="26"/>
      <c r="B475" s="6"/>
      <c r="C475" s="6"/>
      <c r="D475" s="26"/>
      <c r="E475" s="26"/>
    </row>
    <row r="476" spans="1:5" x14ac:dyDescent="0.2">
      <c r="A476" s="26"/>
      <c r="B476" s="6"/>
      <c r="C476" s="6"/>
      <c r="D476" s="26"/>
      <c r="E476" s="26"/>
    </row>
    <row r="477" spans="1:5" x14ac:dyDescent="0.2">
      <c r="A477" s="26"/>
      <c r="B477" s="6"/>
      <c r="C477" s="6"/>
      <c r="D477" s="26"/>
      <c r="E477" s="26"/>
    </row>
    <row r="478" spans="1:5" x14ac:dyDescent="0.2">
      <c r="A478" s="26"/>
      <c r="B478" s="6"/>
      <c r="C478" s="6"/>
      <c r="D478" s="26"/>
      <c r="E478" s="26"/>
    </row>
    <row r="479" spans="1:5" x14ac:dyDescent="0.2">
      <c r="A479" s="26"/>
      <c r="B479" s="6"/>
      <c r="C479" s="6"/>
      <c r="D479" s="26"/>
      <c r="E479" s="26"/>
    </row>
    <row r="480" spans="1:5" x14ac:dyDescent="0.2">
      <c r="A480" s="26"/>
      <c r="B480" s="6"/>
      <c r="C480" s="6"/>
      <c r="D480" s="26"/>
      <c r="E480" s="26"/>
    </row>
    <row r="481" spans="1:5" x14ac:dyDescent="0.2">
      <c r="A481" s="26"/>
      <c r="B481" s="6"/>
      <c r="C481" s="6"/>
      <c r="D481" s="26"/>
      <c r="E481" s="26"/>
    </row>
    <row r="482" spans="1:5" x14ac:dyDescent="0.2">
      <c r="A482" s="26"/>
      <c r="B482" s="6"/>
      <c r="C482" s="6"/>
      <c r="D482" s="26"/>
      <c r="E482" s="26"/>
    </row>
    <row r="483" spans="1:5" x14ac:dyDescent="0.2">
      <c r="A483" s="26"/>
      <c r="B483" s="6"/>
      <c r="C483" s="6"/>
      <c r="D483" s="26"/>
      <c r="E483" s="26"/>
    </row>
    <row r="484" spans="1:5" x14ac:dyDescent="0.2">
      <c r="A484" s="26"/>
      <c r="B484" s="6"/>
      <c r="C484" s="6"/>
      <c r="D484" s="26"/>
      <c r="E484" s="26"/>
    </row>
    <row r="485" spans="1:5" x14ac:dyDescent="0.2">
      <c r="A485" s="26"/>
      <c r="B485" s="6"/>
      <c r="C485" s="6"/>
      <c r="D485" s="26"/>
      <c r="E485" s="26"/>
    </row>
    <row r="486" spans="1:5" x14ac:dyDescent="0.2">
      <c r="A486" s="26"/>
      <c r="B486" s="6"/>
      <c r="C486" s="6"/>
      <c r="D486" s="26"/>
      <c r="E486" s="26"/>
    </row>
    <row r="487" spans="1:5" x14ac:dyDescent="0.2">
      <c r="A487" s="26"/>
      <c r="B487" s="6"/>
      <c r="C487" s="6"/>
      <c r="D487" s="26"/>
      <c r="E487" s="26"/>
    </row>
    <row r="488" spans="1:5" x14ac:dyDescent="0.2">
      <c r="A488" s="26"/>
      <c r="B488" s="6"/>
      <c r="C488" s="6"/>
      <c r="D488" s="26"/>
      <c r="E488" s="26"/>
    </row>
    <row r="489" spans="1:5" x14ac:dyDescent="0.2">
      <c r="A489" s="26"/>
      <c r="B489" s="6"/>
      <c r="C489" s="6"/>
      <c r="D489" s="26"/>
      <c r="E489" s="26"/>
    </row>
    <row r="490" spans="1:5" x14ac:dyDescent="0.2">
      <c r="A490" s="26"/>
      <c r="B490" s="6"/>
      <c r="C490" s="6"/>
      <c r="D490" s="26"/>
      <c r="E490" s="26"/>
    </row>
    <row r="491" spans="1:5" x14ac:dyDescent="0.2">
      <c r="A491" s="26"/>
      <c r="B491" s="6"/>
      <c r="C491" s="6"/>
      <c r="D491" s="26"/>
      <c r="E491" s="26"/>
    </row>
    <row r="492" spans="1:5" x14ac:dyDescent="0.2">
      <c r="A492" s="26"/>
      <c r="B492" s="6"/>
      <c r="C492" s="6"/>
      <c r="D492" s="26"/>
      <c r="E492" s="26"/>
    </row>
    <row r="493" spans="1:5" x14ac:dyDescent="0.2">
      <c r="A493" s="26"/>
      <c r="B493" s="6"/>
      <c r="C493" s="6"/>
      <c r="D493" s="26"/>
      <c r="E493" s="26"/>
    </row>
    <row r="494" spans="1:5" x14ac:dyDescent="0.2">
      <c r="A494" s="26"/>
      <c r="B494" s="6"/>
      <c r="C494" s="6"/>
      <c r="D494" s="26"/>
      <c r="E494" s="26"/>
    </row>
    <row r="495" spans="1:5" x14ac:dyDescent="0.2">
      <c r="A495" s="26"/>
      <c r="B495" s="6"/>
      <c r="C495" s="6"/>
      <c r="D495" s="26"/>
      <c r="E495" s="26"/>
    </row>
    <row r="496" spans="1:5" x14ac:dyDescent="0.2">
      <c r="A496" s="26"/>
      <c r="B496" s="6"/>
      <c r="C496" s="6"/>
      <c r="D496" s="26"/>
      <c r="E496" s="26"/>
    </row>
    <row r="497" spans="1:5" x14ac:dyDescent="0.2">
      <c r="A497" s="26"/>
      <c r="B497" s="6"/>
      <c r="C497" s="6"/>
      <c r="D497" s="26"/>
      <c r="E497" s="26"/>
    </row>
    <row r="498" spans="1:5" x14ac:dyDescent="0.2">
      <c r="A498" s="26"/>
      <c r="B498" s="6"/>
      <c r="C498" s="6"/>
      <c r="D498" s="26"/>
      <c r="E498" s="26"/>
    </row>
    <row r="499" spans="1:5" x14ac:dyDescent="0.2">
      <c r="A499" s="26"/>
      <c r="B499" s="6"/>
      <c r="C499" s="6"/>
      <c r="D499" s="26"/>
      <c r="E499" s="26"/>
    </row>
    <row r="500" spans="1:5" x14ac:dyDescent="0.2">
      <c r="A500" s="26"/>
      <c r="B500" s="6"/>
      <c r="C500" s="6"/>
      <c r="D500" s="26"/>
      <c r="E500" s="26"/>
    </row>
    <row r="501" spans="1:5" x14ac:dyDescent="0.2">
      <c r="A501" s="26"/>
      <c r="B501" s="6"/>
      <c r="C501" s="6"/>
      <c r="D501" s="26"/>
      <c r="E501" s="26"/>
    </row>
    <row r="502" spans="1:5" x14ac:dyDescent="0.2">
      <c r="A502" s="26"/>
      <c r="B502" s="6"/>
      <c r="C502" s="6"/>
      <c r="D502" s="26"/>
      <c r="E502" s="26"/>
    </row>
    <row r="503" spans="1:5" x14ac:dyDescent="0.2">
      <c r="A503" s="26"/>
      <c r="B503" s="6"/>
      <c r="C503" s="6"/>
      <c r="D503" s="26"/>
      <c r="E503" s="26"/>
    </row>
    <row r="504" spans="1:5" x14ac:dyDescent="0.2">
      <c r="A504" s="26"/>
      <c r="B504" s="6"/>
      <c r="C504" s="6"/>
      <c r="D504" s="26"/>
      <c r="E504" s="26"/>
    </row>
    <row r="505" spans="1:5" x14ac:dyDescent="0.2">
      <c r="A505" s="26"/>
      <c r="B505" s="6"/>
      <c r="C505" s="6"/>
      <c r="D505" s="26"/>
      <c r="E505" s="26"/>
    </row>
    <row r="506" spans="1:5" x14ac:dyDescent="0.2">
      <c r="A506" s="26"/>
      <c r="B506" s="6"/>
      <c r="C506" s="6"/>
      <c r="D506" s="26"/>
      <c r="E506" s="26"/>
    </row>
    <row r="507" spans="1:5" x14ac:dyDescent="0.2">
      <c r="A507" s="26"/>
      <c r="B507" s="6"/>
      <c r="C507" s="6"/>
      <c r="D507" s="26"/>
      <c r="E507" s="26"/>
    </row>
    <row r="508" spans="1:5" x14ac:dyDescent="0.2">
      <c r="A508" s="26"/>
      <c r="B508" s="6"/>
      <c r="C508" s="6"/>
      <c r="D508" s="26"/>
      <c r="E508" s="26"/>
    </row>
    <row r="509" spans="1:5" x14ac:dyDescent="0.2">
      <c r="A509" s="26"/>
      <c r="B509" s="6"/>
      <c r="C509" s="6"/>
      <c r="D509" s="26"/>
      <c r="E509" s="26"/>
    </row>
    <row r="510" spans="1:5" x14ac:dyDescent="0.2">
      <c r="A510" s="26"/>
      <c r="B510" s="6"/>
      <c r="C510" s="6"/>
      <c r="D510" s="26"/>
      <c r="E510" s="26"/>
    </row>
    <row r="511" spans="1:5" x14ac:dyDescent="0.2">
      <c r="A511" s="26"/>
      <c r="B511" s="6"/>
      <c r="C511" s="6"/>
      <c r="D511" s="26"/>
      <c r="E511" s="26"/>
    </row>
    <row r="512" spans="1:5" x14ac:dyDescent="0.2">
      <c r="A512" s="26"/>
      <c r="B512" s="6"/>
      <c r="C512" s="6"/>
      <c r="D512" s="26"/>
      <c r="E512" s="26"/>
    </row>
    <row r="513" spans="1:5" x14ac:dyDescent="0.2">
      <c r="A513" s="26"/>
      <c r="B513" s="6"/>
      <c r="C513" s="6"/>
      <c r="D513" s="26"/>
      <c r="E513" s="26"/>
    </row>
    <row r="514" spans="1:5" x14ac:dyDescent="0.2">
      <c r="A514" s="26"/>
      <c r="B514" s="6"/>
      <c r="C514" s="6"/>
      <c r="D514" s="26"/>
      <c r="E514" s="26"/>
    </row>
    <row r="515" spans="1:5" x14ac:dyDescent="0.2">
      <c r="A515" s="26"/>
      <c r="B515" s="6"/>
      <c r="C515" s="6"/>
      <c r="D515" s="26"/>
      <c r="E515" s="26"/>
    </row>
    <row r="516" spans="1:5" x14ac:dyDescent="0.2">
      <c r="A516" s="26"/>
      <c r="B516" s="6"/>
      <c r="C516" s="6"/>
      <c r="D516" s="26"/>
      <c r="E516" s="26"/>
    </row>
    <row r="517" spans="1:5" x14ac:dyDescent="0.2">
      <c r="A517" s="26"/>
      <c r="B517" s="6"/>
      <c r="C517" s="6"/>
      <c r="D517" s="26"/>
      <c r="E517" s="26"/>
    </row>
    <row r="518" spans="1:5" x14ac:dyDescent="0.2">
      <c r="A518" s="26"/>
      <c r="B518" s="6"/>
      <c r="C518" s="6"/>
      <c r="D518" s="26"/>
      <c r="E518" s="26"/>
    </row>
    <row r="519" spans="1:5" x14ac:dyDescent="0.2">
      <c r="A519" s="26"/>
      <c r="B519" s="6"/>
      <c r="C519" s="6"/>
      <c r="D519" s="26"/>
      <c r="E519" s="26"/>
    </row>
    <row r="520" spans="1:5" x14ac:dyDescent="0.2">
      <c r="A520" s="26"/>
      <c r="B520" s="6"/>
      <c r="C520" s="6"/>
      <c r="D520" s="26"/>
      <c r="E520" s="26"/>
    </row>
    <row r="521" spans="1:5" x14ac:dyDescent="0.2">
      <c r="A521" s="26"/>
      <c r="B521" s="6"/>
      <c r="C521" s="6"/>
      <c r="D521" s="26"/>
      <c r="E521" s="26"/>
    </row>
    <row r="522" spans="1:5" x14ac:dyDescent="0.2">
      <c r="A522" s="26"/>
      <c r="B522" s="6"/>
      <c r="C522" s="6"/>
      <c r="D522" s="26"/>
      <c r="E522" s="26"/>
    </row>
    <row r="523" spans="1:5" x14ac:dyDescent="0.2">
      <c r="A523" s="26"/>
      <c r="B523" s="6"/>
      <c r="C523" s="6"/>
      <c r="D523" s="26"/>
      <c r="E523" s="26"/>
    </row>
    <row r="524" spans="1:5" x14ac:dyDescent="0.2">
      <c r="A524" s="26"/>
      <c r="B524" s="6"/>
      <c r="C524" s="6"/>
      <c r="D524" s="26"/>
      <c r="E524" s="26"/>
    </row>
    <row r="525" spans="1:5" x14ac:dyDescent="0.2">
      <c r="A525" s="26"/>
      <c r="B525" s="6"/>
      <c r="C525" s="6"/>
      <c r="D525" s="26"/>
      <c r="E525" s="26"/>
    </row>
    <row r="526" spans="1:5" x14ac:dyDescent="0.2">
      <c r="A526" s="26"/>
      <c r="B526" s="6"/>
      <c r="C526" s="6"/>
      <c r="D526" s="26"/>
      <c r="E526" s="26"/>
    </row>
    <row r="527" spans="1:5" x14ac:dyDescent="0.2">
      <c r="A527" s="26"/>
      <c r="B527" s="6"/>
      <c r="C527" s="6"/>
      <c r="D527" s="26"/>
      <c r="E527" s="26"/>
    </row>
    <row r="528" spans="1:5" x14ac:dyDescent="0.2">
      <c r="A528" s="26"/>
      <c r="B528" s="6"/>
      <c r="C528" s="6"/>
      <c r="D528" s="26"/>
      <c r="E528" s="26"/>
    </row>
    <row r="529" spans="1:5" x14ac:dyDescent="0.2">
      <c r="A529" s="26"/>
      <c r="B529" s="6"/>
      <c r="C529" s="6"/>
      <c r="D529" s="26"/>
      <c r="E529" s="26"/>
    </row>
    <row r="530" spans="1:5" x14ac:dyDescent="0.2">
      <c r="A530" s="26"/>
      <c r="B530" s="6"/>
      <c r="C530" s="6"/>
      <c r="D530" s="26"/>
      <c r="E530" s="26"/>
    </row>
    <row r="531" spans="1:5" x14ac:dyDescent="0.2">
      <c r="A531" s="26"/>
      <c r="B531" s="6"/>
      <c r="C531" s="6"/>
      <c r="D531" s="26"/>
      <c r="E531" s="26"/>
    </row>
    <row r="532" spans="1:5" x14ac:dyDescent="0.2">
      <c r="A532" s="26"/>
      <c r="B532" s="6"/>
      <c r="C532" s="6"/>
      <c r="D532" s="26"/>
      <c r="E532" s="26"/>
    </row>
    <row r="533" spans="1:5" x14ac:dyDescent="0.2">
      <c r="A533" s="26"/>
      <c r="B533" s="6"/>
      <c r="C533" s="6"/>
      <c r="D533" s="26"/>
      <c r="E533" s="26"/>
    </row>
    <row r="534" spans="1:5" x14ac:dyDescent="0.2">
      <c r="A534" s="26"/>
      <c r="B534" s="6"/>
      <c r="C534" s="6"/>
      <c r="D534" s="26"/>
      <c r="E534" s="26"/>
    </row>
    <row r="535" spans="1:5" x14ac:dyDescent="0.2">
      <c r="A535" s="26"/>
      <c r="B535" s="6"/>
      <c r="C535" s="6"/>
      <c r="D535" s="26"/>
      <c r="E535" s="26"/>
    </row>
    <row r="536" spans="1:5" x14ac:dyDescent="0.2">
      <c r="A536" s="26"/>
      <c r="B536" s="6"/>
      <c r="C536" s="6"/>
      <c r="D536" s="26"/>
      <c r="E536" s="26"/>
    </row>
    <row r="537" spans="1:5" x14ac:dyDescent="0.2">
      <c r="A537" s="26"/>
      <c r="B537" s="6"/>
      <c r="C537" s="6"/>
      <c r="D537" s="26"/>
      <c r="E537" s="26"/>
    </row>
    <row r="538" spans="1:5" x14ac:dyDescent="0.2">
      <c r="A538" s="26"/>
      <c r="B538" s="6"/>
      <c r="C538" s="6"/>
      <c r="D538" s="26"/>
      <c r="E538" s="26"/>
    </row>
    <row r="539" spans="1:5" x14ac:dyDescent="0.2">
      <c r="A539" s="26"/>
      <c r="B539" s="6"/>
      <c r="C539" s="6"/>
      <c r="D539" s="26"/>
      <c r="E539" s="26"/>
    </row>
    <row r="540" spans="1:5" x14ac:dyDescent="0.2">
      <c r="A540" s="26"/>
      <c r="B540" s="6"/>
      <c r="C540" s="6"/>
      <c r="D540" s="26"/>
      <c r="E540" s="26"/>
    </row>
    <row r="541" spans="1:5" x14ac:dyDescent="0.2">
      <c r="A541" s="26"/>
      <c r="B541" s="6"/>
      <c r="C541" s="6"/>
      <c r="D541" s="26"/>
      <c r="E541" s="26"/>
    </row>
    <row r="542" spans="1:5" x14ac:dyDescent="0.2">
      <c r="A542" s="26"/>
      <c r="B542" s="6"/>
      <c r="C542" s="6"/>
      <c r="D542" s="26"/>
      <c r="E542" s="26"/>
    </row>
    <row r="543" spans="1:5" x14ac:dyDescent="0.2">
      <c r="A543" s="26"/>
      <c r="B543" s="6"/>
      <c r="C543" s="6"/>
      <c r="D543" s="26"/>
      <c r="E543" s="26"/>
    </row>
    <row r="544" spans="1:5" x14ac:dyDescent="0.2">
      <c r="A544" s="26"/>
      <c r="B544" s="6"/>
      <c r="C544" s="6"/>
      <c r="D544" s="26"/>
      <c r="E544" s="26"/>
    </row>
    <row r="545" spans="1:5" x14ac:dyDescent="0.2">
      <c r="A545" s="26"/>
      <c r="B545" s="6"/>
      <c r="C545" s="6"/>
      <c r="D545" s="26"/>
      <c r="E545" s="26"/>
    </row>
    <row r="546" spans="1:5" x14ac:dyDescent="0.2">
      <c r="A546" s="26"/>
      <c r="B546" s="6"/>
      <c r="C546" s="6"/>
      <c r="D546" s="26"/>
      <c r="E546" s="26"/>
    </row>
    <row r="547" spans="1:5" x14ac:dyDescent="0.2">
      <c r="A547" s="26"/>
      <c r="B547" s="6"/>
      <c r="C547" s="6"/>
      <c r="D547" s="26"/>
      <c r="E547" s="26"/>
    </row>
    <row r="548" spans="1:5" x14ac:dyDescent="0.2">
      <c r="A548" s="26"/>
      <c r="B548" s="6"/>
      <c r="C548" s="6"/>
      <c r="D548" s="26"/>
      <c r="E548" s="26"/>
    </row>
    <row r="549" spans="1:5" x14ac:dyDescent="0.2">
      <c r="A549" s="26"/>
      <c r="B549" s="6"/>
      <c r="C549" s="6"/>
      <c r="D549" s="26"/>
      <c r="E549" s="26"/>
    </row>
    <row r="550" spans="1:5" x14ac:dyDescent="0.2">
      <c r="A550" s="26"/>
      <c r="B550" s="6"/>
      <c r="C550" s="6"/>
      <c r="D550" s="26"/>
      <c r="E550" s="26"/>
    </row>
    <row r="551" spans="1:5" x14ac:dyDescent="0.2">
      <c r="A551" s="26"/>
      <c r="B551" s="6"/>
      <c r="C551" s="6"/>
      <c r="D551" s="26"/>
      <c r="E551" s="26"/>
    </row>
    <row r="552" spans="1:5" x14ac:dyDescent="0.2">
      <c r="A552" s="26"/>
      <c r="B552" s="6"/>
      <c r="C552" s="6"/>
      <c r="D552" s="26"/>
      <c r="E552" s="26"/>
    </row>
    <row r="553" spans="1:5" x14ac:dyDescent="0.2">
      <c r="A553" s="26"/>
      <c r="B553" s="6"/>
      <c r="C553" s="6"/>
      <c r="D553" s="26"/>
      <c r="E553" s="26"/>
    </row>
    <row r="554" spans="1:5" x14ac:dyDescent="0.2">
      <c r="A554" s="26"/>
      <c r="B554" s="6"/>
      <c r="C554" s="6"/>
      <c r="D554" s="26"/>
      <c r="E554" s="26"/>
    </row>
    <row r="555" spans="1:5" x14ac:dyDescent="0.2">
      <c r="A555" s="26"/>
      <c r="B555" s="6"/>
      <c r="C555" s="6"/>
      <c r="D555" s="26"/>
      <c r="E555" s="26"/>
    </row>
    <row r="556" spans="1:5" x14ac:dyDescent="0.2">
      <c r="A556" s="26"/>
      <c r="B556" s="6"/>
      <c r="C556" s="6"/>
      <c r="D556" s="26"/>
      <c r="E556" s="26"/>
    </row>
    <row r="557" spans="1:5" x14ac:dyDescent="0.2">
      <c r="A557" s="26"/>
      <c r="B557" s="6"/>
      <c r="C557" s="6"/>
      <c r="D557" s="26"/>
      <c r="E557" s="26"/>
    </row>
    <row r="558" spans="1:5" x14ac:dyDescent="0.2">
      <c r="A558" s="26"/>
      <c r="B558" s="6"/>
      <c r="C558" s="6"/>
      <c r="D558" s="26"/>
      <c r="E558" s="26"/>
    </row>
    <row r="559" spans="1:5" x14ac:dyDescent="0.2">
      <c r="A559" s="26"/>
      <c r="B559" s="6"/>
      <c r="C559" s="6"/>
      <c r="D559" s="26"/>
      <c r="E559" s="26"/>
    </row>
    <row r="560" spans="1:5" x14ac:dyDescent="0.2">
      <c r="A560" s="26"/>
      <c r="B560" s="6"/>
      <c r="C560" s="6"/>
      <c r="D560" s="26"/>
      <c r="E560" s="26"/>
    </row>
    <row r="561" spans="1:5" x14ac:dyDescent="0.2">
      <c r="A561" s="26"/>
      <c r="B561" s="6"/>
      <c r="C561" s="6"/>
      <c r="D561" s="26"/>
      <c r="E561" s="26"/>
    </row>
    <row r="562" spans="1:5" x14ac:dyDescent="0.2">
      <c r="A562" s="26"/>
      <c r="B562" s="6"/>
      <c r="C562" s="6"/>
      <c r="D562" s="26"/>
      <c r="E562" s="26"/>
    </row>
    <row r="563" spans="1:5" x14ac:dyDescent="0.2">
      <c r="A563" s="26"/>
      <c r="B563" s="6"/>
      <c r="C563" s="6"/>
      <c r="D563" s="26"/>
      <c r="E563" s="26"/>
    </row>
    <row r="564" spans="1:5" x14ac:dyDescent="0.2">
      <c r="A564" s="26"/>
      <c r="B564" s="6"/>
      <c r="C564" s="6"/>
      <c r="D564" s="26"/>
      <c r="E564" s="26"/>
    </row>
    <row r="565" spans="1:5" x14ac:dyDescent="0.2">
      <c r="A565" s="26"/>
      <c r="B565" s="6"/>
      <c r="C565" s="6"/>
      <c r="D565" s="26"/>
      <c r="E565" s="26"/>
    </row>
    <row r="566" spans="1:5" x14ac:dyDescent="0.2">
      <c r="A566" s="26"/>
      <c r="B566" s="6"/>
      <c r="C566" s="6"/>
      <c r="D566" s="26"/>
      <c r="E566" s="26"/>
    </row>
    <row r="567" spans="1:5" x14ac:dyDescent="0.2">
      <c r="A567" s="26"/>
      <c r="B567" s="6"/>
      <c r="C567" s="6"/>
      <c r="D567" s="26"/>
      <c r="E567" s="26"/>
    </row>
    <row r="568" spans="1:5" x14ac:dyDescent="0.2">
      <c r="A568" s="26"/>
      <c r="B568" s="6"/>
      <c r="C568" s="6"/>
      <c r="D568" s="26"/>
      <c r="E568" s="26"/>
    </row>
    <row r="569" spans="1:5" x14ac:dyDescent="0.2">
      <c r="A569" s="26"/>
      <c r="B569" s="6"/>
      <c r="C569" s="6"/>
      <c r="D569" s="26"/>
      <c r="E569" s="26"/>
    </row>
    <row r="570" spans="1:5" x14ac:dyDescent="0.2">
      <c r="A570" s="26"/>
      <c r="B570" s="6"/>
      <c r="C570" s="6"/>
      <c r="D570" s="26"/>
      <c r="E570" s="26"/>
    </row>
    <row r="571" spans="1:5" x14ac:dyDescent="0.2">
      <c r="A571" s="26"/>
      <c r="B571" s="6"/>
      <c r="C571" s="6"/>
      <c r="D571" s="26"/>
      <c r="E571" s="26"/>
    </row>
    <row r="572" spans="1:5" x14ac:dyDescent="0.2">
      <c r="A572" s="26"/>
      <c r="B572" s="6"/>
      <c r="C572" s="6"/>
      <c r="D572" s="26"/>
      <c r="E572" s="26"/>
    </row>
    <row r="573" spans="1:5" x14ac:dyDescent="0.2">
      <c r="A573" s="26"/>
      <c r="B573" s="6"/>
      <c r="C573" s="6"/>
      <c r="D573" s="26"/>
      <c r="E573" s="26"/>
    </row>
    <row r="574" spans="1:5" x14ac:dyDescent="0.2">
      <c r="A574" s="26"/>
      <c r="B574" s="6"/>
      <c r="C574" s="6"/>
      <c r="D574" s="26"/>
      <c r="E574" s="26"/>
    </row>
    <row r="575" spans="1:5" x14ac:dyDescent="0.2">
      <c r="A575" s="26"/>
      <c r="B575" s="6"/>
      <c r="C575" s="6"/>
      <c r="D575" s="26"/>
      <c r="E575" s="26"/>
    </row>
    <row r="576" spans="1:5" x14ac:dyDescent="0.2">
      <c r="A576" s="26"/>
      <c r="B576" s="6"/>
      <c r="C576" s="6"/>
      <c r="D576" s="26"/>
      <c r="E576" s="26"/>
    </row>
    <row r="577" spans="1:5" x14ac:dyDescent="0.2">
      <c r="A577" s="26"/>
      <c r="B577" s="6"/>
      <c r="C577" s="6"/>
      <c r="D577" s="26"/>
      <c r="E577" s="26"/>
    </row>
    <row r="578" spans="1:5" x14ac:dyDescent="0.2">
      <c r="A578" s="26"/>
      <c r="B578" s="6"/>
      <c r="C578" s="6"/>
      <c r="D578" s="26"/>
      <c r="E578" s="26"/>
    </row>
    <row r="579" spans="1:5" x14ac:dyDescent="0.2">
      <c r="A579" s="26"/>
      <c r="B579" s="6"/>
      <c r="C579" s="6"/>
      <c r="D579" s="26"/>
      <c r="E579" s="26"/>
    </row>
    <row r="580" spans="1:5" x14ac:dyDescent="0.2">
      <c r="A580" s="26"/>
      <c r="B580" s="6"/>
      <c r="C580" s="6"/>
      <c r="D580" s="26"/>
      <c r="E580" s="26"/>
    </row>
    <row r="581" spans="1:5" x14ac:dyDescent="0.2">
      <c r="A581" s="26"/>
      <c r="B581" s="6"/>
      <c r="C581" s="6"/>
      <c r="D581" s="26"/>
      <c r="E581" s="26"/>
    </row>
    <row r="582" spans="1:5" x14ac:dyDescent="0.2">
      <c r="A582" s="26"/>
      <c r="B582" s="6"/>
      <c r="C582" s="6"/>
      <c r="D582" s="26"/>
      <c r="E582" s="26"/>
    </row>
    <row r="583" spans="1:5" x14ac:dyDescent="0.2">
      <c r="A583" s="26"/>
      <c r="B583" s="6"/>
      <c r="C583" s="6"/>
      <c r="D583" s="26"/>
      <c r="E583" s="26"/>
    </row>
    <row r="584" spans="1:5" x14ac:dyDescent="0.2">
      <c r="A584" s="26"/>
      <c r="B584" s="6"/>
      <c r="C584" s="6"/>
      <c r="D584" s="26"/>
      <c r="E584" s="26"/>
    </row>
    <row r="585" spans="1:5" x14ac:dyDescent="0.2">
      <c r="A585" s="26"/>
      <c r="B585" s="6"/>
      <c r="C585" s="6"/>
      <c r="D585" s="26"/>
      <c r="E585" s="26"/>
    </row>
    <row r="586" spans="1:5" x14ac:dyDescent="0.2">
      <c r="A586" s="26"/>
      <c r="B586" s="6"/>
      <c r="C586" s="6"/>
      <c r="D586" s="26"/>
      <c r="E586" s="26"/>
    </row>
    <row r="587" spans="1:5" x14ac:dyDescent="0.2">
      <c r="A587" s="26"/>
      <c r="B587" s="6"/>
      <c r="C587" s="6"/>
      <c r="D587" s="26"/>
      <c r="E587" s="26"/>
    </row>
    <row r="588" spans="1:5" x14ac:dyDescent="0.2">
      <c r="A588" s="26"/>
      <c r="B588" s="6"/>
      <c r="C588" s="6"/>
      <c r="D588" s="26"/>
      <c r="E588" s="26"/>
    </row>
    <row r="589" spans="1:5" x14ac:dyDescent="0.2">
      <c r="A589" s="26"/>
      <c r="B589" s="6"/>
      <c r="C589" s="6"/>
      <c r="D589" s="26"/>
      <c r="E589" s="26"/>
    </row>
    <row r="590" spans="1:5" x14ac:dyDescent="0.2">
      <c r="A590" s="26"/>
      <c r="B590" s="6"/>
      <c r="C590" s="6"/>
      <c r="D590" s="26"/>
      <c r="E590" s="26"/>
    </row>
    <row r="591" spans="1:5" x14ac:dyDescent="0.2">
      <c r="A591" s="26"/>
      <c r="B591" s="6"/>
      <c r="C591" s="6"/>
      <c r="D591" s="26"/>
      <c r="E591" s="26"/>
    </row>
    <row r="592" spans="1:5" x14ac:dyDescent="0.2">
      <c r="A592" s="26"/>
      <c r="B592" s="6"/>
      <c r="C592" s="6"/>
      <c r="D592" s="26"/>
      <c r="E592" s="26"/>
    </row>
    <row r="593" spans="1:5" x14ac:dyDescent="0.2">
      <c r="A593" s="26"/>
      <c r="B593" s="6"/>
      <c r="C593" s="6"/>
      <c r="D593" s="26"/>
      <c r="E593" s="26"/>
    </row>
    <row r="594" spans="1:5" x14ac:dyDescent="0.2">
      <c r="A594" s="26"/>
      <c r="B594" s="6"/>
      <c r="C594" s="6"/>
      <c r="D594" s="26"/>
      <c r="E594" s="26"/>
    </row>
    <row r="595" spans="1:5" x14ac:dyDescent="0.2">
      <c r="A595" s="26"/>
      <c r="B595" s="6"/>
      <c r="C595" s="6"/>
      <c r="D595" s="26"/>
      <c r="E595" s="26"/>
    </row>
    <row r="596" spans="1:5" x14ac:dyDescent="0.2">
      <c r="A596" s="26"/>
      <c r="B596" s="6"/>
      <c r="C596" s="6"/>
      <c r="D596" s="26"/>
      <c r="E596" s="26"/>
    </row>
    <row r="597" spans="1:5" x14ac:dyDescent="0.2">
      <c r="A597" s="26"/>
      <c r="B597" s="6"/>
      <c r="C597" s="6"/>
      <c r="D597" s="26"/>
      <c r="E597" s="26"/>
    </row>
    <row r="598" spans="1:5" x14ac:dyDescent="0.2">
      <c r="A598" s="26"/>
      <c r="B598" s="6"/>
      <c r="C598" s="6"/>
      <c r="D598" s="26"/>
      <c r="E598" s="26"/>
    </row>
    <row r="599" spans="1:5" x14ac:dyDescent="0.2">
      <c r="A599" s="26"/>
      <c r="B599" s="6"/>
      <c r="C599" s="6"/>
      <c r="D599" s="26"/>
      <c r="E599" s="26"/>
    </row>
    <row r="600" spans="1:5" x14ac:dyDescent="0.2">
      <c r="A600" s="26"/>
      <c r="B600" s="6"/>
      <c r="C600" s="6"/>
      <c r="D600" s="26"/>
      <c r="E600" s="26"/>
    </row>
    <row r="601" spans="1:5" x14ac:dyDescent="0.2">
      <c r="A601" s="26"/>
      <c r="B601" s="6"/>
      <c r="C601" s="6"/>
      <c r="D601" s="26"/>
      <c r="E601" s="26"/>
    </row>
    <row r="602" spans="1:5" x14ac:dyDescent="0.2">
      <c r="A602" s="26"/>
      <c r="B602" s="6"/>
      <c r="C602" s="6"/>
      <c r="D602" s="26"/>
      <c r="E602" s="26"/>
    </row>
    <row r="603" spans="1:5" x14ac:dyDescent="0.2">
      <c r="A603" s="26"/>
      <c r="B603" s="6"/>
      <c r="C603" s="6"/>
      <c r="D603" s="26"/>
      <c r="E603" s="26"/>
    </row>
    <row r="604" spans="1:5" x14ac:dyDescent="0.2">
      <c r="A604" s="26"/>
      <c r="B604" s="6"/>
      <c r="C604" s="6"/>
      <c r="D604" s="26"/>
      <c r="E604" s="26"/>
    </row>
    <row r="605" spans="1:5" x14ac:dyDescent="0.2">
      <c r="A605" s="26"/>
      <c r="B605" s="6"/>
      <c r="C605" s="6"/>
      <c r="D605" s="26"/>
      <c r="E605" s="26"/>
    </row>
    <row r="606" spans="1:5" x14ac:dyDescent="0.2">
      <c r="A606" s="26"/>
      <c r="B606" s="6"/>
      <c r="C606" s="6"/>
      <c r="D606" s="26"/>
      <c r="E606" s="26"/>
    </row>
    <row r="607" spans="1:5" x14ac:dyDescent="0.2">
      <c r="A607" s="26"/>
      <c r="B607" s="6"/>
      <c r="C607" s="6"/>
      <c r="D607" s="26"/>
      <c r="E607" s="26"/>
    </row>
    <row r="608" spans="1:5" x14ac:dyDescent="0.2">
      <c r="A608" s="26"/>
      <c r="B608" s="6"/>
      <c r="C608" s="6"/>
      <c r="D608" s="26"/>
      <c r="E608" s="26"/>
    </row>
    <row r="609" spans="1:5" x14ac:dyDescent="0.2">
      <c r="A609" s="26"/>
      <c r="B609" s="6"/>
      <c r="C609" s="6"/>
      <c r="D609" s="26"/>
      <c r="E609" s="26"/>
    </row>
    <row r="610" spans="1:5" x14ac:dyDescent="0.2">
      <c r="A610" s="26"/>
      <c r="B610" s="6"/>
      <c r="C610" s="6"/>
      <c r="D610" s="26"/>
      <c r="E610" s="26"/>
    </row>
    <row r="611" spans="1:5" x14ac:dyDescent="0.2">
      <c r="A611" s="26"/>
      <c r="B611" s="6"/>
      <c r="C611" s="6"/>
      <c r="D611" s="26"/>
      <c r="E611" s="26"/>
    </row>
    <row r="612" spans="1:5" x14ac:dyDescent="0.2">
      <c r="A612" s="26"/>
      <c r="B612" s="6"/>
      <c r="C612" s="6"/>
      <c r="D612" s="26"/>
      <c r="E612" s="26"/>
    </row>
    <row r="613" spans="1:5" x14ac:dyDescent="0.2">
      <c r="A613" s="26"/>
      <c r="B613" s="6"/>
      <c r="C613" s="6"/>
      <c r="D613" s="26"/>
      <c r="E613" s="26"/>
    </row>
    <row r="614" spans="1:5" x14ac:dyDescent="0.2">
      <c r="A614" s="26"/>
      <c r="B614" s="6"/>
      <c r="C614" s="6"/>
      <c r="D614" s="26"/>
      <c r="E614" s="26"/>
    </row>
    <row r="615" spans="1:5" x14ac:dyDescent="0.2">
      <c r="A615" s="26"/>
      <c r="B615" s="6"/>
      <c r="C615" s="6"/>
      <c r="D615" s="26"/>
      <c r="E615" s="26"/>
    </row>
    <row r="616" spans="1:5" x14ac:dyDescent="0.2">
      <c r="A616" s="36"/>
      <c r="B616" s="6"/>
      <c r="C616" s="6"/>
      <c r="D616" s="39"/>
      <c r="E616" s="36"/>
    </row>
    <row r="617" spans="1:5" x14ac:dyDescent="0.2">
      <c r="A617" s="26"/>
      <c r="B617" s="6"/>
      <c r="C617" s="6"/>
      <c r="D617" s="39"/>
      <c r="E617" s="26"/>
    </row>
    <row r="618" spans="1:5" x14ac:dyDescent="0.2">
      <c r="A618" s="26"/>
      <c r="B618" s="6"/>
      <c r="C618" s="6"/>
      <c r="D618" s="39"/>
      <c r="E618" s="26"/>
    </row>
    <row r="619" spans="1:5" x14ac:dyDescent="0.2">
      <c r="A619" s="26"/>
      <c r="B619" s="6"/>
      <c r="C619" s="6"/>
      <c r="D619" s="39"/>
      <c r="E619" s="26"/>
    </row>
    <row r="620" spans="1:5" x14ac:dyDescent="0.2">
      <c r="A620" s="26"/>
      <c r="B620" s="6"/>
      <c r="C620" s="6"/>
      <c r="D620" s="39"/>
      <c r="E620" s="26"/>
    </row>
    <row r="621" spans="1:5" x14ac:dyDescent="0.2">
      <c r="A621" s="26"/>
      <c r="B621" s="6"/>
      <c r="C621" s="6"/>
      <c r="D621" s="39"/>
      <c r="E621" s="26"/>
    </row>
    <row r="622" spans="1:5" x14ac:dyDescent="0.2">
      <c r="A622" s="26"/>
      <c r="B622" s="6"/>
      <c r="C622" s="6"/>
      <c r="D622" s="39"/>
      <c r="E622" s="26"/>
    </row>
    <row r="623" spans="1:5" x14ac:dyDescent="0.2">
      <c r="A623" s="26"/>
      <c r="B623" s="6"/>
      <c r="C623" s="6"/>
      <c r="D623" s="39"/>
      <c r="E623" s="26"/>
    </row>
    <row r="624" spans="1:5" x14ac:dyDescent="0.2">
      <c r="A624" s="26"/>
      <c r="B624" s="6"/>
      <c r="C624" s="6"/>
      <c r="D624" s="39"/>
      <c r="E624" s="26"/>
    </row>
    <row r="625" spans="1:5" x14ac:dyDescent="0.2">
      <c r="A625" s="26"/>
      <c r="B625" s="6"/>
      <c r="C625" s="6"/>
      <c r="D625" s="39"/>
      <c r="E625" s="26"/>
    </row>
    <row r="626" spans="1:5" x14ac:dyDescent="0.2">
      <c r="A626" s="26"/>
      <c r="B626" s="6"/>
      <c r="C626" s="6"/>
      <c r="D626" s="39"/>
      <c r="E626" s="26"/>
    </row>
    <row r="627" spans="1:5" x14ac:dyDescent="0.2">
      <c r="A627" s="26"/>
      <c r="B627" s="6"/>
      <c r="C627" s="6"/>
      <c r="D627" s="39"/>
      <c r="E627" s="26"/>
    </row>
    <row r="628" spans="1:5" x14ac:dyDescent="0.2">
      <c r="A628" s="26"/>
      <c r="B628" s="6"/>
      <c r="C628" s="6"/>
      <c r="D628" s="39"/>
      <c r="E628" s="26"/>
    </row>
    <row r="629" spans="1:5" x14ac:dyDescent="0.2">
      <c r="A629" s="26"/>
      <c r="B629" s="6"/>
      <c r="C629" s="6"/>
      <c r="D629" s="39"/>
      <c r="E629" s="26"/>
    </row>
    <row r="630" spans="1:5" x14ac:dyDescent="0.2">
      <c r="A630" s="26"/>
      <c r="B630" s="6"/>
      <c r="C630" s="6"/>
      <c r="D630" s="39"/>
      <c r="E630" s="26"/>
    </row>
    <row r="631" spans="1:5" x14ac:dyDescent="0.2">
      <c r="A631" s="26"/>
      <c r="B631" s="6"/>
      <c r="C631" s="6"/>
      <c r="D631" s="39"/>
      <c r="E631" s="26"/>
    </row>
    <row r="632" spans="1:5" x14ac:dyDescent="0.2">
      <c r="A632" s="26"/>
      <c r="B632" s="6"/>
      <c r="C632" s="6"/>
      <c r="D632" s="39"/>
      <c r="E632" s="26"/>
    </row>
    <row r="633" spans="1:5" x14ac:dyDescent="0.2">
      <c r="A633" s="26"/>
      <c r="B633" s="6"/>
      <c r="C633" s="6"/>
      <c r="D633" s="39"/>
      <c r="E633" s="26"/>
    </row>
    <row r="634" spans="1:5" x14ac:dyDescent="0.2">
      <c r="A634" s="26"/>
      <c r="B634" s="6"/>
      <c r="C634" s="6"/>
      <c r="D634" s="39"/>
      <c r="E634" s="26"/>
    </row>
    <row r="635" spans="1:5" x14ac:dyDescent="0.2">
      <c r="A635" s="26"/>
      <c r="B635" s="6"/>
      <c r="C635" s="6"/>
      <c r="D635" s="39"/>
      <c r="E635" s="26"/>
    </row>
    <row r="636" spans="1:5" x14ac:dyDescent="0.2">
      <c r="A636" s="26"/>
      <c r="B636" s="6"/>
      <c r="C636" s="6"/>
      <c r="D636" s="39"/>
      <c r="E636" s="26"/>
    </row>
    <row r="637" spans="1:5" x14ac:dyDescent="0.2">
      <c r="A637" s="26"/>
      <c r="B637" s="6"/>
      <c r="C637" s="6"/>
      <c r="D637" s="39"/>
      <c r="E637" s="26"/>
    </row>
    <row r="638" spans="1:5" x14ac:dyDescent="0.2">
      <c r="A638" s="26"/>
      <c r="B638" s="6"/>
      <c r="C638" s="6"/>
      <c r="D638" s="39"/>
      <c r="E638" s="26"/>
    </row>
    <row r="639" spans="1:5" x14ac:dyDescent="0.2">
      <c r="A639" s="26"/>
      <c r="B639" s="6"/>
      <c r="C639" s="6"/>
      <c r="D639" s="39"/>
      <c r="E639" s="26"/>
    </row>
    <row r="640" spans="1:5" x14ac:dyDescent="0.2">
      <c r="A640" s="26"/>
      <c r="B640" s="6"/>
      <c r="C640" s="6"/>
      <c r="D640" s="39"/>
      <c r="E640" s="26"/>
    </row>
    <row r="641" spans="1:5" x14ac:dyDescent="0.2">
      <c r="A641" s="26"/>
      <c r="B641" s="6"/>
      <c r="C641" s="6"/>
      <c r="D641" s="39"/>
      <c r="E641" s="26"/>
    </row>
    <row r="642" spans="1:5" x14ac:dyDescent="0.2">
      <c r="A642" s="26"/>
      <c r="B642" s="6"/>
      <c r="C642" s="6"/>
      <c r="D642" s="39"/>
      <c r="E642" s="26"/>
    </row>
    <row r="643" spans="1:5" x14ac:dyDescent="0.2">
      <c r="A643" s="26"/>
      <c r="B643" s="6"/>
      <c r="C643" s="6"/>
      <c r="D643" s="39"/>
      <c r="E643" s="26"/>
    </row>
    <row r="644" spans="1:5" x14ac:dyDescent="0.2">
      <c r="A644" s="26"/>
      <c r="B644" s="6"/>
      <c r="C644" s="6"/>
      <c r="D644" s="39"/>
      <c r="E644" s="26"/>
    </row>
    <row r="645" spans="1:5" x14ac:dyDescent="0.2">
      <c r="A645" s="26"/>
      <c r="B645" s="6"/>
      <c r="C645" s="6"/>
      <c r="D645" s="39"/>
      <c r="E645" s="26"/>
    </row>
    <row r="646" spans="1:5" x14ac:dyDescent="0.2">
      <c r="A646" s="26"/>
      <c r="B646" s="6"/>
      <c r="C646" s="6"/>
      <c r="D646" s="39"/>
      <c r="E646" s="26"/>
    </row>
    <row r="647" spans="1:5" x14ac:dyDescent="0.2">
      <c r="A647" s="26"/>
      <c r="B647" s="6"/>
      <c r="C647" s="6"/>
      <c r="D647" s="39"/>
      <c r="E647" s="26"/>
    </row>
    <row r="648" spans="1:5" x14ac:dyDescent="0.2">
      <c r="A648" s="26"/>
      <c r="B648" s="6"/>
      <c r="C648" s="6"/>
      <c r="D648" s="39"/>
      <c r="E648" s="26"/>
    </row>
    <row r="649" spans="1:5" x14ac:dyDescent="0.2">
      <c r="A649" s="26"/>
      <c r="B649" s="6"/>
      <c r="C649" s="6"/>
      <c r="D649" s="39"/>
      <c r="E649" s="26"/>
    </row>
    <row r="650" spans="1:5" x14ac:dyDescent="0.2">
      <c r="A650" s="26"/>
      <c r="B650" s="6"/>
      <c r="C650" s="6"/>
      <c r="D650" s="39"/>
      <c r="E650" s="26"/>
    </row>
    <row r="651" spans="1:5" x14ac:dyDescent="0.2">
      <c r="A651" s="26"/>
      <c r="B651" s="6"/>
      <c r="C651" s="6"/>
      <c r="D651" s="39"/>
      <c r="E651" s="26"/>
    </row>
    <row r="652" spans="1:5" x14ac:dyDescent="0.2">
      <c r="A652" s="26"/>
      <c r="B652" s="6"/>
      <c r="C652" s="6"/>
      <c r="D652" s="39"/>
      <c r="E652" s="26"/>
    </row>
    <row r="653" spans="1:5" x14ac:dyDescent="0.2">
      <c r="A653" s="26"/>
      <c r="B653" s="6"/>
      <c r="C653" s="6"/>
      <c r="D653" s="39"/>
      <c r="E653" s="26"/>
    </row>
    <row r="654" spans="1:5" x14ac:dyDescent="0.2">
      <c r="A654" s="26"/>
      <c r="B654" s="6"/>
      <c r="C654" s="6"/>
      <c r="D654" s="39"/>
      <c r="E654" s="26"/>
    </row>
    <row r="655" spans="1:5" x14ac:dyDescent="0.2">
      <c r="A655" s="26"/>
      <c r="B655" s="6"/>
      <c r="C655" s="6"/>
      <c r="D655" s="39"/>
      <c r="E655" s="26"/>
    </row>
    <row r="656" spans="1:5" x14ac:dyDescent="0.2">
      <c r="A656" s="26"/>
      <c r="B656" s="6"/>
      <c r="C656" s="6"/>
      <c r="D656" s="39"/>
      <c r="E656" s="26"/>
    </row>
    <row r="657" spans="1:5" x14ac:dyDescent="0.2">
      <c r="A657" s="26"/>
      <c r="B657" s="6"/>
      <c r="C657" s="6"/>
      <c r="D657" s="39"/>
      <c r="E657" s="26"/>
    </row>
    <row r="658" spans="1:5" x14ac:dyDescent="0.2">
      <c r="A658" s="26"/>
      <c r="B658" s="6"/>
      <c r="C658" s="6"/>
      <c r="D658" s="39"/>
      <c r="E658" s="26"/>
    </row>
    <row r="659" spans="1:5" x14ac:dyDescent="0.2">
      <c r="A659" s="26"/>
      <c r="B659" s="6"/>
      <c r="C659" s="6"/>
      <c r="D659" s="39"/>
      <c r="E659" s="26"/>
    </row>
    <row r="660" spans="1:5" x14ac:dyDescent="0.2">
      <c r="A660" s="26"/>
      <c r="B660" s="6"/>
      <c r="C660" s="6"/>
      <c r="D660" s="39"/>
      <c r="E660" s="26"/>
    </row>
    <row r="661" spans="1:5" x14ac:dyDescent="0.2">
      <c r="A661" s="26"/>
      <c r="B661" s="6"/>
      <c r="C661" s="6"/>
      <c r="D661" s="39"/>
      <c r="E661" s="26"/>
    </row>
    <row r="662" spans="1:5" x14ac:dyDescent="0.2">
      <c r="A662" s="26"/>
      <c r="B662" s="6"/>
      <c r="C662" s="6"/>
      <c r="D662" s="39"/>
      <c r="E662" s="26"/>
    </row>
    <row r="663" spans="1:5" x14ac:dyDescent="0.2">
      <c r="A663" s="26"/>
      <c r="B663" s="6"/>
      <c r="C663" s="6"/>
      <c r="D663" s="39"/>
      <c r="E663" s="26"/>
    </row>
    <row r="664" spans="1:5" x14ac:dyDescent="0.2">
      <c r="A664" s="26"/>
      <c r="B664" s="6"/>
      <c r="C664" s="6"/>
      <c r="D664" s="39"/>
      <c r="E664" s="26"/>
    </row>
    <row r="665" spans="1:5" x14ac:dyDescent="0.2">
      <c r="A665" s="26"/>
      <c r="B665" s="6"/>
      <c r="C665" s="6"/>
      <c r="D665" s="39"/>
      <c r="E665" s="26"/>
    </row>
    <row r="666" spans="1:5" x14ac:dyDescent="0.2">
      <c r="A666" s="26"/>
      <c r="B666" s="6"/>
      <c r="C666" s="6"/>
      <c r="D666" s="39"/>
      <c r="E666" s="26"/>
    </row>
    <row r="667" spans="1:5" x14ac:dyDescent="0.2">
      <c r="A667" s="26"/>
      <c r="B667" s="6"/>
      <c r="C667" s="6"/>
      <c r="D667" s="39"/>
      <c r="E667" s="26"/>
    </row>
    <row r="668" spans="1:5" x14ac:dyDescent="0.2">
      <c r="A668" s="26"/>
      <c r="B668" s="6"/>
      <c r="C668" s="6"/>
      <c r="D668" s="39"/>
      <c r="E668" s="26"/>
    </row>
    <row r="669" spans="1:5" x14ac:dyDescent="0.2">
      <c r="A669" s="26"/>
      <c r="B669" s="6"/>
      <c r="C669" s="6"/>
      <c r="D669" s="39"/>
      <c r="E669" s="26"/>
    </row>
    <row r="670" spans="1:5" x14ac:dyDescent="0.2">
      <c r="A670" s="26"/>
      <c r="B670" s="6"/>
      <c r="C670" s="6"/>
      <c r="D670" s="39"/>
      <c r="E670" s="26"/>
    </row>
    <row r="671" spans="1:5" x14ac:dyDescent="0.2">
      <c r="A671" s="26"/>
      <c r="B671" s="6"/>
      <c r="C671" s="6"/>
      <c r="D671" s="39"/>
      <c r="E671" s="26"/>
    </row>
    <row r="672" spans="1:5" x14ac:dyDescent="0.2">
      <c r="A672" s="26"/>
      <c r="B672" s="6"/>
      <c r="C672" s="6"/>
      <c r="D672" s="39"/>
      <c r="E672" s="26"/>
    </row>
    <row r="673" spans="1:5" x14ac:dyDescent="0.2">
      <c r="A673" s="26"/>
      <c r="B673" s="26"/>
      <c r="C673" s="26"/>
      <c r="D673" s="26"/>
      <c r="E673" s="26"/>
    </row>
    <row r="674" spans="1:5" x14ac:dyDescent="0.2">
      <c r="A674" s="26"/>
      <c r="B674" s="26"/>
      <c r="C674" s="26"/>
      <c r="D674" s="26"/>
      <c r="E674" s="26"/>
    </row>
    <row r="675" spans="1:5" x14ac:dyDescent="0.2">
      <c r="A675" s="26"/>
      <c r="B675" s="26"/>
      <c r="C675" s="26"/>
      <c r="D675" s="26"/>
      <c r="E675" s="26"/>
    </row>
    <row r="676" spans="1:5" x14ac:dyDescent="0.2">
      <c r="A676" s="26"/>
      <c r="B676" s="26"/>
      <c r="C676" s="26"/>
      <c r="D676" s="26"/>
      <c r="E676" s="26"/>
    </row>
    <row r="677" spans="1:5" x14ac:dyDescent="0.2">
      <c r="A677" s="26"/>
      <c r="B677" s="26"/>
      <c r="C677" s="26"/>
      <c r="D677" s="26"/>
      <c r="E677" s="26"/>
    </row>
    <row r="678" spans="1:5" x14ac:dyDescent="0.2">
      <c r="A678" s="26"/>
      <c r="B678" s="26"/>
      <c r="C678" s="26"/>
      <c r="D678" s="26"/>
      <c r="E678" s="26"/>
    </row>
    <row r="679" spans="1:5" x14ac:dyDescent="0.2">
      <c r="A679" s="26"/>
      <c r="B679" s="26"/>
      <c r="C679" s="26"/>
      <c r="D679" s="26"/>
      <c r="E679" s="26"/>
    </row>
    <row r="680" spans="1:5" x14ac:dyDescent="0.2">
      <c r="A680" s="26"/>
      <c r="B680" s="26"/>
      <c r="C680" s="26"/>
      <c r="D680" s="26"/>
      <c r="E680" s="26"/>
    </row>
    <row r="681" spans="1:5" x14ac:dyDescent="0.2">
      <c r="A681" s="26"/>
      <c r="B681" s="26"/>
      <c r="C681" s="26"/>
      <c r="D681" s="26"/>
      <c r="E681" s="26"/>
    </row>
    <row r="682" spans="1:5" x14ac:dyDescent="0.2">
      <c r="A682" s="26"/>
      <c r="B682" s="26"/>
      <c r="C682" s="26"/>
      <c r="D682" s="26"/>
      <c r="E682" s="26"/>
    </row>
    <row r="683" spans="1:5" x14ac:dyDescent="0.2">
      <c r="A683" s="26"/>
      <c r="B683" s="26"/>
      <c r="C683" s="26"/>
      <c r="D683" s="26"/>
      <c r="E683" s="26"/>
    </row>
    <row r="684" spans="1:5" x14ac:dyDescent="0.2">
      <c r="A684" s="26"/>
      <c r="B684" s="26"/>
      <c r="C684" s="26"/>
      <c r="D684" s="26"/>
      <c r="E684" s="26"/>
    </row>
    <row r="685" spans="1:5" x14ac:dyDescent="0.2">
      <c r="A685" s="26"/>
      <c r="B685" s="26"/>
      <c r="C685" s="26"/>
      <c r="D685" s="26"/>
      <c r="E685" s="26"/>
    </row>
    <row r="686" spans="1:5" x14ac:dyDescent="0.2">
      <c r="A686" s="26"/>
      <c r="B686" s="26"/>
      <c r="C686" s="26"/>
      <c r="D686" s="26"/>
      <c r="E686" s="26"/>
    </row>
    <row r="687" spans="1:5" x14ac:dyDescent="0.2">
      <c r="A687" s="26"/>
      <c r="B687" s="26"/>
      <c r="C687" s="26"/>
      <c r="D687" s="26"/>
      <c r="E687" s="26"/>
    </row>
    <row r="688" spans="1:5" x14ac:dyDescent="0.2">
      <c r="A688" s="26"/>
      <c r="B688" s="26"/>
      <c r="C688" s="26"/>
      <c r="D688" s="26"/>
      <c r="E688" s="26"/>
    </row>
    <row r="689" spans="1:5" x14ac:dyDescent="0.2">
      <c r="A689" s="26"/>
      <c r="B689" s="26"/>
      <c r="C689" s="26"/>
      <c r="D689" s="26"/>
      <c r="E689" s="26"/>
    </row>
    <row r="690" spans="1:5" x14ac:dyDescent="0.2">
      <c r="A690" s="26"/>
      <c r="B690" s="26"/>
      <c r="C690" s="26"/>
      <c r="D690" s="26"/>
      <c r="E690" s="26"/>
    </row>
    <row r="691" spans="1:5" x14ac:dyDescent="0.2">
      <c r="A691" s="26"/>
      <c r="B691" s="26"/>
      <c r="C691" s="26"/>
      <c r="D691" s="26"/>
      <c r="E691" s="26"/>
    </row>
    <row r="692" spans="1:5" x14ac:dyDescent="0.2">
      <c r="A692" s="26"/>
      <c r="B692" s="26"/>
      <c r="C692" s="26"/>
      <c r="D692" s="26"/>
      <c r="E692" s="26"/>
    </row>
    <row r="693" spans="1:5" x14ac:dyDescent="0.2">
      <c r="A693" s="26"/>
      <c r="B693" s="26"/>
      <c r="C693" s="26"/>
      <c r="D693" s="26"/>
      <c r="E693" s="26"/>
    </row>
    <row r="694" spans="1:5" x14ac:dyDescent="0.2">
      <c r="A694" s="26"/>
      <c r="B694" s="26"/>
      <c r="C694" s="26"/>
      <c r="D694" s="26"/>
      <c r="E694" s="26"/>
    </row>
    <row r="695" spans="1:5" x14ac:dyDescent="0.2">
      <c r="A695" s="26"/>
      <c r="B695" s="26"/>
      <c r="C695" s="26"/>
      <c r="D695" s="26"/>
      <c r="E695" s="26"/>
    </row>
    <row r="696" spans="1:5" x14ac:dyDescent="0.2">
      <c r="A696" s="26"/>
      <c r="B696" s="26"/>
      <c r="C696" s="26"/>
      <c r="D696" s="26"/>
      <c r="E696" s="26"/>
    </row>
    <row r="697" spans="1:5" x14ac:dyDescent="0.2">
      <c r="A697" s="26"/>
      <c r="B697" s="26"/>
      <c r="C697" s="26"/>
      <c r="D697" s="26"/>
      <c r="E697" s="26"/>
    </row>
    <row r="698" spans="1:5" x14ac:dyDescent="0.2">
      <c r="A698" s="26"/>
      <c r="B698" s="26"/>
      <c r="C698" s="26"/>
      <c r="D698" s="26"/>
      <c r="E698" s="26"/>
    </row>
    <row r="699" spans="1:5" x14ac:dyDescent="0.2">
      <c r="A699" s="26"/>
      <c r="B699" s="26"/>
      <c r="C699" s="26"/>
      <c r="D699" s="26"/>
      <c r="E699" s="26"/>
    </row>
    <row r="700" spans="1:5" x14ac:dyDescent="0.2">
      <c r="A700" s="26"/>
      <c r="B700" s="26"/>
      <c r="C700" s="26"/>
      <c r="D700" s="26"/>
      <c r="E700" s="26"/>
    </row>
    <row r="701" spans="1:5" x14ac:dyDescent="0.2">
      <c r="A701" s="26"/>
      <c r="B701" s="26"/>
      <c r="C701" s="26"/>
      <c r="D701" s="26"/>
      <c r="E701" s="26"/>
    </row>
    <row r="702" spans="1:5" x14ac:dyDescent="0.2">
      <c r="A702" s="26"/>
      <c r="B702" s="26"/>
      <c r="C702" s="26"/>
      <c r="D702" s="26"/>
      <c r="E702" s="26"/>
    </row>
    <row r="703" spans="1:5" x14ac:dyDescent="0.2">
      <c r="A703" s="26"/>
      <c r="B703" s="26"/>
      <c r="C703" s="26"/>
      <c r="D703" s="26"/>
      <c r="E703" s="26"/>
    </row>
    <row r="704" spans="1:5" x14ac:dyDescent="0.2">
      <c r="A704" s="26"/>
      <c r="B704" s="26"/>
      <c r="C704" s="26"/>
      <c r="D704" s="26"/>
      <c r="E704" s="26"/>
    </row>
    <row r="705" spans="1:5" x14ac:dyDescent="0.2">
      <c r="A705" s="26"/>
      <c r="B705" s="26"/>
      <c r="C705" s="26"/>
      <c r="D705" s="26"/>
      <c r="E705" s="26"/>
    </row>
    <row r="706" spans="1:5" x14ac:dyDescent="0.2">
      <c r="A706" s="26"/>
      <c r="B706" s="26"/>
      <c r="C706" s="26"/>
      <c r="D706" s="26"/>
      <c r="E706" s="26"/>
    </row>
    <row r="707" spans="1:5" x14ac:dyDescent="0.2">
      <c r="A707" s="26"/>
      <c r="B707" s="26"/>
      <c r="C707" s="26"/>
      <c r="D707" s="26"/>
      <c r="E707" s="26"/>
    </row>
    <row r="708" spans="1:5" x14ac:dyDescent="0.2">
      <c r="A708" s="26"/>
      <c r="B708" s="26"/>
      <c r="C708" s="26"/>
      <c r="D708" s="26"/>
      <c r="E708" s="26"/>
    </row>
    <row r="709" spans="1:5" x14ac:dyDescent="0.2">
      <c r="A709" s="26"/>
      <c r="B709" s="26"/>
      <c r="C709" s="26"/>
      <c r="D709" s="26"/>
      <c r="E709" s="26"/>
    </row>
    <row r="710" spans="1:5" x14ac:dyDescent="0.2">
      <c r="A710" s="26"/>
      <c r="B710" s="26"/>
      <c r="C710" s="26"/>
      <c r="D710" s="26"/>
      <c r="E710" s="26"/>
    </row>
    <row r="711" spans="1:5" x14ac:dyDescent="0.2">
      <c r="A711" s="26"/>
      <c r="B711" s="26"/>
      <c r="C711" s="26"/>
      <c r="D711" s="26"/>
      <c r="E711" s="26"/>
    </row>
    <row r="712" spans="1:5" x14ac:dyDescent="0.2">
      <c r="A712" s="26"/>
      <c r="B712" s="26"/>
      <c r="C712" s="26"/>
      <c r="D712" s="26"/>
      <c r="E712" s="26"/>
    </row>
    <row r="713" spans="1:5" x14ac:dyDescent="0.2">
      <c r="A713" s="26"/>
      <c r="B713" s="26"/>
      <c r="C713" s="26"/>
      <c r="D713" s="26"/>
      <c r="E713" s="26"/>
    </row>
    <row r="714" spans="1:5" x14ac:dyDescent="0.2">
      <c r="A714" s="26"/>
      <c r="B714" s="26"/>
      <c r="C714" s="26"/>
      <c r="D714" s="26"/>
      <c r="E714" s="26"/>
    </row>
    <row r="715" spans="1:5" x14ac:dyDescent="0.2">
      <c r="A715" s="26"/>
      <c r="B715" s="26"/>
      <c r="C715" s="26"/>
      <c r="D715" s="26"/>
      <c r="E715" s="26"/>
    </row>
    <row r="716" spans="1:5" x14ac:dyDescent="0.2">
      <c r="A716" s="26"/>
      <c r="B716" s="26"/>
      <c r="C716" s="26"/>
      <c r="D716" s="26"/>
      <c r="E716" s="26"/>
    </row>
    <row r="717" spans="1:5" x14ac:dyDescent="0.2">
      <c r="A717" s="26"/>
      <c r="B717" s="26"/>
      <c r="C717" s="26"/>
      <c r="D717" s="26"/>
      <c r="E717" s="26"/>
    </row>
    <row r="718" spans="1:5" x14ac:dyDescent="0.2">
      <c r="A718" s="26"/>
      <c r="B718" s="26"/>
      <c r="C718" s="26"/>
      <c r="D718" s="26"/>
      <c r="E718" s="26"/>
    </row>
    <row r="719" spans="1:5" x14ac:dyDescent="0.2">
      <c r="A719" s="26"/>
      <c r="B719" s="26"/>
      <c r="C719" s="26"/>
      <c r="D719" s="26"/>
      <c r="E719" s="26"/>
    </row>
    <row r="720" spans="1:5" x14ac:dyDescent="0.2">
      <c r="A720" s="26"/>
      <c r="B720" s="26"/>
      <c r="C720" s="26"/>
      <c r="D720" s="26"/>
      <c r="E720" s="26"/>
    </row>
    <row r="721" spans="1:5" x14ac:dyDescent="0.2">
      <c r="A721" s="26"/>
      <c r="B721" s="26"/>
      <c r="C721" s="26"/>
      <c r="D721" s="26"/>
      <c r="E721" s="26"/>
    </row>
    <row r="722" spans="1:5" x14ac:dyDescent="0.2">
      <c r="A722" s="26"/>
      <c r="B722" s="26"/>
      <c r="C722" s="26"/>
      <c r="D722" s="26"/>
      <c r="E722" s="26"/>
    </row>
    <row r="723" spans="1:5" x14ac:dyDescent="0.2">
      <c r="A723" s="26"/>
      <c r="B723" s="26"/>
      <c r="C723" s="26"/>
      <c r="D723" s="26"/>
      <c r="E723" s="26"/>
    </row>
    <row r="724" spans="1:5" x14ac:dyDescent="0.2">
      <c r="A724" s="26"/>
      <c r="B724" s="26"/>
      <c r="C724" s="26"/>
      <c r="D724" s="26"/>
      <c r="E724" s="26"/>
    </row>
    <row r="725" spans="1:5" x14ac:dyDescent="0.2">
      <c r="A725" s="26"/>
      <c r="B725" s="26"/>
      <c r="C725" s="26"/>
      <c r="D725" s="26"/>
      <c r="E725" s="26"/>
    </row>
    <row r="726" spans="1:5" x14ac:dyDescent="0.2">
      <c r="A726" s="26"/>
      <c r="B726" s="26"/>
      <c r="C726" s="26"/>
      <c r="D726" s="26"/>
      <c r="E726" s="26"/>
    </row>
    <row r="727" spans="1:5" x14ac:dyDescent="0.2">
      <c r="A727" s="26"/>
      <c r="B727" s="26"/>
      <c r="C727" s="26"/>
      <c r="D727" s="26"/>
      <c r="E727" s="26"/>
    </row>
    <row r="728" spans="1:5" x14ac:dyDescent="0.2">
      <c r="A728" s="26"/>
      <c r="B728" s="26"/>
      <c r="C728" s="26"/>
      <c r="D728" s="26"/>
      <c r="E728" s="26"/>
    </row>
    <row r="729" spans="1:5" x14ac:dyDescent="0.2">
      <c r="A729" s="26"/>
      <c r="B729" s="26"/>
      <c r="C729" s="26"/>
      <c r="D729" s="26"/>
      <c r="E729" s="26"/>
    </row>
    <row r="730" spans="1:5" x14ac:dyDescent="0.2">
      <c r="A730" s="26"/>
      <c r="B730" s="26"/>
      <c r="C730" s="26"/>
      <c r="D730" s="26"/>
      <c r="E730" s="26"/>
    </row>
    <row r="731" spans="1:5" x14ac:dyDescent="0.2">
      <c r="A731" s="26"/>
      <c r="B731" s="26"/>
      <c r="C731" s="26"/>
      <c r="D731" s="26"/>
      <c r="E731" s="26"/>
    </row>
    <row r="732" spans="1:5" x14ac:dyDescent="0.2">
      <c r="A732" s="26"/>
      <c r="B732" s="26"/>
      <c r="C732" s="26"/>
      <c r="D732" s="26"/>
      <c r="E732" s="26"/>
    </row>
    <row r="733" spans="1:5" x14ac:dyDescent="0.2">
      <c r="A733" s="26"/>
      <c r="B733" s="26"/>
      <c r="C733" s="26"/>
      <c r="D733" s="26"/>
      <c r="E733" s="26"/>
    </row>
    <row r="734" spans="1:5" x14ac:dyDescent="0.2">
      <c r="A734" s="26"/>
      <c r="B734" s="26"/>
      <c r="C734" s="26"/>
      <c r="D734" s="26"/>
      <c r="E734" s="26"/>
    </row>
    <row r="735" spans="1:5" x14ac:dyDescent="0.2">
      <c r="A735" s="26"/>
      <c r="B735" s="26"/>
      <c r="C735" s="26"/>
      <c r="D735" s="26"/>
      <c r="E735" s="26"/>
    </row>
    <row r="736" spans="1:5" x14ac:dyDescent="0.2">
      <c r="A736" s="26"/>
      <c r="B736" s="26"/>
      <c r="C736" s="26"/>
      <c r="D736" s="26"/>
      <c r="E736" s="26"/>
    </row>
    <row r="737" spans="1:5" x14ac:dyDescent="0.2">
      <c r="A737" s="26"/>
      <c r="B737" s="26"/>
      <c r="C737" s="26"/>
      <c r="D737" s="26"/>
      <c r="E737" s="26"/>
    </row>
    <row r="738" spans="1:5" x14ac:dyDescent="0.2">
      <c r="A738" s="26"/>
      <c r="B738" s="26"/>
      <c r="C738" s="26"/>
      <c r="D738" s="26"/>
      <c r="E738" s="26"/>
    </row>
    <row r="739" spans="1:5" x14ac:dyDescent="0.2">
      <c r="A739" s="26"/>
      <c r="B739" s="26"/>
      <c r="C739" s="26"/>
      <c r="D739" s="26"/>
      <c r="E739" s="26"/>
    </row>
    <row r="740" spans="1:5" x14ac:dyDescent="0.2">
      <c r="A740" s="26"/>
      <c r="B740" s="26"/>
      <c r="C740" s="26"/>
      <c r="D740" s="26"/>
      <c r="E740" s="26"/>
    </row>
    <row r="741" spans="1:5" x14ac:dyDescent="0.2">
      <c r="A741" s="26"/>
      <c r="B741" s="26"/>
      <c r="C741" s="26"/>
      <c r="D741" s="26"/>
      <c r="E741" s="26"/>
    </row>
    <row r="742" spans="1:5" x14ac:dyDescent="0.2">
      <c r="A742" s="26"/>
      <c r="B742" s="26"/>
      <c r="C742" s="26"/>
      <c r="D742" s="26"/>
      <c r="E742" s="39"/>
    </row>
    <row r="743" spans="1:5" x14ac:dyDescent="0.2">
      <c r="A743" s="26"/>
      <c r="B743" s="26"/>
      <c r="C743" s="26"/>
      <c r="D743" s="26"/>
      <c r="E743" s="39"/>
    </row>
    <row r="744" spans="1:5" x14ac:dyDescent="0.2">
      <c r="A744" s="26"/>
      <c r="B744" s="26"/>
      <c r="C744" s="26"/>
      <c r="D744" s="26"/>
      <c r="E744" s="39"/>
    </row>
    <row r="745" spans="1:5" x14ac:dyDescent="0.2">
      <c r="A745" s="26"/>
      <c r="B745" s="26"/>
      <c r="C745" s="26"/>
      <c r="D745" s="26"/>
      <c r="E745" s="26"/>
    </row>
    <row r="746" spans="1:5" x14ac:dyDescent="0.2">
      <c r="A746" s="26"/>
      <c r="B746" s="26"/>
      <c r="C746" s="26"/>
      <c r="D746" s="26"/>
      <c r="E746" s="26"/>
    </row>
    <row r="747" spans="1:5" x14ac:dyDescent="0.2">
      <c r="A747" s="26"/>
      <c r="B747" s="26"/>
      <c r="C747" s="26"/>
      <c r="D747" s="26"/>
      <c r="E747" s="26"/>
    </row>
    <row r="748" spans="1:5" x14ac:dyDescent="0.2">
      <c r="A748" s="26"/>
      <c r="B748" s="26"/>
      <c r="C748" s="26"/>
      <c r="D748" s="26"/>
      <c r="E748" s="26"/>
    </row>
    <row r="749" spans="1:5" x14ac:dyDescent="0.2">
      <c r="A749" s="26"/>
      <c r="B749" s="26"/>
      <c r="C749" s="26"/>
      <c r="D749" s="26"/>
      <c r="E749" s="26"/>
    </row>
    <row r="750" spans="1:5" x14ac:dyDescent="0.2">
      <c r="A750" s="26"/>
      <c r="B750" s="26"/>
      <c r="C750" s="26"/>
      <c r="D750" s="26"/>
      <c r="E750" s="26"/>
    </row>
    <row r="751" spans="1:5" x14ac:dyDescent="0.2">
      <c r="A751" s="26"/>
      <c r="B751" s="26"/>
      <c r="C751" s="26"/>
      <c r="D751" s="26"/>
      <c r="E751" s="39"/>
    </row>
    <row r="752" spans="1:5" x14ac:dyDescent="0.2">
      <c r="A752" s="26"/>
      <c r="B752" s="26"/>
      <c r="C752" s="26"/>
      <c r="D752" s="26"/>
      <c r="E752" s="39"/>
    </row>
    <row r="753" spans="1:5" x14ac:dyDescent="0.2">
      <c r="A753" s="26"/>
      <c r="B753" s="26"/>
      <c r="C753" s="26"/>
      <c r="D753" s="26"/>
      <c r="E753" s="39"/>
    </row>
    <row r="754" spans="1:5" x14ac:dyDescent="0.2">
      <c r="A754" s="26"/>
      <c r="B754" s="26"/>
      <c r="C754" s="26"/>
      <c r="D754" s="26"/>
      <c r="E754" s="26"/>
    </row>
    <row r="755" spans="1:5" x14ac:dyDescent="0.2">
      <c r="A755" s="26"/>
      <c r="B755" s="26"/>
      <c r="C755" s="26"/>
      <c r="D755" s="26"/>
      <c r="E755" s="26"/>
    </row>
    <row r="756" spans="1:5" x14ac:dyDescent="0.2">
      <c r="A756" s="26"/>
      <c r="B756" s="26"/>
      <c r="C756" s="26"/>
      <c r="D756" s="26"/>
      <c r="E756" s="26"/>
    </row>
    <row r="757" spans="1:5" x14ac:dyDescent="0.2">
      <c r="A757" s="26"/>
      <c r="B757" s="26"/>
      <c r="C757" s="26"/>
      <c r="D757" s="26"/>
      <c r="E757" s="26"/>
    </row>
    <row r="758" spans="1:5" x14ac:dyDescent="0.2">
      <c r="A758" s="26"/>
      <c r="B758" s="26"/>
      <c r="C758" s="26"/>
      <c r="D758" s="26"/>
      <c r="E758" s="26"/>
    </row>
    <row r="759" spans="1:5" x14ac:dyDescent="0.2">
      <c r="A759" s="26"/>
      <c r="B759" s="26"/>
      <c r="C759" s="26"/>
      <c r="D759" s="26"/>
      <c r="E759" s="26"/>
    </row>
    <row r="760" spans="1:5" x14ac:dyDescent="0.2">
      <c r="A760" s="26"/>
      <c r="B760" s="26"/>
      <c r="C760" s="26"/>
      <c r="D760" s="26"/>
      <c r="E760" s="26"/>
    </row>
    <row r="761" spans="1:5" x14ac:dyDescent="0.2">
      <c r="A761" s="26"/>
      <c r="B761" s="26"/>
      <c r="C761" s="26"/>
      <c r="D761" s="26"/>
      <c r="E761" s="26"/>
    </row>
    <row r="762" spans="1:5" x14ac:dyDescent="0.2">
      <c r="A762" s="26"/>
      <c r="B762" s="26"/>
      <c r="C762" s="26"/>
      <c r="D762" s="26"/>
      <c r="E762" s="26"/>
    </row>
    <row r="763" spans="1:5" x14ac:dyDescent="0.2">
      <c r="A763" s="26"/>
      <c r="B763" s="26"/>
      <c r="C763" s="26"/>
      <c r="D763" s="26"/>
      <c r="E763" s="26"/>
    </row>
    <row r="764" spans="1:5" x14ac:dyDescent="0.2">
      <c r="A764" s="26"/>
      <c r="B764" s="26"/>
      <c r="C764" s="26"/>
      <c r="D764" s="26"/>
      <c r="E764" s="26"/>
    </row>
    <row r="765" spans="1:5" x14ac:dyDescent="0.2">
      <c r="A765" s="26"/>
      <c r="B765" s="26"/>
      <c r="C765" s="26"/>
      <c r="D765" s="26"/>
      <c r="E765" s="26"/>
    </row>
    <row r="766" spans="1:5" x14ac:dyDescent="0.2">
      <c r="A766" s="26"/>
      <c r="B766" s="26"/>
      <c r="C766" s="26"/>
      <c r="D766" s="26"/>
      <c r="E766" s="26"/>
    </row>
    <row r="767" spans="1:5" x14ac:dyDescent="0.2">
      <c r="A767" s="26"/>
      <c r="B767" s="26"/>
      <c r="C767" s="26"/>
      <c r="D767" s="26"/>
      <c r="E767" s="26"/>
    </row>
    <row r="768" spans="1:5" x14ac:dyDescent="0.2">
      <c r="A768" s="26"/>
      <c r="B768" s="26"/>
      <c r="C768" s="26"/>
      <c r="D768" s="26"/>
      <c r="E768" s="26"/>
    </row>
    <row r="769" spans="1:5" x14ac:dyDescent="0.2">
      <c r="A769" s="26"/>
      <c r="B769" s="26"/>
      <c r="C769" s="26"/>
      <c r="D769" s="26"/>
      <c r="E769" s="26"/>
    </row>
    <row r="770" spans="1:5" x14ac:dyDescent="0.2">
      <c r="A770" s="26"/>
      <c r="B770" s="26"/>
      <c r="C770" s="26"/>
      <c r="D770" s="26"/>
      <c r="E770" s="26"/>
    </row>
    <row r="771" spans="1:5" x14ac:dyDescent="0.2">
      <c r="A771" s="26"/>
      <c r="B771" s="26"/>
      <c r="C771" s="26"/>
      <c r="D771" s="26"/>
      <c r="E771" s="26"/>
    </row>
    <row r="772" spans="1:5" x14ac:dyDescent="0.2">
      <c r="A772" s="26"/>
      <c r="B772" s="26"/>
      <c r="C772" s="26"/>
      <c r="D772" s="26"/>
      <c r="E772" s="26"/>
    </row>
    <row r="773" spans="1:5" x14ac:dyDescent="0.2">
      <c r="A773" s="26"/>
      <c r="B773" s="26"/>
      <c r="C773" s="26"/>
      <c r="D773" s="26"/>
      <c r="E773" s="26"/>
    </row>
    <row r="774" spans="1:5" x14ac:dyDescent="0.2">
      <c r="A774" s="26"/>
      <c r="B774" s="26"/>
      <c r="C774" s="26"/>
      <c r="D774" s="26"/>
      <c r="E774" s="26"/>
    </row>
    <row r="775" spans="1:5" x14ac:dyDescent="0.2">
      <c r="A775" s="26"/>
      <c r="B775" s="26"/>
      <c r="C775" s="26"/>
      <c r="D775" s="26"/>
      <c r="E775" s="26"/>
    </row>
    <row r="776" spans="1:5" x14ac:dyDescent="0.2">
      <c r="A776" s="26"/>
      <c r="B776" s="26"/>
      <c r="C776" s="26"/>
      <c r="D776" s="26"/>
      <c r="E776" s="26"/>
    </row>
    <row r="777" spans="1:5" x14ac:dyDescent="0.2">
      <c r="A777" s="26"/>
      <c r="B777" s="26"/>
      <c r="C777" s="26"/>
      <c r="D777" s="26"/>
      <c r="E777" s="26"/>
    </row>
    <row r="778" spans="1:5" x14ac:dyDescent="0.2">
      <c r="A778" s="26"/>
      <c r="B778" s="26"/>
      <c r="C778" s="26"/>
      <c r="D778" s="26"/>
      <c r="E778" s="26"/>
    </row>
    <row r="779" spans="1:5" x14ac:dyDescent="0.2">
      <c r="A779" s="26"/>
      <c r="B779" s="26"/>
      <c r="C779" s="26"/>
      <c r="D779" s="26"/>
      <c r="E779" s="26"/>
    </row>
    <row r="780" spans="1:5" x14ac:dyDescent="0.2">
      <c r="A780" s="26"/>
      <c r="B780" s="26"/>
      <c r="C780" s="26"/>
      <c r="D780" s="26"/>
      <c r="E780" s="26"/>
    </row>
    <row r="781" spans="1:5" x14ac:dyDescent="0.2">
      <c r="A781" s="26"/>
      <c r="B781" s="26"/>
      <c r="C781" s="26"/>
      <c r="D781" s="26"/>
      <c r="E781" s="26"/>
    </row>
    <row r="782" spans="1:5" x14ac:dyDescent="0.2">
      <c r="A782" s="26"/>
      <c r="B782" s="26"/>
      <c r="C782" s="26"/>
      <c r="D782" s="26"/>
      <c r="E782" s="26"/>
    </row>
    <row r="783" spans="1:5" x14ac:dyDescent="0.2">
      <c r="A783" s="26"/>
      <c r="B783" s="26"/>
      <c r="C783" s="26"/>
      <c r="D783" s="26"/>
      <c r="E783" s="26"/>
    </row>
    <row r="784" spans="1:5" x14ac:dyDescent="0.2">
      <c r="A784" s="26"/>
      <c r="B784" s="26"/>
      <c r="C784" s="26"/>
      <c r="D784" s="26"/>
      <c r="E784" s="26"/>
    </row>
    <row r="785" spans="1:5" x14ac:dyDescent="0.2">
      <c r="A785" s="26"/>
      <c r="B785" s="26"/>
      <c r="C785" s="26"/>
      <c r="D785" s="26"/>
      <c r="E785" s="26"/>
    </row>
    <row r="786" spans="1:5" x14ac:dyDescent="0.2">
      <c r="A786" s="26"/>
      <c r="B786" s="26"/>
      <c r="C786" s="26"/>
      <c r="D786" s="26"/>
      <c r="E786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7"/>
  <sheetViews>
    <sheetView zoomScale="68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A2" sqref="A2:K115"/>
    </sheetView>
  </sheetViews>
  <sheetFormatPr baseColWidth="10" defaultColWidth="8.83203125" defaultRowHeight="15" x14ac:dyDescent="0.2"/>
  <cols>
    <col min="1" max="1" width="8.83203125" style="2"/>
    <col min="2" max="2" width="6.33203125" style="2" customWidth="1"/>
    <col min="3" max="3" width="10.1640625" style="2" customWidth="1"/>
    <col min="4" max="4" width="9.6640625" style="2" customWidth="1"/>
    <col min="5" max="6" width="8.83203125" style="2"/>
    <col min="7" max="8" width="12.6640625" style="2" customWidth="1"/>
    <col min="9" max="9" width="12.1640625" style="2" customWidth="1"/>
    <col min="10" max="11" width="8.83203125" style="2"/>
    <col min="12" max="12" width="10.5" style="2" bestFit="1" customWidth="1"/>
    <col min="13" max="16384" width="8.83203125" style="2"/>
  </cols>
  <sheetData>
    <row r="1" spans="1:19" ht="30" x14ac:dyDescent="0.2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20" t="s">
        <v>28</v>
      </c>
      <c r="I1" s="3" t="s">
        <v>12</v>
      </c>
      <c r="J1" s="3" t="s">
        <v>13</v>
      </c>
      <c r="K1" s="3" t="s">
        <v>7</v>
      </c>
      <c r="L1" s="3" t="s">
        <v>6</v>
      </c>
    </row>
    <row r="2" spans="1:19" x14ac:dyDescent="0.2">
      <c r="A2" s="2" t="s">
        <v>24</v>
      </c>
      <c r="B2" s="19" t="s">
        <v>45</v>
      </c>
      <c r="C2" s="4">
        <v>42939</v>
      </c>
      <c r="D2" s="2">
        <v>0</v>
      </c>
      <c r="E2" s="2">
        <v>416.24</v>
      </c>
      <c r="F2" s="18">
        <v>383.8</v>
      </c>
      <c r="G2" s="2">
        <f t="shared" ref="G2:G71" si="0">E2-F2</f>
        <v>32.44</v>
      </c>
      <c r="H2" s="14">
        <f>0.0001*G2^2+0.0107*G2</f>
        <v>0.45234335999999997</v>
      </c>
      <c r="I2" s="18" t="s">
        <v>29</v>
      </c>
      <c r="J2" s="2">
        <v>0</v>
      </c>
      <c r="K2" s="2">
        <v>421.7</v>
      </c>
      <c r="S2" s="5"/>
    </row>
    <row r="3" spans="1:19" x14ac:dyDescent="0.2">
      <c r="A3" s="2" t="s">
        <v>24</v>
      </c>
      <c r="B3" s="19" t="s">
        <v>45</v>
      </c>
      <c r="C3" s="4">
        <v>42939</v>
      </c>
      <c r="D3" s="2">
        <v>0</v>
      </c>
      <c r="E3" s="2">
        <v>416.24</v>
      </c>
      <c r="F3" s="2">
        <v>385.5</v>
      </c>
      <c r="G3" s="2">
        <f>E3-F3</f>
        <v>30.740000000000009</v>
      </c>
      <c r="H3" s="14">
        <f t="shared" ref="H3:H66" si="1">0.0001*G3^2+0.0107*G3</f>
        <v>0.42341276000000017</v>
      </c>
      <c r="I3" s="18" t="s">
        <v>29</v>
      </c>
      <c r="J3" s="2">
        <v>30</v>
      </c>
      <c r="K3" s="2">
        <v>413.3</v>
      </c>
      <c r="S3" s="5"/>
    </row>
    <row r="4" spans="1:19" x14ac:dyDescent="0.2">
      <c r="A4" s="2" t="s">
        <v>24</v>
      </c>
      <c r="B4" s="19" t="s">
        <v>45</v>
      </c>
      <c r="C4" s="4">
        <v>42939</v>
      </c>
      <c r="D4" s="2">
        <v>0</v>
      </c>
      <c r="E4" s="2">
        <v>416.24</v>
      </c>
      <c r="F4" s="2">
        <v>373.3</v>
      </c>
      <c r="G4" s="2">
        <f t="shared" si="0"/>
        <v>42.94</v>
      </c>
      <c r="H4" s="14">
        <f t="shared" si="1"/>
        <v>0.64384235999999995</v>
      </c>
      <c r="I4" s="18" t="s">
        <v>29</v>
      </c>
      <c r="J4" s="2">
        <v>55</v>
      </c>
      <c r="K4" s="2">
        <v>418.5</v>
      </c>
      <c r="S4" s="5"/>
    </row>
    <row r="5" spans="1:19" x14ac:dyDescent="0.2">
      <c r="A5" s="2" t="s">
        <v>24</v>
      </c>
      <c r="B5" s="19" t="s">
        <v>45</v>
      </c>
      <c r="C5" s="4">
        <v>42939</v>
      </c>
      <c r="D5" s="2">
        <v>5</v>
      </c>
      <c r="E5" s="2">
        <v>416.24</v>
      </c>
      <c r="F5" s="2">
        <v>392.9</v>
      </c>
      <c r="G5" s="2">
        <f t="shared" si="0"/>
        <v>23.340000000000032</v>
      </c>
      <c r="H5" s="14">
        <f t="shared" si="1"/>
        <v>0.30421356000000044</v>
      </c>
      <c r="I5" s="18" t="s">
        <v>29</v>
      </c>
      <c r="J5" s="2">
        <v>70</v>
      </c>
      <c r="K5" s="2">
        <v>413.7</v>
      </c>
      <c r="S5" s="5"/>
    </row>
    <row r="6" spans="1:19" x14ac:dyDescent="0.2">
      <c r="A6" s="2" t="s">
        <v>24</v>
      </c>
      <c r="B6" s="19" t="s">
        <v>45</v>
      </c>
      <c r="C6" s="4">
        <v>42939</v>
      </c>
      <c r="D6" s="2">
        <v>5</v>
      </c>
      <c r="E6" s="2">
        <v>416.24</v>
      </c>
      <c r="F6" s="2">
        <v>309</v>
      </c>
      <c r="G6" s="2">
        <f t="shared" si="0"/>
        <v>107.24000000000001</v>
      </c>
      <c r="H6" s="14">
        <f t="shared" si="1"/>
        <v>2.2975097600000005</v>
      </c>
      <c r="I6" s="18" t="s">
        <v>29</v>
      </c>
      <c r="S6" s="5"/>
    </row>
    <row r="7" spans="1:19" x14ac:dyDescent="0.2">
      <c r="A7" s="2" t="s">
        <v>24</v>
      </c>
      <c r="B7" s="19" t="s">
        <v>45</v>
      </c>
      <c r="C7" s="4">
        <v>42939</v>
      </c>
      <c r="D7" s="2">
        <v>5</v>
      </c>
      <c r="E7" s="2">
        <v>416.24</v>
      </c>
      <c r="F7" s="2">
        <v>390.8</v>
      </c>
      <c r="G7" s="2">
        <f t="shared" si="0"/>
        <v>25.439999999999998</v>
      </c>
      <c r="H7" s="14">
        <f t="shared" si="1"/>
        <v>0.33692735999999995</v>
      </c>
      <c r="I7" s="18" t="s">
        <v>29</v>
      </c>
      <c r="S7" s="5"/>
    </row>
    <row r="8" spans="1:19" x14ac:dyDescent="0.2">
      <c r="A8" s="2" t="s">
        <v>24</v>
      </c>
      <c r="B8" s="19" t="s">
        <v>45</v>
      </c>
      <c r="C8" s="4">
        <v>42939</v>
      </c>
      <c r="D8" s="2">
        <v>10</v>
      </c>
      <c r="E8" s="2">
        <v>416.24</v>
      </c>
      <c r="F8" s="2">
        <v>397.7</v>
      </c>
      <c r="G8" s="2">
        <f t="shared" si="0"/>
        <v>18.54000000000002</v>
      </c>
      <c r="H8" s="14">
        <f t="shared" si="1"/>
        <v>0.23275116000000029</v>
      </c>
      <c r="I8" s="18" t="s">
        <v>30</v>
      </c>
      <c r="J8" s="2">
        <v>10</v>
      </c>
      <c r="K8" s="2">
        <v>419.3</v>
      </c>
      <c r="S8" s="5"/>
    </row>
    <row r="9" spans="1:19" x14ac:dyDescent="0.2">
      <c r="A9" s="2" t="s">
        <v>24</v>
      </c>
      <c r="B9" s="19" t="s">
        <v>45</v>
      </c>
      <c r="C9" s="4">
        <v>42939</v>
      </c>
      <c r="D9" s="2">
        <v>10</v>
      </c>
      <c r="E9" s="2">
        <v>416.24</v>
      </c>
      <c r="F9" s="2">
        <v>389.5</v>
      </c>
      <c r="G9" s="2">
        <f t="shared" si="0"/>
        <v>26.740000000000009</v>
      </c>
      <c r="H9" s="14">
        <f t="shared" si="1"/>
        <v>0.35762076000000015</v>
      </c>
      <c r="I9" s="18" t="s">
        <v>30</v>
      </c>
      <c r="J9" s="2">
        <v>20</v>
      </c>
      <c r="K9" s="2">
        <v>411.3</v>
      </c>
      <c r="S9" s="5"/>
    </row>
    <row r="10" spans="1:19" x14ac:dyDescent="0.2">
      <c r="A10" s="2" t="s">
        <v>24</v>
      </c>
      <c r="B10" s="19" t="s">
        <v>45</v>
      </c>
      <c r="C10" s="4">
        <v>42939</v>
      </c>
      <c r="D10" s="2">
        <v>10</v>
      </c>
      <c r="E10" s="2">
        <v>416.24</v>
      </c>
      <c r="F10" s="2">
        <v>323.10000000000002</v>
      </c>
      <c r="G10" s="2">
        <f t="shared" si="0"/>
        <v>93.139999999999986</v>
      </c>
      <c r="H10" s="14">
        <f t="shared" si="1"/>
        <v>1.8641039599999996</v>
      </c>
      <c r="I10" s="18" t="s">
        <v>30</v>
      </c>
      <c r="J10" s="2">
        <v>30</v>
      </c>
      <c r="K10" s="2">
        <v>416</v>
      </c>
      <c r="S10" s="5"/>
    </row>
    <row r="11" spans="1:19" x14ac:dyDescent="0.2">
      <c r="A11" s="2" t="s">
        <v>24</v>
      </c>
      <c r="B11" s="19" t="s">
        <v>45</v>
      </c>
      <c r="C11" s="4">
        <v>42939</v>
      </c>
      <c r="D11" s="2">
        <v>15</v>
      </c>
      <c r="E11" s="2">
        <v>416.24</v>
      </c>
      <c r="F11" s="2">
        <v>368.6</v>
      </c>
      <c r="G11" s="2">
        <f t="shared" si="0"/>
        <v>47.639999999999986</v>
      </c>
      <c r="H11" s="14">
        <f t="shared" si="1"/>
        <v>0.73670495999999974</v>
      </c>
      <c r="I11" s="18" t="s">
        <v>30</v>
      </c>
      <c r="J11" s="2">
        <v>40</v>
      </c>
      <c r="K11" s="2">
        <v>415.3</v>
      </c>
    </row>
    <row r="12" spans="1:19" x14ac:dyDescent="0.2">
      <c r="A12" s="2" t="s">
        <v>24</v>
      </c>
      <c r="B12" s="19" t="s">
        <v>45</v>
      </c>
      <c r="C12" s="4">
        <v>42939</v>
      </c>
      <c r="D12" s="2">
        <v>15</v>
      </c>
      <c r="E12" s="2">
        <v>416.24</v>
      </c>
      <c r="F12" s="2">
        <v>369.7</v>
      </c>
      <c r="G12" s="2">
        <f t="shared" si="0"/>
        <v>46.54000000000002</v>
      </c>
      <c r="H12" s="14">
        <f t="shared" si="1"/>
        <v>0.71457516000000043</v>
      </c>
      <c r="I12" s="18" t="s">
        <v>30</v>
      </c>
      <c r="J12" s="2">
        <v>85</v>
      </c>
      <c r="K12" s="2">
        <v>417.1</v>
      </c>
    </row>
    <row r="13" spans="1:19" x14ac:dyDescent="0.2">
      <c r="A13" s="2" t="s">
        <v>24</v>
      </c>
      <c r="B13" s="19" t="s">
        <v>45</v>
      </c>
      <c r="C13" s="4">
        <v>42939</v>
      </c>
      <c r="D13" s="2">
        <v>15</v>
      </c>
      <c r="E13" s="2">
        <v>416.24</v>
      </c>
      <c r="F13" s="2">
        <v>384.3</v>
      </c>
      <c r="G13" s="2">
        <f t="shared" si="0"/>
        <v>31.939999999999998</v>
      </c>
      <c r="H13" s="14">
        <f t="shared" si="1"/>
        <v>0.44377435999999992</v>
      </c>
      <c r="I13" s="18" t="s">
        <v>30</v>
      </c>
      <c r="K13" s="2">
        <f>AVERAGE(K2:K12)</f>
        <v>416.24444444444447</v>
      </c>
    </row>
    <row r="14" spans="1:19" x14ac:dyDescent="0.2">
      <c r="A14" s="2" t="s">
        <v>24</v>
      </c>
      <c r="B14" s="19" t="s">
        <v>45</v>
      </c>
      <c r="C14" s="4">
        <v>42939</v>
      </c>
      <c r="D14" s="2">
        <v>20</v>
      </c>
      <c r="E14" s="2">
        <v>416.24</v>
      </c>
      <c r="F14" s="2">
        <v>370</v>
      </c>
      <c r="G14" s="2">
        <f t="shared" si="0"/>
        <v>46.240000000000009</v>
      </c>
      <c r="H14" s="14">
        <f t="shared" si="1"/>
        <v>0.70858176000000017</v>
      </c>
    </row>
    <row r="15" spans="1:19" x14ac:dyDescent="0.2">
      <c r="A15" s="2" t="s">
        <v>24</v>
      </c>
      <c r="B15" s="19" t="s">
        <v>45</v>
      </c>
      <c r="C15" s="4">
        <v>42939</v>
      </c>
      <c r="D15" s="2">
        <v>20</v>
      </c>
      <c r="E15" s="2">
        <v>416.24</v>
      </c>
      <c r="F15" s="2">
        <v>372.7</v>
      </c>
      <c r="G15" s="2">
        <f t="shared" si="0"/>
        <v>43.54000000000002</v>
      </c>
      <c r="H15" s="14">
        <f t="shared" si="1"/>
        <v>0.65545116000000037</v>
      </c>
    </row>
    <row r="16" spans="1:19" x14ac:dyDescent="0.2">
      <c r="A16" s="2" t="s">
        <v>24</v>
      </c>
      <c r="B16" s="19" t="s">
        <v>45</v>
      </c>
      <c r="C16" s="4">
        <v>42939</v>
      </c>
      <c r="D16" s="2">
        <v>20</v>
      </c>
      <c r="E16" s="2">
        <v>416.24</v>
      </c>
      <c r="F16" s="2">
        <v>318.39999999999998</v>
      </c>
      <c r="G16" s="2">
        <f t="shared" si="0"/>
        <v>97.840000000000032</v>
      </c>
      <c r="H16" s="14">
        <f t="shared" si="1"/>
        <v>2.0041545600000008</v>
      </c>
    </row>
    <row r="17" spans="1:8" x14ac:dyDescent="0.2">
      <c r="A17" s="2" t="s">
        <v>24</v>
      </c>
      <c r="B17" s="19" t="s">
        <v>45</v>
      </c>
      <c r="C17" s="4">
        <v>42939</v>
      </c>
      <c r="D17" s="2">
        <v>25</v>
      </c>
      <c r="E17" s="2">
        <v>416.24</v>
      </c>
      <c r="F17" s="2">
        <v>359.5</v>
      </c>
      <c r="G17" s="2">
        <f t="shared" si="0"/>
        <v>56.740000000000009</v>
      </c>
      <c r="H17" s="14">
        <f t="shared" si="1"/>
        <v>0.92906076000000015</v>
      </c>
    </row>
    <row r="18" spans="1:8" x14ac:dyDescent="0.2">
      <c r="A18" s="2" t="s">
        <v>24</v>
      </c>
      <c r="B18" s="19" t="s">
        <v>45</v>
      </c>
      <c r="C18" s="4">
        <v>42939</v>
      </c>
      <c r="D18" s="2">
        <v>25</v>
      </c>
      <c r="E18" s="2">
        <v>416.24</v>
      </c>
      <c r="F18" s="2">
        <v>354.5</v>
      </c>
      <c r="G18" s="2">
        <f t="shared" si="0"/>
        <v>61.740000000000009</v>
      </c>
      <c r="H18" s="14">
        <f t="shared" si="1"/>
        <v>1.0418007600000001</v>
      </c>
    </row>
    <row r="19" spans="1:8" x14ac:dyDescent="0.2">
      <c r="A19" s="2" t="s">
        <v>24</v>
      </c>
      <c r="B19" s="19" t="s">
        <v>45</v>
      </c>
      <c r="C19" s="4">
        <v>42939</v>
      </c>
      <c r="D19" s="2">
        <v>25</v>
      </c>
      <c r="E19" s="2">
        <v>416.24</v>
      </c>
      <c r="F19" s="2">
        <v>364.7</v>
      </c>
      <c r="G19" s="2">
        <f t="shared" si="0"/>
        <v>51.54000000000002</v>
      </c>
      <c r="H19" s="14">
        <f t="shared" si="1"/>
        <v>0.8171151600000004</v>
      </c>
    </row>
    <row r="20" spans="1:8" x14ac:dyDescent="0.2">
      <c r="A20" s="2" t="s">
        <v>24</v>
      </c>
      <c r="B20" s="19" t="s">
        <v>45</v>
      </c>
      <c r="C20" s="4">
        <v>42939</v>
      </c>
      <c r="D20" s="2">
        <v>30</v>
      </c>
      <c r="E20" s="2">
        <v>416.24</v>
      </c>
      <c r="F20" s="2">
        <v>367.7</v>
      </c>
      <c r="G20" s="2">
        <f t="shared" si="0"/>
        <v>48.54000000000002</v>
      </c>
      <c r="H20" s="14">
        <f t="shared" si="1"/>
        <v>0.75499116000000044</v>
      </c>
    </row>
    <row r="21" spans="1:8" x14ac:dyDescent="0.2">
      <c r="A21" s="2" t="s">
        <v>24</v>
      </c>
      <c r="B21" s="19" t="s">
        <v>45</v>
      </c>
      <c r="C21" s="4">
        <v>42939</v>
      </c>
      <c r="D21" s="2">
        <v>30</v>
      </c>
      <c r="E21" s="2">
        <v>416.24</v>
      </c>
      <c r="F21" s="2">
        <v>362.6</v>
      </c>
      <c r="G21" s="2">
        <f t="shared" si="0"/>
        <v>53.639999999999986</v>
      </c>
      <c r="H21" s="14">
        <f t="shared" si="1"/>
        <v>0.86167295999999971</v>
      </c>
    </row>
    <row r="22" spans="1:8" x14ac:dyDescent="0.2">
      <c r="A22" s="2" t="s">
        <v>24</v>
      </c>
      <c r="B22" s="19" t="s">
        <v>45</v>
      </c>
      <c r="C22" s="4">
        <v>42939</v>
      </c>
      <c r="D22" s="2">
        <v>30</v>
      </c>
      <c r="E22" s="2">
        <v>416.24</v>
      </c>
      <c r="F22" s="2">
        <v>374.2</v>
      </c>
      <c r="G22" s="2">
        <f t="shared" si="0"/>
        <v>42.04000000000002</v>
      </c>
      <c r="H22" s="14">
        <f t="shared" si="1"/>
        <v>0.62656416000000037</v>
      </c>
    </row>
    <row r="23" spans="1:8" x14ac:dyDescent="0.2">
      <c r="A23" s="2" t="s">
        <v>24</v>
      </c>
      <c r="B23" s="19" t="s">
        <v>45</v>
      </c>
      <c r="C23" s="4">
        <v>42939</v>
      </c>
      <c r="D23" s="2">
        <v>35</v>
      </c>
      <c r="E23" s="2">
        <v>416.24</v>
      </c>
      <c r="F23" s="2">
        <v>393.2</v>
      </c>
      <c r="G23" s="2">
        <f t="shared" si="0"/>
        <v>23.04000000000002</v>
      </c>
      <c r="H23" s="14">
        <f t="shared" si="1"/>
        <v>0.29961216000000035</v>
      </c>
    </row>
    <row r="24" spans="1:8" x14ac:dyDescent="0.2">
      <c r="A24" s="2" t="s">
        <v>24</v>
      </c>
      <c r="B24" s="19" t="s">
        <v>45</v>
      </c>
      <c r="C24" s="4">
        <v>42939</v>
      </c>
      <c r="D24" s="2">
        <v>35</v>
      </c>
      <c r="E24" s="2">
        <v>416.24</v>
      </c>
      <c r="F24" s="2">
        <v>392</v>
      </c>
      <c r="G24" s="2">
        <f t="shared" si="0"/>
        <v>24.240000000000009</v>
      </c>
      <c r="H24" s="14">
        <f t="shared" si="1"/>
        <v>0.31812576000000015</v>
      </c>
    </row>
    <row r="25" spans="1:8" x14ac:dyDescent="0.2">
      <c r="A25" s="2" t="s">
        <v>24</v>
      </c>
      <c r="B25" s="19" t="s">
        <v>45</v>
      </c>
      <c r="C25" s="4">
        <v>42939</v>
      </c>
      <c r="D25" s="2">
        <v>35</v>
      </c>
      <c r="E25" s="2">
        <v>416.24</v>
      </c>
      <c r="F25" s="2">
        <v>383.1</v>
      </c>
      <c r="G25" s="2">
        <f t="shared" si="0"/>
        <v>33.139999999999986</v>
      </c>
      <c r="H25" s="14">
        <f t="shared" si="1"/>
        <v>0.46442395999999975</v>
      </c>
    </row>
    <row r="26" spans="1:8" x14ac:dyDescent="0.2">
      <c r="A26" s="2" t="s">
        <v>24</v>
      </c>
      <c r="B26" s="19" t="s">
        <v>45</v>
      </c>
      <c r="C26" s="4">
        <v>42939</v>
      </c>
      <c r="D26" s="2">
        <v>40</v>
      </c>
      <c r="E26" s="2">
        <v>416.24</v>
      </c>
      <c r="F26" s="2">
        <v>385.5</v>
      </c>
      <c r="G26" s="2">
        <f t="shared" si="0"/>
        <v>30.740000000000009</v>
      </c>
      <c r="H26" s="14">
        <f t="shared" si="1"/>
        <v>0.42341276000000017</v>
      </c>
    </row>
    <row r="27" spans="1:8" x14ac:dyDescent="0.2">
      <c r="A27" s="2" t="s">
        <v>24</v>
      </c>
      <c r="B27" s="19" t="s">
        <v>45</v>
      </c>
      <c r="C27" s="4">
        <v>42939</v>
      </c>
      <c r="D27" s="2">
        <v>40</v>
      </c>
      <c r="E27" s="2">
        <v>416.24</v>
      </c>
      <c r="F27" s="2">
        <v>366.8</v>
      </c>
      <c r="G27" s="2">
        <f t="shared" si="0"/>
        <v>49.44</v>
      </c>
      <c r="H27" s="14">
        <f t="shared" si="1"/>
        <v>0.77343935999999991</v>
      </c>
    </row>
    <row r="28" spans="1:8" x14ac:dyDescent="0.2">
      <c r="A28" s="2" t="s">
        <v>24</v>
      </c>
      <c r="B28" s="19" t="s">
        <v>45</v>
      </c>
      <c r="C28" s="4">
        <v>42939</v>
      </c>
      <c r="D28" s="2">
        <v>40</v>
      </c>
      <c r="E28" s="2">
        <v>416.24</v>
      </c>
      <c r="F28" s="2">
        <v>374.7</v>
      </c>
      <c r="G28" s="2">
        <f t="shared" si="0"/>
        <v>41.54000000000002</v>
      </c>
      <c r="H28" s="14">
        <f t="shared" si="1"/>
        <v>0.61703516000000036</v>
      </c>
    </row>
    <row r="29" spans="1:8" x14ac:dyDescent="0.2">
      <c r="A29" s="2" t="s">
        <v>24</v>
      </c>
      <c r="B29" s="19" t="s">
        <v>45</v>
      </c>
      <c r="C29" s="4">
        <v>42939</v>
      </c>
      <c r="D29" s="2">
        <v>45</v>
      </c>
      <c r="E29" s="2">
        <v>416.24</v>
      </c>
      <c r="F29" s="2">
        <v>380.2</v>
      </c>
      <c r="G29" s="2">
        <f t="shared" si="0"/>
        <v>36.04000000000002</v>
      </c>
      <c r="H29" s="14">
        <f t="shared" si="1"/>
        <v>0.51551616000000033</v>
      </c>
    </row>
    <row r="30" spans="1:8" x14ac:dyDescent="0.2">
      <c r="A30" s="2" t="s">
        <v>24</v>
      </c>
      <c r="B30" s="19" t="s">
        <v>45</v>
      </c>
      <c r="C30" s="4">
        <v>42939</v>
      </c>
      <c r="D30" s="2">
        <v>45</v>
      </c>
      <c r="E30" s="2">
        <v>416.24</v>
      </c>
      <c r="F30" s="2">
        <v>386.4</v>
      </c>
      <c r="G30" s="2">
        <f t="shared" si="0"/>
        <v>29.840000000000032</v>
      </c>
      <c r="H30" s="14">
        <f t="shared" si="1"/>
        <v>0.40833056000000056</v>
      </c>
    </row>
    <row r="31" spans="1:8" x14ac:dyDescent="0.2">
      <c r="A31" s="2" t="s">
        <v>24</v>
      </c>
      <c r="B31" s="19" t="s">
        <v>45</v>
      </c>
      <c r="C31" s="4">
        <v>42939</v>
      </c>
      <c r="D31" s="2">
        <v>45</v>
      </c>
      <c r="E31" s="2">
        <v>416.24</v>
      </c>
      <c r="F31" s="2">
        <v>383.3</v>
      </c>
      <c r="G31" s="2">
        <f t="shared" si="0"/>
        <v>32.94</v>
      </c>
      <c r="H31" s="14">
        <f t="shared" si="1"/>
        <v>0.4609623599999999</v>
      </c>
    </row>
    <row r="32" spans="1:8" x14ac:dyDescent="0.2">
      <c r="A32" s="2" t="s">
        <v>24</v>
      </c>
      <c r="B32" s="19" t="s">
        <v>45</v>
      </c>
      <c r="C32" s="4">
        <v>42939</v>
      </c>
      <c r="D32" s="2">
        <v>50</v>
      </c>
      <c r="E32" s="2">
        <v>416.24</v>
      </c>
      <c r="F32" s="2">
        <v>381.5</v>
      </c>
      <c r="G32" s="2">
        <f t="shared" si="0"/>
        <v>34.740000000000009</v>
      </c>
      <c r="H32" s="14">
        <f t="shared" si="1"/>
        <v>0.49240476000000016</v>
      </c>
    </row>
    <row r="33" spans="1:8" x14ac:dyDescent="0.2">
      <c r="A33" s="2" t="s">
        <v>24</v>
      </c>
      <c r="B33" s="19" t="s">
        <v>45</v>
      </c>
      <c r="C33" s="4">
        <v>42939</v>
      </c>
      <c r="D33" s="2">
        <v>50</v>
      </c>
      <c r="E33" s="2">
        <v>416.24</v>
      </c>
      <c r="F33" s="2">
        <v>376.1</v>
      </c>
      <c r="G33" s="2">
        <f t="shared" si="0"/>
        <v>40.139999999999986</v>
      </c>
      <c r="H33" s="14">
        <f t="shared" si="1"/>
        <v>0.59061995999999972</v>
      </c>
    </row>
    <row r="34" spans="1:8" x14ac:dyDescent="0.2">
      <c r="A34" s="2" t="s">
        <v>24</v>
      </c>
      <c r="B34" s="19" t="s">
        <v>45</v>
      </c>
      <c r="C34" s="4">
        <v>42939</v>
      </c>
      <c r="D34" s="2">
        <v>50</v>
      </c>
      <c r="E34" s="2">
        <v>416.24</v>
      </c>
      <c r="F34" s="2">
        <v>374.6</v>
      </c>
      <c r="G34" s="2">
        <f t="shared" si="0"/>
        <v>41.639999999999986</v>
      </c>
      <c r="H34" s="14">
        <f t="shared" si="1"/>
        <v>0.61893695999999976</v>
      </c>
    </row>
    <row r="35" spans="1:8" x14ac:dyDescent="0.2">
      <c r="A35" s="2" t="s">
        <v>24</v>
      </c>
      <c r="B35" s="19" t="s">
        <v>45</v>
      </c>
      <c r="C35" s="4">
        <v>42939</v>
      </c>
      <c r="D35" s="2">
        <v>55</v>
      </c>
      <c r="E35" s="2">
        <v>416.24</v>
      </c>
      <c r="F35" s="2">
        <v>378.4</v>
      </c>
      <c r="G35" s="2">
        <f t="shared" si="0"/>
        <v>37.840000000000032</v>
      </c>
      <c r="H35" s="14">
        <f t="shared" si="1"/>
        <v>0.54807456000000054</v>
      </c>
    </row>
    <row r="36" spans="1:8" x14ac:dyDescent="0.2">
      <c r="A36" s="2" t="s">
        <v>24</v>
      </c>
      <c r="B36" s="19" t="s">
        <v>45</v>
      </c>
      <c r="C36" s="4">
        <v>42939</v>
      </c>
      <c r="D36" s="2">
        <v>55</v>
      </c>
      <c r="E36" s="2">
        <v>416.24</v>
      </c>
      <c r="F36" s="2">
        <v>370.2</v>
      </c>
      <c r="G36" s="2">
        <f t="shared" si="0"/>
        <v>46.04000000000002</v>
      </c>
      <c r="H36" s="14">
        <f t="shared" si="1"/>
        <v>0.70459616000000036</v>
      </c>
    </row>
    <row r="37" spans="1:8" x14ac:dyDescent="0.2">
      <c r="A37" s="2" t="s">
        <v>24</v>
      </c>
      <c r="B37" s="19" t="s">
        <v>45</v>
      </c>
      <c r="C37" s="4">
        <v>42939</v>
      </c>
      <c r="D37" s="2">
        <v>55</v>
      </c>
      <c r="E37" s="2">
        <v>416.24</v>
      </c>
      <c r="F37" s="2">
        <v>385.3</v>
      </c>
      <c r="G37" s="2">
        <f t="shared" si="0"/>
        <v>30.939999999999998</v>
      </c>
      <c r="H37" s="14">
        <f t="shared" si="1"/>
        <v>0.42678635999999992</v>
      </c>
    </row>
    <row r="38" spans="1:8" x14ac:dyDescent="0.2">
      <c r="A38" s="2" t="s">
        <v>24</v>
      </c>
      <c r="B38" s="19" t="s">
        <v>45</v>
      </c>
      <c r="C38" s="4">
        <v>42939</v>
      </c>
      <c r="D38" s="2">
        <v>60</v>
      </c>
      <c r="E38" s="2">
        <v>416.24</v>
      </c>
      <c r="F38" s="2">
        <v>371</v>
      </c>
      <c r="G38" s="2">
        <f t="shared" si="0"/>
        <v>45.240000000000009</v>
      </c>
      <c r="H38" s="14">
        <f t="shared" si="1"/>
        <v>0.68873376000000019</v>
      </c>
    </row>
    <row r="39" spans="1:8" x14ac:dyDescent="0.2">
      <c r="A39" s="2" t="s">
        <v>24</v>
      </c>
      <c r="B39" s="19" t="s">
        <v>45</v>
      </c>
      <c r="C39" s="4">
        <v>42939</v>
      </c>
      <c r="D39" s="2">
        <v>60</v>
      </c>
      <c r="E39" s="2">
        <v>416.24</v>
      </c>
      <c r="F39" s="2">
        <v>364.4</v>
      </c>
      <c r="G39" s="2">
        <f t="shared" si="0"/>
        <v>51.840000000000032</v>
      </c>
      <c r="H39" s="14">
        <f t="shared" si="1"/>
        <v>0.82342656000000058</v>
      </c>
    </row>
    <row r="40" spans="1:8" x14ac:dyDescent="0.2">
      <c r="A40" s="2" t="s">
        <v>24</v>
      </c>
      <c r="B40" s="19" t="s">
        <v>45</v>
      </c>
      <c r="C40" s="4">
        <v>42939</v>
      </c>
      <c r="D40" s="2">
        <v>60</v>
      </c>
      <c r="E40" s="2">
        <v>416.24</v>
      </c>
      <c r="F40" s="2">
        <v>369.3</v>
      </c>
      <c r="G40" s="2">
        <f t="shared" si="0"/>
        <v>46.94</v>
      </c>
      <c r="H40" s="14">
        <f t="shared" si="1"/>
        <v>0.72259435999999999</v>
      </c>
    </row>
    <row r="41" spans="1:8" x14ac:dyDescent="0.2">
      <c r="A41" s="2" t="s">
        <v>24</v>
      </c>
      <c r="B41" s="19" t="s">
        <v>45</v>
      </c>
      <c r="C41" s="4">
        <v>42939</v>
      </c>
      <c r="D41" s="2">
        <v>65</v>
      </c>
      <c r="E41" s="2">
        <v>416.24</v>
      </c>
      <c r="F41" s="2">
        <v>268.5</v>
      </c>
      <c r="G41" s="2">
        <f t="shared" si="0"/>
        <v>147.74</v>
      </c>
      <c r="H41" s="14">
        <f t="shared" si="1"/>
        <v>3.7635287600000007</v>
      </c>
    </row>
    <row r="42" spans="1:8" x14ac:dyDescent="0.2">
      <c r="A42" s="2" t="s">
        <v>24</v>
      </c>
      <c r="B42" s="19" t="s">
        <v>45</v>
      </c>
      <c r="C42" s="4">
        <v>42939</v>
      </c>
      <c r="D42" s="2">
        <v>65</v>
      </c>
      <c r="E42" s="2">
        <v>416.24</v>
      </c>
      <c r="F42" s="2">
        <v>377</v>
      </c>
      <c r="G42" s="2">
        <f t="shared" si="0"/>
        <v>39.240000000000009</v>
      </c>
      <c r="H42" s="14">
        <f t="shared" si="1"/>
        <v>0.5738457600000002</v>
      </c>
    </row>
    <row r="43" spans="1:8" x14ac:dyDescent="0.2">
      <c r="A43" s="2" t="s">
        <v>24</v>
      </c>
      <c r="B43" s="19" t="s">
        <v>45</v>
      </c>
      <c r="C43" s="4">
        <v>42939</v>
      </c>
      <c r="D43" s="2">
        <v>65</v>
      </c>
      <c r="E43" s="2">
        <v>416.24</v>
      </c>
      <c r="F43" s="2">
        <v>410.3</v>
      </c>
      <c r="G43" s="2">
        <f t="shared" si="0"/>
        <v>5.9399999999999977</v>
      </c>
      <c r="H43" s="14">
        <f t="shared" si="1"/>
        <v>6.708635999999997E-2</v>
      </c>
    </row>
    <row r="44" spans="1:8" x14ac:dyDescent="0.2">
      <c r="A44" s="2" t="s">
        <v>24</v>
      </c>
      <c r="B44" s="19" t="s">
        <v>45</v>
      </c>
      <c r="C44" s="4">
        <v>42939</v>
      </c>
      <c r="D44" s="2">
        <v>70</v>
      </c>
      <c r="E44" s="2">
        <v>416.24</v>
      </c>
      <c r="F44" s="2">
        <v>401.8</v>
      </c>
      <c r="G44" s="2">
        <f t="shared" si="0"/>
        <v>14.439999999999998</v>
      </c>
      <c r="H44" s="14">
        <f t="shared" si="1"/>
        <v>0.17535935999999996</v>
      </c>
    </row>
    <row r="45" spans="1:8" x14ac:dyDescent="0.2">
      <c r="A45" s="2" t="s">
        <v>24</v>
      </c>
      <c r="B45" s="19" t="s">
        <v>45</v>
      </c>
      <c r="C45" s="4">
        <v>42939</v>
      </c>
      <c r="D45" s="2">
        <v>70</v>
      </c>
      <c r="E45" s="2">
        <v>416.24</v>
      </c>
      <c r="F45" s="2">
        <v>386.3</v>
      </c>
      <c r="G45" s="2">
        <f t="shared" si="0"/>
        <v>29.939999999999998</v>
      </c>
      <c r="H45" s="14">
        <f t="shared" si="1"/>
        <v>0.40999835999999995</v>
      </c>
    </row>
    <row r="46" spans="1:8" x14ac:dyDescent="0.2">
      <c r="A46" s="2" t="s">
        <v>24</v>
      </c>
      <c r="B46" s="19" t="s">
        <v>45</v>
      </c>
      <c r="C46" s="4">
        <v>42939</v>
      </c>
      <c r="D46" s="2">
        <v>70</v>
      </c>
      <c r="E46" s="2">
        <v>416.24</v>
      </c>
      <c r="F46" s="2">
        <v>265.10000000000002</v>
      </c>
      <c r="G46" s="2">
        <f t="shared" si="0"/>
        <v>151.13999999999999</v>
      </c>
      <c r="H46" s="14">
        <f t="shared" si="1"/>
        <v>3.9015279599999992</v>
      </c>
    </row>
    <row r="47" spans="1:8" x14ac:dyDescent="0.2">
      <c r="A47" s="2" t="s">
        <v>24</v>
      </c>
      <c r="B47" s="19" t="s">
        <v>45</v>
      </c>
      <c r="C47" s="4">
        <v>42939</v>
      </c>
      <c r="D47" s="2">
        <v>75</v>
      </c>
      <c r="E47" s="2">
        <v>416.24</v>
      </c>
      <c r="F47" s="2">
        <v>383.3</v>
      </c>
      <c r="G47" s="2">
        <f t="shared" si="0"/>
        <v>32.94</v>
      </c>
      <c r="H47" s="14">
        <f t="shared" si="1"/>
        <v>0.4609623599999999</v>
      </c>
    </row>
    <row r="48" spans="1:8" x14ac:dyDescent="0.2">
      <c r="A48" s="2" t="s">
        <v>24</v>
      </c>
      <c r="B48" s="19" t="s">
        <v>45</v>
      </c>
      <c r="C48" s="4">
        <v>42939</v>
      </c>
      <c r="D48" s="2">
        <v>75</v>
      </c>
      <c r="E48" s="2">
        <v>416.24</v>
      </c>
      <c r="F48" s="2">
        <v>380.5</v>
      </c>
      <c r="G48" s="2">
        <f t="shared" si="0"/>
        <v>35.740000000000009</v>
      </c>
      <c r="H48" s="14">
        <f t="shared" si="1"/>
        <v>0.5101527600000002</v>
      </c>
    </row>
    <row r="49" spans="1:8" x14ac:dyDescent="0.2">
      <c r="A49" s="2" t="s">
        <v>24</v>
      </c>
      <c r="B49" s="19" t="s">
        <v>45</v>
      </c>
      <c r="C49" s="4">
        <v>42939</v>
      </c>
      <c r="D49" s="2">
        <v>75</v>
      </c>
      <c r="E49" s="2">
        <v>416.24</v>
      </c>
      <c r="F49" s="2">
        <v>376.3</v>
      </c>
      <c r="G49" s="2">
        <f t="shared" si="0"/>
        <v>39.94</v>
      </c>
      <c r="H49" s="14">
        <f t="shared" si="1"/>
        <v>0.58687835999999993</v>
      </c>
    </row>
    <row r="50" spans="1:8" x14ac:dyDescent="0.2">
      <c r="A50" s="2" t="s">
        <v>24</v>
      </c>
      <c r="B50" s="19" t="s">
        <v>45</v>
      </c>
      <c r="C50" s="4">
        <v>42939</v>
      </c>
      <c r="D50" s="2">
        <v>80</v>
      </c>
      <c r="E50" s="2">
        <v>416.24</v>
      </c>
      <c r="F50" s="2">
        <v>376.4</v>
      </c>
      <c r="G50" s="2">
        <f t="shared" si="0"/>
        <v>39.840000000000032</v>
      </c>
      <c r="H50" s="14">
        <f t="shared" si="1"/>
        <v>0.58501056000000062</v>
      </c>
    </row>
    <row r="51" spans="1:8" x14ac:dyDescent="0.2">
      <c r="A51" s="2" t="s">
        <v>24</v>
      </c>
      <c r="B51" s="19" t="s">
        <v>45</v>
      </c>
      <c r="C51" s="4">
        <v>42939</v>
      </c>
      <c r="D51" s="2">
        <v>80</v>
      </c>
      <c r="E51" s="2">
        <v>416.24</v>
      </c>
      <c r="F51" s="2">
        <v>382.9</v>
      </c>
      <c r="G51" s="2">
        <f t="shared" si="0"/>
        <v>33.340000000000032</v>
      </c>
      <c r="H51" s="14">
        <f t="shared" si="1"/>
        <v>0.46789356000000054</v>
      </c>
    </row>
    <row r="52" spans="1:8" x14ac:dyDescent="0.2">
      <c r="A52" s="2" t="s">
        <v>24</v>
      </c>
      <c r="B52" s="19" t="s">
        <v>45</v>
      </c>
      <c r="C52" s="4">
        <v>42939</v>
      </c>
      <c r="D52" s="2">
        <v>80</v>
      </c>
      <c r="E52" s="2">
        <v>416.24</v>
      </c>
      <c r="F52" s="2">
        <v>359.1</v>
      </c>
      <c r="G52" s="2">
        <f t="shared" si="0"/>
        <v>57.139999999999986</v>
      </c>
      <c r="H52" s="14">
        <f t="shared" si="1"/>
        <v>0.93789595999999964</v>
      </c>
    </row>
    <row r="53" spans="1:8" x14ac:dyDescent="0.2">
      <c r="A53" s="2" t="s">
        <v>24</v>
      </c>
      <c r="B53" s="19" t="s">
        <v>45</v>
      </c>
      <c r="C53" s="4">
        <v>42939</v>
      </c>
      <c r="D53" s="2">
        <v>85</v>
      </c>
      <c r="E53" s="2">
        <v>416.24</v>
      </c>
      <c r="F53" s="2">
        <v>338</v>
      </c>
      <c r="G53" s="2">
        <f t="shared" si="0"/>
        <v>78.240000000000009</v>
      </c>
      <c r="H53" s="14">
        <f t="shared" si="1"/>
        <v>1.4493177600000002</v>
      </c>
    </row>
    <row r="54" spans="1:8" x14ac:dyDescent="0.2">
      <c r="A54" s="2" t="s">
        <v>24</v>
      </c>
      <c r="B54" s="19" t="s">
        <v>45</v>
      </c>
      <c r="C54" s="4">
        <v>42939</v>
      </c>
      <c r="D54" s="2">
        <v>85</v>
      </c>
      <c r="E54" s="2">
        <v>416.24</v>
      </c>
      <c r="F54" s="2">
        <v>382.5</v>
      </c>
      <c r="G54" s="2">
        <f t="shared" si="0"/>
        <v>33.740000000000009</v>
      </c>
      <c r="H54" s="14">
        <f t="shared" si="1"/>
        <v>0.47485676000000016</v>
      </c>
    </row>
    <row r="55" spans="1:8" x14ac:dyDescent="0.2">
      <c r="A55" s="2" t="s">
        <v>24</v>
      </c>
      <c r="B55" s="19" t="s">
        <v>45</v>
      </c>
      <c r="C55" s="4">
        <v>42939</v>
      </c>
      <c r="D55" s="2">
        <v>85</v>
      </c>
      <c r="E55" s="2">
        <v>416.24</v>
      </c>
      <c r="F55" s="2">
        <v>348.2</v>
      </c>
      <c r="G55" s="2">
        <f t="shared" si="0"/>
        <v>68.04000000000002</v>
      </c>
      <c r="H55" s="14">
        <f t="shared" si="1"/>
        <v>1.1909721600000005</v>
      </c>
    </row>
    <row r="56" spans="1:8" x14ac:dyDescent="0.2">
      <c r="A56" s="2" t="s">
        <v>24</v>
      </c>
      <c r="B56" s="19" t="s">
        <v>45</v>
      </c>
      <c r="C56" s="4">
        <v>42939</v>
      </c>
      <c r="D56" s="2">
        <v>90</v>
      </c>
      <c r="E56" s="2">
        <v>416.24</v>
      </c>
      <c r="F56" s="2">
        <v>343</v>
      </c>
      <c r="G56" s="2">
        <f t="shared" si="0"/>
        <v>73.240000000000009</v>
      </c>
      <c r="H56" s="14">
        <f t="shared" si="1"/>
        <v>1.3200777600000002</v>
      </c>
    </row>
    <row r="57" spans="1:8" x14ac:dyDescent="0.2">
      <c r="A57" s="2" t="s">
        <v>24</v>
      </c>
      <c r="B57" s="19" t="s">
        <v>45</v>
      </c>
      <c r="C57" s="4">
        <v>42939</v>
      </c>
      <c r="D57" s="2">
        <v>90</v>
      </c>
      <c r="E57" s="2">
        <v>416.24</v>
      </c>
      <c r="F57" s="2">
        <v>344.4</v>
      </c>
      <c r="G57" s="2">
        <f t="shared" si="0"/>
        <v>71.840000000000032</v>
      </c>
      <c r="H57" s="14">
        <f t="shared" si="1"/>
        <v>1.2847865600000006</v>
      </c>
    </row>
    <row r="58" spans="1:8" x14ac:dyDescent="0.2">
      <c r="A58" s="2" t="s">
        <v>24</v>
      </c>
      <c r="B58" s="19" t="s">
        <v>45</v>
      </c>
      <c r="C58" s="4">
        <v>42939</v>
      </c>
      <c r="D58" s="2">
        <v>90</v>
      </c>
      <c r="E58" s="2">
        <v>416.24</v>
      </c>
      <c r="F58" s="2">
        <v>358</v>
      </c>
      <c r="G58" s="2">
        <f t="shared" si="0"/>
        <v>58.240000000000009</v>
      </c>
      <c r="H58" s="14">
        <f t="shared" si="1"/>
        <v>0.96235776000000017</v>
      </c>
    </row>
    <row r="59" spans="1:8" x14ac:dyDescent="0.2">
      <c r="A59" s="2" t="s">
        <v>24</v>
      </c>
      <c r="B59" s="19" t="s">
        <v>44</v>
      </c>
      <c r="C59" s="4">
        <v>42939</v>
      </c>
      <c r="D59" s="2">
        <v>0</v>
      </c>
      <c r="E59" s="2">
        <v>416.24</v>
      </c>
      <c r="F59" s="2">
        <v>378.9</v>
      </c>
      <c r="G59" s="2">
        <f t="shared" si="0"/>
        <v>37.340000000000032</v>
      </c>
      <c r="H59" s="14">
        <f t="shared" si="1"/>
        <v>0.53896556000000062</v>
      </c>
    </row>
    <row r="60" spans="1:8" x14ac:dyDescent="0.2">
      <c r="A60" s="2" t="s">
        <v>24</v>
      </c>
      <c r="B60" s="19" t="s">
        <v>44</v>
      </c>
      <c r="C60" s="4">
        <v>42939</v>
      </c>
      <c r="D60" s="2">
        <v>0</v>
      </c>
      <c r="E60" s="2">
        <v>416.24</v>
      </c>
      <c r="F60" s="2">
        <v>390.8</v>
      </c>
      <c r="G60" s="2">
        <f t="shared" si="0"/>
        <v>25.439999999999998</v>
      </c>
      <c r="H60" s="14">
        <f t="shared" si="1"/>
        <v>0.33692735999999995</v>
      </c>
    </row>
    <row r="61" spans="1:8" x14ac:dyDescent="0.2">
      <c r="A61" s="2" t="s">
        <v>24</v>
      </c>
      <c r="B61" s="19" t="s">
        <v>44</v>
      </c>
      <c r="C61" s="4">
        <v>42939</v>
      </c>
      <c r="D61" s="2">
        <v>0</v>
      </c>
      <c r="E61" s="2">
        <v>416.24</v>
      </c>
      <c r="F61" s="2">
        <v>396.4</v>
      </c>
      <c r="G61" s="2">
        <f t="shared" si="0"/>
        <v>19.840000000000032</v>
      </c>
      <c r="H61" s="14">
        <f t="shared" si="1"/>
        <v>0.25165056000000047</v>
      </c>
    </row>
    <row r="62" spans="1:8" x14ac:dyDescent="0.2">
      <c r="A62" s="2" t="s">
        <v>24</v>
      </c>
      <c r="B62" s="19" t="s">
        <v>44</v>
      </c>
      <c r="C62" s="4">
        <v>42939</v>
      </c>
      <c r="D62" s="2">
        <v>5</v>
      </c>
      <c r="E62" s="2">
        <v>416.24</v>
      </c>
      <c r="F62" s="2">
        <v>391.1</v>
      </c>
      <c r="G62" s="2">
        <f t="shared" si="0"/>
        <v>25.139999999999986</v>
      </c>
      <c r="H62" s="14">
        <f t="shared" si="1"/>
        <v>0.33219995999999979</v>
      </c>
    </row>
    <row r="63" spans="1:8" x14ac:dyDescent="0.2">
      <c r="A63" s="2" t="s">
        <v>24</v>
      </c>
      <c r="B63" s="19" t="s">
        <v>44</v>
      </c>
      <c r="C63" s="4">
        <v>42939</v>
      </c>
      <c r="D63" s="2">
        <v>5</v>
      </c>
      <c r="E63" s="2">
        <v>416.24</v>
      </c>
      <c r="F63" s="2">
        <v>390.6</v>
      </c>
      <c r="G63" s="2">
        <f t="shared" si="0"/>
        <v>25.639999999999986</v>
      </c>
      <c r="H63" s="14">
        <f t="shared" si="1"/>
        <v>0.34008895999999977</v>
      </c>
    </row>
    <row r="64" spans="1:8" x14ac:dyDescent="0.2">
      <c r="A64" s="2" t="s">
        <v>24</v>
      </c>
      <c r="B64" s="19" t="s">
        <v>44</v>
      </c>
      <c r="C64" s="4">
        <v>42939</v>
      </c>
      <c r="D64" s="2">
        <v>5</v>
      </c>
      <c r="E64" s="2">
        <v>416.24</v>
      </c>
      <c r="F64" s="2">
        <v>392.9</v>
      </c>
      <c r="G64" s="2">
        <f t="shared" si="0"/>
        <v>23.340000000000032</v>
      </c>
      <c r="H64" s="14">
        <f t="shared" si="1"/>
        <v>0.30421356000000044</v>
      </c>
    </row>
    <row r="65" spans="1:8" x14ac:dyDescent="0.2">
      <c r="A65" s="2" t="s">
        <v>24</v>
      </c>
      <c r="B65" s="19" t="s">
        <v>44</v>
      </c>
      <c r="C65" s="4">
        <v>42939</v>
      </c>
      <c r="D65" s="2">
        <v>10</v>
      </c>
      <c r="E65" s="2">
        <v>416.24</v>
      </c>
      <c r="F65" s="2">
        <v>363.4</v>
      </c>
      <c r="G65" s="2">
        <f t="shared" si="0"/>
        <v>52.840000000000032</v>
      </c>
      <c r="H65" s="14">
        <f t="shared" si="1"/>
        <v>0.84459456000000066</v>
      </c>
    </row>
    <row r="66" spans="1:8" x14ac:dyDescent="0.2">
      <c r="A66" s="2" t="s">
        <v>24</v>
      </c>
      <c r="B66" s="19" t="s">
        <v>44</v>
      </c>
      <c r="C66" s="4">
        <v>42939</v>
      </c>
      <c r="D66" s="2">
        <v>10</v>
      </c>
      <c r="E66" s="2">
        <v>416.24</v>
      </c>
      <c r="F66" s="2">
        <v>397</v>
      </c>
      <c r="G66" s="2">
        <f t="shared" si="0"/>
        <v>19.240000000000009</v>
      </c>
      <c r="H66" s="14">
        <f t="shared" si="1"/>
        <v>0.24288576000000012</v>
      </c>
    </row>
    <row r="67" spans="1:8" x14ac:dyDescent="0.2">
      <c r="A67" s="2" t="s">
        <v>24</v>
      </c>
      <c r="B67" s="19" t="s">
        <v>44</v>
      </c>
      <c r="C67" s="4">
        <v>42939</v>
      </c>
      <c r="D67" s="2">
        <v>10</v>
      </c>
      <c r="E67" s="2">
        <v>416.24</v>
      </c>
      <c r="F67" s="2">
        <v>403.8</v>
      </c>
      <c r="G67" s="2">
        <f t="shared" si="0"/>
        <v>12.439999999999998</v>
      </c>
      <c r="H67" s="14">
        <f t="shared" ref="H67:H115" si="2">0.0001*G67^2+0.0107*G67</f>
        <v>0.14858335999999997</v>
      </c>
    </row>
    <row r="68" spans="1:8" x14ac:dyDescent="0.2">
      <c r="A68" s="2" t="s">
        <v>24</v>
      </c>
      <c r="B68" s="19" t="s">
        <v>44</v>
      </c>
      <c r="C68" s="4">
        <v>42939</v>
      </c>
      <c r="D68" s="2">
        <v>15</v>
      </c>
      <c r="E68" s="2">
        <v>416.24</v>
      </c>
      <c r="F68" s="2">
        <v>364</v>
      </c>
      <c r="G68" s="2">
        <f t="shared" si="0"/>
        <v>52.240000000000009</v>
      </c>
      <c r="H68" s="14">
        <f t="shared" si="2"/>
        <v>0.83186976000000012</v>
      </c>
    </row>
    <row r="69" spans="1:8" x14ac:dyDescent="0.2">
      <c r="A69" s="2" t="s">
        <v>24</v>
      </c>
      <c r="B69" s="19" t="s">
        <v>44</v>
      </c>
      <c r="C69" s="4">
        <v>42939</v>
      </c>
      <c r="D69" s="2">
        <v>15</v>
      </c>
      <c r="E69" s="2">
        <v>416.24</v>
      </c>
      <c r="F69" s="2">
        <v>388.3</v>
      </c>
      <c r="G69" s="2">
        <f t="shared" si="0"/>
        <v>27.939999999999998</v>
      </c>
      <c r="H69" s="14">
        <f t="shared" si="2"/>
        <v>0.37702235999999995</v>
      </c>
    </row>
    <row r="70" spans="1:8" x14ac:dyDescent="0.2">
      <c r="A70" s="2" t="s">
        <v>24</v>
      </c>
      <c r="B70" s="19" t="s">
        <v>44</v>
      </c>
      <c r="C70" s="4">
        <v>42939</v>
      </c>
      <c r="D70" s="2">
        <v>15</v>
      </c>
      <c r="E70" s="2">
        <v>416.24</v>
      </c>
      <c r="F70" s="2">
        <v>362.7</v>
      </c>
      <c r="G70" s="2">
        <f t="shared" si="0"/>
        <v>53.54000000000002</v>
      </c>
      <c r="H70" s="14">
        <f t="shared" si="2"/>
        <v>0.8595311600000004</v>
      </c>
    </row>
    <row r="71" spans="1:8" x14ac:dyDescent="0.2">
      <c r="A71" s="2" t="s">
        <v>24</v>
      </c>
      <c r="B71" s="19" t="s">
        <v>44</v>
      </c>
      <c r="C71" s="4">
        <v>42939</v>
      </c>
      <c r="D71" s="2">
        <v>20</v>
      </c>
      <c r="E71" s="2">
        <v>416.24</v>
      </c>
      <c r="F71" s="2">
        <v>409.8</v>
      </c>
      <c r="G71" s="2">
        <f t="shared" si="0"/>
        <v>6.4399999999999977</v>
      </c>
      <c r="H71" s="14">
        <f t="shared" si="2"/>
        <v>7.3055359999999972E-2</v>
      </c>
    </row>
    <row r="72" spans="1:8" x14ac:dyDescent="0.2">
      <c r="A72" s="2" t="s">
        <v>24</v>
      </c>
      <c r="B72" s="19" t="s">
        <v>44</v>
      </c>
      <c r="C72" s="4">
        <v>42939</v>
      </c>
      <c r="D72" s="2">
        <v>20</v>
      </c>
      <c r="E72" s="2">
        <v>416.24</v>
      </c>
      <c r="F72" s="2">
        <v>390.9</v>
      </c>
      <c r="G72" s="2">
        <f t="shared" ref="G72:G93" si="3">E72-F72</f>
        <v>25.340000000000032</v>
      </c>
      <c r="H72" s="14">
        <f t="shared" si="2"/>
        <v>0.33534956000000049</v>
      </c>
    </row>
    <row r="73" spans="1:8" x14ac:dyDescent="0.2">
      <c r="A73" s="2" t="s">
        <v>24</v>
      </c>
      <c r="B73" s="19" t="s">
        <v>44</v>
      </c>
      <c r="C73" s="4">
        <v>42939</v>
      </c>
      <c r="D73" s="2">
        <v>20</v>
      </c>
      <c r="E73" s="2">
        <v>416.24</v>
      </c>
      <c r="F73" s="2">
        <v>388.8</v>
      </c>
      <c r="G73" s="2">
        <f t="shared" si="3"/>
        <v>27.439999999999998</v>
      </c>
      <c r="H73" s="14">
        <f t="shared" si="2"/>
        <v>0.36890335999999996</v>
      </c>
    </row>
    <row r="74" spans="1:8" x14ac:dyDescent="0.2">
      <c r="A74" s="2" t="s">
        <v>24</v>
      </c>
      <c r="B74" s="19" t="s">
        <v>44</v>
      </c>
      <c r="C74" s="4">
        <v>42939</v>
      </c>
      <c r="D74" s="2">
        <v>25</v>
      </c>
      <c r="E74" s="2">
        <v>416.24</v>
      </c>
      <c r="F74" s="2">
        <v>403.6</v>
      </c>
      <c r="G74" s="2">
        <f t="shared" si="3"/>
        <v>12.639999999999986</v>
      </c>
      <c r="H74" s="14">
        <f t="shared" si="2"/>
        <v>0.1512249599999998</v>
      </c>
    </row>
    <row r="75" spans="1:8" x14ac:dyDescent="0.2">
      <c r="A75" s="2" t="s">
        <v>24</v>
      </c>
      <c r="B75" s="19" t="s">
        <v>44</v>
      </c>
      <c r="C75" s="4">
        <v>42939</v>
      </c>
      <c r="D75" s="2">
        <v>25</v>
      </c>
      <c r="E75" s="2">
        <v>416.24</v>
      </c>
      <c r="F75" s="2">
        <v>390.1</v>
      </c>
      <c r="G75" s="2">
        <f t="shared" si="3"/>
        <v>26.139999999999986</v>
      </c>
      <c r="H75" s="14">
        <f t="shared" si="2"/>
        <v>0.34802795999999975</v>
      </c>
    </row>
    <row r="76" spans="1:8" x14ac:dyDescent="0.2">
      <c r="A76" s="2" t="s">
        <v>24</v>
      </c>
      <c r="B76" s="19" t="s">
        <v>44</v>
      </c>
      <c r="C76" s="4">
        <v>42939</v>
      </c>
      <c r="D76" s="2">
        <v>25</v>
      </c>
      <c r="E76" s="2">
        <v>416.24</v>
      </c>
      <c r="F76" s="2">
        <v>405.4</v>
      </c>
      <c r="G76" s="2">
        <f t="shared" si="3"/>
        <v>10.840000000000032</v>
      </c>
      <c r="H76" s="14">
        <f t="shared" si="2"/>
        <v>0.12773856000000042</v>
      </c>
    </row>
    <row r="77" spans="1:8" x14ac:dyDescent="0.2">
      <c r="A77" s="2" t="s">
        <v>24</v>
      </c>
      <c r="B77" s="19" t="s">
        <v>44</v>
      </c>
      <c r="C77" s="4">
        <v>42939</v>
      </c>
      <c r="D77" s="6">
        <v>30</v>
      </c>
      <c r="E77" s="2">
        <v>416.24</v>
      </c>
      <c r="F77" s="2">
        <v>406.3</v>
      </c>
      <c r="G77" s="2">
        <f t="shared" si="3"/>
        <v>9.9399999999999977</v>
      </c>
      <c r="H77" s="14">
        <f t="shared" si="2"/>
        <v>0.11623835999999996</v>
      </c>
    </row>
    <row r="78" spans="1:8" x14ac:dyDescent="0.2">
      <c r="A78" s="2" t="s">
        <v>24</v>
      </c>
      <c r="B78" s="19" t="s">
        <v>44</v>
      </c>
      <c r="C78" s="4">
        <v>42939</v>
      </c>
      <c r="D78" s="6">
        <v>30</v>
      </c>
      <c r="E78" s="2">
        <v>416.24</v>
      </c>
      <c r="F78" s="2">
        <v>363</v>
      </c>
      <c r="G78" s="2">
        <f t="shared" si="3"/>
        <v>53.240000000000009</v>
      </c>
      <c r="H78" s="14">
        <f t="shared" si="2"/>
        <v>0.85311776000000017</v>
      </c>
    </row>
    <row r="79" spans="1:8" x14ac:dyDescent="0.2">
      <c r="A79" s="2" t="s">
        <v>24</v>
      </c>
      <c r="B79" s="19" t="s">
        <v>44</v>
      </c>
      <c r="C79" s="4">
        <v>42939</v>
      </c>
      <c r="D79" s="6">
        <v>30</v>
      </c>
      <c r="E79" s="2">
        <v>416.24</v>
      </c>
      <c r="F79" s="2">
        <v>403.9</v>
      </c>
      <c r="G79" s="2">
        <f t="shared" si="3"/>
        <v>12.340000000000032</v>
      </c>
      <c r="H79" s="14">
        <f t="shared" si="2"/>
        <v>0.14726556000000041</v>
      </c>
    </row>
    <row r="80" spans="1:8" x14ac:dyDescent="0.2">
      <c r="A80" s="2" t="s">
        <v>24</v>
      </c>
      <c r="B80" s="19" t="s">
        <v>44</v>
      </c>
      <c r="C80" s="4">
        <v>42939</v>
      </c>
      <c r="D80" s="2">
        <v>35</v>
      </c>
      <c r="E80" s="2">
        <v>416.24</v>
      </c>
      <c r="F80" s="2">
        <v>401.8</v>
      </c>
      <c r="G80" s="2">
        <f t="shared" si="3"/>
        <v>14.439999999999998</v>
      </c>
      <c r="H80" s="14">
        <f t="shared" si="2"/>
        <v>0.17535935999999996</v>
      </c>
    </row>
    <row r="81" spans="1:8" x14ac:dyDescent="0.2">
      <c r="A81" s="2" t="s">
        <v>24</v>
      </c>
      <c r="B81" s="19" t="s">
        <v>44</v>
      </c>
      <c r="C81" s="4">
        <v>42939</v>
      </c>
      <c r="D81" s="2">
        <v>35</v>
      </c>
      <c r="E81" s="2">
        <v>416.24</v>
      </c>
      <c r="F81" s="2">
        <v>398.3</v>
      </c>
      <c r="G81" s="2">
        <f t="shared" si="3"/>
        <v>17.939999999999998</v>
      </c>
      <c r="H81" s="14">
        <f t="shared" si="2"/>
        <v>0.22414235999999996</v>
      </c>
    </row>
    <row r="82" spans="1:8" x14ac:dyDescent="0.2">
      <c r="A82" s="2" t="s">
        <v>24</v>
      </c>
      <c r="B82" s="19" t="s">
        <v>44</v>
      </c>
      <c r="C82" s="4">
        <v>42939</v>
      </c>
      <c r="D82" s="2">
        <v>35</v>
      </c>
      <c r="E82" s="2">
        <v>416.24</v>
      </c>
      <c r="F82" s="2">
        <v>387.2</v>
      </c>
      <c r="G82" s="2">
        <f t="shared" si="3"/>
        <v>29.04000000000002</v>
      </c>
      <c r="H82" s="14">
        <f t="shared" si="2"/>
        <v>0.39506016000000033</v>
      </c>
    </row>
    <row r="83" spans="1:8" x14ac:dyDescent="0.2">
      <c r="A83" s="2" t="s">
        <v>24</v>
      </c>
      <c r="B83" s="19" t="s">
        <v>44</v>
      </c>
      <c r="C83" s="4">
        <v>42939</v>
      </c>
      <c r="D83" s="2">
        <v>40</v>
      </c>
      <c r="E83" s="2">
        <v>416.24</v>
      </c>
      <c r="F83" s="2">
        <v>399.7</v>
      </c>
      <c r="G83" s="2">
        <f t="shared" si="3"/>
        <v>16.54000000000002</v>
      </c>
      <c r="H83" s="14">
        <f t="shared" si="2"/>
        <v>0.20433516000000029</v>
      </c>
    </row>
    <row r="84" spans="1:8" x14ac:dyDescent="0.2">
      <c r="A84" s="2" t="s">
        <v>24</v>
      </c>
      <c r="B84" s="19" t="s">
        <v>44</v>
      </c>
      <c r="C84" s="4">
        <v>42939</v>
      </c>
      <c r="D84" s="2">
        <v>40</v>
      </c>
      <c r="E84" s="2">
        <v>416.24</v>
      </c>
      <c r="F84" s="2">
        <v>404.5</v>
      </c>
      <c r="G84" s="2">
        <f t="shared" si="3"/>
        <v>11.740000000000009</v>
      </c>
      <c r="H84" s="14">
        <f t="shared" si="2"/>
        <v>0.13940076000000012</v>
      </c>
    </row>
    <row r="85" spans="1:8" x14ac:dyDescent="0.2">
      <c r="A85" s="2" t="s">
        <v>24</v>
      </c>
      <c r="B85" s="19" t="s">
        <v>44</v>
      </c>
      <c r="C85" s="4">
        <v>42939</v>
      </c>
      <c r="D85" s="2">
        <v>40</v>
      </c>
      <c r="E85" s="2">
        <v>416.24</v>
      </c>
      <c r="F85" s="2">
        <v>381.4</v>
      </c>
      <c r="G85" s="2">
        <f t="shared" si="3"/>
        <v>34.840000000000032</v>
      </c>
      <c r="H85" s="14">
        <f t="shared" si="2"/>
        <v>0.49417056000000059</v>
      </c>
    </row>
    <row r="86" spans="1:8" x14ac:dyDescent="0.2">
      <c r="A86" s="2" t="s">
        <v>24</v>
      </c>
      <c r="B86" s="19" t="s">
        <v>44</v>
      </c>
      <c r="C86" s="4">
        <v>42939</v>
      </c>
      <c r="D86" s="6">
        <v>45</v>
      </c>
      <c r="E86" s="2">
        <v>416.24</v>
      </c>
      <c r="F86" s="2">
        <v>393.2</v>
      </c>
      <c r="G86" s="2">
        <f t="shared" si="3"/>
        <v>23.04000000000002</v>
      </c>
      <c r="H86" s="14">
        <f t="shared" si="2"/>
        <v>0.29961216000000035</v>
      </c>
    </row>
    <row r="87" spans="1:8" x14ac:dyDescent="0.2">
      <c r="A87" s="2" t="s">
        <v>24</v>
      </c>
      <c r="B87" s="19" t="s">
        <v>44</v>
      </c>
      <c r="C87" s="4">
        <v>42939</v>
      </c>
      <c r="D87" s="6">
        <v>45</v>
      </c>
      <c r="E87" s="2">
        <v>416.24</v>
      </c>
      <c r="F87" s="2">
        <v>386.1</v>
      </c>
      <c r="G87" s="2">
        <f t="shared" si="3"/>
        <v>30.139999999999986</v>
      </c>
      <c r="H87" s="14">
        <f t="shared" si="2"/>
        <v>0.41333995999999973</v>
      </c>
    </row>
    <row r="88" spans="1:8" x14ac:dyDescent="0.2">
      <c r="A88" s="2" t="s">
        <v>24</v>
      </c>
      <c r="B88" s="19" t="s">
        <v>44</v>
      </c>
      <c r="C88" s="4">
        <v>42939</v>
      </c>
      <c r="D88" s="6">
        <v>45</v>
      </c>
      <c r="E88" s="2">
        <v>416.24</v>
      </c>
      <c r="F88" s="2">
        <v>388.2</v>
      </c>
      <c r="G88" s="2">
        <f t="shared" si="3"/>
        <v>28.04000000000002</v>
      </c>
      <c r="H88" s="14">
        <f t="shared" si="2"/>
        <v>0.37865216000000029</v>
      </c>
    </row>
    <row r="89" spans="1:8" x14ac:dyDescent="0.2">
      <c r="A89" s="2" t="s">
        <v>24</v>
      </c>
      <c r="B89" s="19" t="s">
        <v>44</v>
      </c>
      <c r="C89" s="4">
        <v>42939</v>
      </c>
      <c r="D89" s="2">
        <v>50</v>
      </c>
      <c r="E89" s="2">
        <v>416.24</v>
      </c>
      <c r="F89" s="2">
        <v>316.60000000000002</v>
      </c>
      <c r="G89" s="2">
        <f t="shared" si="3"/>
        <v>99.639999999999986</v>
      </c>
      <c r="H89" s="14">
        <f t="shared" si="2"/>
        <v>2.0589609599999994</v>
      </c>
    </row>
    <row r="90" spans="1:8" x14ac:dyDescent="0.2">
      <c r="A90" s="2" t="s">
        <v>24</v>
      </c>
      <c r="B90" s="19" t="s">
        <v>44</v>
      </c>
      <c r="C90" s="4">
        <v>42939</v>
      </c>
      <c r="D90" s="2">
        <v>50</v>
      </c>
      <c r="E90" s="2">
        <v>416.24</v>
      </c>
      <c r="F90" s="2">
        <v>394.6</v>
      </c>
      <c r="G90" s="2">
        <f t="shared" si="3"/>
        <v>21.639999999999986</v>
      </c>
      <c r="H90" s="14">
        <f t="shared" si="2"/>
        <v>0.27837695999999978</v>
      </c>
    </row>
    <row r="91" spans="1:8" x14ac:dyDescent="0.2">
      <c r="A91" s="2" t="s">
        <v>24</v>
      </c>
      <c r="B91" s="19" t="s">
        <v>44</v>
      </c>
      <c r="C91" s="4">
        <v>42939</v>
      </c>
      <c r="D91" s="2">
        <v>50</v>
      </c>
      <c r="E91" s="2">
        <v>416.24</v>
      </c>
      <c r="F91" s="2">
        <v>398.9</v>
      </c>
      <c r="G91" s="2">
        <f t="shared" si="3"/>
        <v>17.340000000000032</v>
      </c>
      <c r="H91" s="14">
        <f t="shared" si="2"/>
        <v>0.21560556000000045</v>
      </c>
    </row>
    <row r="92" spans="1:8" s="7" customFormat="1" x14ac:dyDescent="0.2">
      <c r="A92" s="7" t="s">
        <v>24</v>
      </c>
      <c r="B92" s="19" t="s">
        <v>44</v>
      </c>
      <c r="C92" s="8">
        <v>42939</v>
      </c>
      <c r="D92" s="7">
        <v>55</v>
      </c>
      <c r="E92" s="2">
        <v>416.24</v>
      </c>
      <c r="F92" s="7">
        <v>362.2</v>
      </c>
      <c r="G92" s="7">
        <f t="shared" si="3"/>
        <v>54.04000000000002</v>
      </c>
      <c r="H92" s="14">
        <f t="shared" si="2"/>
        <v>0.87026016000000039</v>
      </c>
    </row>
    <row r="93" spans="1:8" s="7" customFormat="1" x14ac:dyDescent="0.2">
      <c r="A93" s="7" t="s">
        <v>24</v>
      </c>
      <c r="B93" s="19" t="s">
        <v>44</v>
      </c>
      <c r="C93" s="8">
        <v>42939</v>
      </c>
      <c r="D93" s="7">
        <v>55</v>
      </c>
      <c r="E93" s="2">
        <v>416.24</v>
      </c>
      <c r="F93" s="7">
        <v>357.4</v>
      </c>
      <c r="G93" s="7">
        <f t="shared" si="3"/>
        <v>58.840000000000032</v>
      </c>
      <c r="H93" s="14">
        <f t="shared" si="2"/>
        <v>0.97580256000000065</v>
      </c>
    </row>
    <row r="94" spans="1:8" s="7" customFormat="1" x14ac:dyDescent="0.2">
      <c r="A94" s="7" t="s">
        <v>24</v>
      </c>
      <c r="B94" s="19" t="s">
        <v>44</v>
      </c>
      <c r="C94" s="8">
        <v>42939</v>
      </c>
      <c r="D94" s="7">
        <v>55</v>
      </c>
      <c r="E94" s="2">
        <v>416.24</v>
      </c>
      <c r="F94" s="7">
        <v>330.9</v>
      </c>
      <c r="G94" s="7">
        <f>E94-F94</f>
        <v>85.340000000000032</v>
      </c>
      <c r="H94" s="14">
        <f t="shared" si="2"/>
        <v>1.6414295600000011</v>
      </c>
    </row>
    <row r="95" spans="1:8" x14ac:dyDescent="0.2">
      <c r="A95" s="2" t="s">
        <v>24</v>
      </c>
      <c r="B95" s="19" t="s">
        <v>44</v>
      </c>
      <c r="C95" s="4">
        <v>42939</v>
      </c>
      <c r="D95" s="2">
        <v>60</v>
      </c>
      <c r="E95" s="2">
        <v>416.24</v>
      </c>
      <c r="F95" s="2">
        <v>366.6</v>
      </c>
      <c r="G95" s="2">
        <f>E95-F95</f>
        <v>49.639999999999986</v>
      </c>
      <c r="H95" s="14">
        <f t="shared" si="2"/>
        <v>0.77756095999999975</v>
      </c>
    </row>
    <row r="96" spans="1:8" x14ac:dyDescent="0.2">
      <c r="A96" s="2" t="s">
        <v>24</v>
      </c>
      <c r="B96" s="19" t="s">
        <v>44</v>
      </c>
      <c r="C96" s="4">
        <v>42939</v>
      </c>
      <c r="D96" s="2">
        <v>60</v>
      </c>
      <c r="E96" s="2">
        <v>416.24</v>
      </c>
      <c r="F96" s="2">
        <v>369.9</v>
      </c>
      <c r="G96" s="2">
        <f t="shared" ref="G96:G115" si="4">E96-F96</f>
        <v>46.340000000000032</v>
      </c>
      <c r="H96" s="14">
        <f t="shared" si="2"/>
        <v>0.71057756000000061</v>
      </c>
    </row>
    <row r="97" spans="1:8" x14ac:dyDescent="0.2">
      <c r="A97" s="2" t="s">
        <v>24</v>
      </c>
      <c r="B97" s="19" t="s">
        <v>44</v>
      </c>
      <c r="C97" s="4">
        <v>42939</v>
      </c>
      <c r="D97" s="2">
        <v>60</v>
      </c>
      <c r="E97" s="2">
        <v>416.24</v>
      </c>
      <c r="F97" s="2">
        <v>357.2</v>
      </c>
      <c r="G97" s="2">
        <f t="shared" si="4"/>
        <v>59.04000000000002</v>
      </c>
      <c r="H97" s="14">
        <f t="shared" si="2"/>
        <v>0.98030016000000053</v>
      </c>
    </row>
    <row r="98" spans="1:8" x14ac:dyDescent="0.2">
      <c r="A98" s="2" t="s">
        <v>24</v>
      </c>
      <c r="B98" s="19" t="s">
        <v>44</v>
      </c>
      <c r="C98" s="4">
        <v>42939</v>
      </c>
      <c r="D98" s="2">
        <v>65</v>
      </c>
      <c r="E98" s="2">
        <v>416.24</v>
      </c>
      <c r="F98" s="2">
        <v>343.1</v>
      </c>
      <c r="G98" s="2">
        <f t="shared" si="4"/>
        <v>73.139999999999986</v>
      </c>
      <c r="H98" s="14">
        <f t="shared" si="2"/>
        <v>1.3175439599999996</v>
      </c>
    </row>
    <row r="99" spans="1:8" x14ac:dyDescent="0.2">
      <c r="A99" s="2" t="s">
        <v>24</v>
      </c>
      <c r="B99" s="19" t="s">
        <v>44</v>
      </c>
      <c r="C99" s="4">
        <v>42939</v>
      </c>
      <c r="D99" s="2">
        <v>65</v>
      </c>
      <c r="E99" s="2">
        <v>416.24</v>
      </c>
      <c r="F99" s="2">
        <v>306.10000000000002</v>
      </c>
      <c r="G99" s="2">
        <f t="shared" si="4"/>
        <v>110.13999999999999</v>
      </c>
      <c r="H99" s="14">
        <f t="shared" si="2"/>
        <v>2.3915799599999996</v>
      </c>
    </row>
    <row r="100" spans="1:8" x14ac:dyDescent="0.2">
      <c r="A100" s="2" t="s">
        <v>24</v>
      </c>
      <c r="B100" s="19" t="s">
        <v>44</v>
      </c>
      <c r="C100" s="4">
        <v>42939</v>
      </c>
      <c r="D100" s="2">
        <v>65</v>
      </c>
      <c r="E100" s="2">
        <v>416.24</v>
      </c>
      <c r="F100" s="2">
        <v>351.8</v>
      </c>
      <c r="G100" s="2">
        <f t="shared" si="4"/>
        <v>64.44</v>
      </c>
      <c r="H100" s="14">
        <f t="shared" si="2"/>
        <v>1.1047593599999999</v>
      </c>
    </row>
    <row r="101" spans="1:8" x14ac:dyDescent="0.2">
      <c r="A101" s="2" t="s">
        <v>24</v>
      </c>
      <c r="B101" s="19" t="s">
        <v>44</v>
      </c>
      <c r="C101" s="4">
        <v>42939</v>
      </c>
      <c r="D101" s="2">
        <v>70</v>
      </c>
      <c r="E101" s="2">
        <v>416.24</v>
      </c>
      <c r="F101" s="2">
        <v>395.7</v>
      </c>
      <c r="G101" s="2">
        <f t="shared" si="4"/>
        <v>20.54000000000002</v>
      </c>
      <c r="H101" s="14">
        <f t="shared" si="2"/>
        <v>0.26196716000000031</v>
      </c>
    </row>
    <row r="102" spans="1:8" x14ac:dyDescent="0.2">
      <c r="A102" s="2" t="s">
        <v>24</v>
      </c>
      <c r="B102" s="19" t="s">
        <v>44</v>
      </c>
      <c r="C102" s="4">
        <v>42939</v>
      </c>
      <c r="D102" s="2">
        <v>70</v>
      </c>
      <c r="E102" s="2">
        <v>416.24</v>
      </c>
      <c r="F102" s="2">
        <v>368.7</v>
      </c>
      <c r="G102" s="2">
        <f t="shared" si="4"/>
        <v>47.54000000000002</v>
      </c>
      <c r="H102" s="14">
        <f t="shared" si="2"/>
        <v>0.73468316000000033</v>
      </c>
    </row>
    <row r="103" spans="1:8" x14ac:dyDescent="0.2">
      <c r="A103" s="2" t="s">
        <v>24</v>
      </c>
      <c r="B103" s="19" t="s">
        <v>44</v>
      </c>
      <c r="C103" s="4">
        <v>42939</v>
      </c>
      <c r="D103" s="2">
        <v>70</v>
      </c>
      <c r="E103" s="2">
        <v>416.24</v>
      </c>
      <c r="F103" s="2">
        <v>370.3</v>
      </c>
      <c r="G103" s="2">
        <f t="shared" si="4"/>
        <v>45.94</v>
      </c>
      <c r="H103" s="14">
        <f t="shared" si="2"/>
        <v>0.70260635999999987</v>
      </c>
    </row>
    <row r="104" spans="1:8" s="7" customFormat="1" x14ac:dyDescent="0.2">
      <c r="A104" s="7" t="s">
        <v>24</v>
      </c>
      <c r="B104" s="19" t="s">
        <v>44</v>
      </c>
      <c r="C104" s="8">
        <v>42939</v>
      </c>
      <c r="D104" s="7">
        <v>75</v>
      </c>
      <c r="E104" s="2">
        <v>416.24</v>
      </c>
      <c r="F104" s="7">
        <v>8.3219999999999992</v>
      </c>
      <c r="G104" s="7">
        <f t="shared" si="4"/>
        <v>407.91800000000001</v>
      </c>
      <c r="H104" s="21" t="s">
        <v>38</v>
      </c>
    </row>
    <row r="105" spans="1:8" s="7" customFormat="1" x14ac:dyDescent="0.2">
      <c r="A105" s="7" t="s">
        <v>24</v>
      </c>
      <c r="B105" s="19" t="s">
        <v>44</v>
      </c>
      <c r="C105" s="8">
        <v>42939</v>
      </c>
      <c r="D105" s="7">
        <v>75</v>
      </c>
      <c r="E105" s="2">
        <v>416.24</v>
      </c>
      <c r="F105" s="7">
        <v>382.6</v>
      </c>
      <c r="G105" s="7">
        <f t="shared" si="4"/>
        <v>33.639999999999986</v>
      </c>
      <c r="H105" s="14">
        <f t="shared" si="2"/>
        <v>0.47311295999999975</v>
      </c>
    </row>
    <row r="106" spans="1:8" s="7" customFormat="1" x14ac:dyDescent="0.2">
      <c r="A106" s="7" t="s">
        <v>24</v>
      </c>
      <c r="B106" s="19" t="s">
        <v>44</v>
      </c>
      <c r="C106" s="8">
        <v>42939</v>
      </c>
      <c r="D106" s="7">
        <v>75</v>
      </c>
      <c r="E106" s="2">
        <v>416.24</v>
      </c>
      <c r="F106" s="7">
        <v>332.8</v>
      </c>
      <c r="G106" s="7">
        <f t="shared" si="4"/>
        <v>83.44</v>
      </c>
      <c r="H106" s="14">
        <f t="shared" si="2"/>
        <v>1.5890313599999999</v>
      </c>
    </row>
    <row r="107" spans="1:8" x14ac:dyDescent="0.2">
      <c r="A107" s="2" t="s">
        <v>24</v>
      </c>
      <c r="B107" s="19" t="s">
        <v>44</v>
      </c>
      <c r="C107" s="4">
        <v>42939</v>
      </c>
      <c r="D107" s="2">
        <v>80</v>
      </c>
      <c r="E107" s="2">
        <v>416.24</v>
      </c>
      <c r="F107" s="2">
        <v>381.8</v>
      </c>
      <c r="G107" s="2">
        <f t="shared" si="4"/>
        <v>34.44</v>
      </c>
      <c r="H107" s="14">
        <f t="shared" si="2"/>
        <v>0.48711935999999995</v>
      </c>
    </row>
    <row r="108" spans="1:8" x14ac:dyDescent="0.2">
      <c r="A108" s="2" t="s">
        <v>24</v>
      </c>
      <c r="B108" s="19" t="s">
        <v>44</v>
      </c>
      <c r="C108" s="4">
        <v>42939</v>
      </c>
      <c r="D108" s="2">
        <v>80</v>
      </c>
      <c r="E108" s="2">
        <v>416.24</v>
      </c>
      <c r="F108" s="2">
        <v>410</v>
      </c>
      <c r="G108" s="2">
        <f t="shared" si="4"/>
        <v>6.2400000000000091</v>
      </c>
      <c r="H108" s="14">
        <f t="shared" si="2"/>
        <v>7.0661760000000101E-2</v>
      </c>
    </row>
    <row r="109" spans="1:8" x14ac:dyDescent="0.2">
      <c r="A109" s="2" t="s">
        <v>24</v>
      </c>
      <c r="B109" s="19" t="s">
        <v>44</v>
      </c>
      <c r="C109" s="4">
        <v>42939</v>
      </c>
      <c r="D109" s="2">
        <v>80</v>
      </c>
      <c r="E109" s="2">
        <v>416.24</v>
      </c>
      <c r="F109" s="2">
        <v>396.9</v>
      </c>
      <c r="G109" s="2">
        <f t="shared" si="4"/>
        <v>19.340000000000032</v>
      </c>
      <c r="H109" s="14">
        <f t="shared" si="2"/>
        <v>0.24434156000000046</v>
      </c>
    </row>
    <row r="110" spans="1:8" x14ac:dyDescent="0.2">
      <c r="A110" s="2" t="s">
        <v>24</v>
      </c>
      <c r="B110" s="19" t="s">
        <v>44</v>
      </c>
      <c r="C110" s="4">
        <v>42939</v>
      </c>
      <c r="D110" s="2">
        <v>85</v>
      </c>
      <c r="E110" s="2">
        <v>416.24</v>
      </c>
      <c r="F110" s="2">
        <v>406.7</v>
      </c>
      <c r="G110" s="2">
        <f t="shared" si="4"/>
        <v>9.5400000000000205</v>
      </c>
      <c r="H110" s="14">
        <f t="shared" si="2"/>
        <v>0.11117916000000025</v>
      </c>
    </row>
    <row r="111" spans="1:8" x14ac:dyDescent="0.2">
      <c r="A111" s="2" t="s">
        <v>24</v>
      </c>
      <c r="B111" s="19" t="s">
        <v>44</v>
      </c>
      <c r="C111" s="4">
        <v>42939</v>
      </c>
      <c r="D111" s="2">
        <v>85</v>
      </c>
      <c r="E111" s="2">
        <v>416.24</v>
      </c>
      <c r="F111" s="2">
        <v>404.8</v>
      </c>
      <c r="G111" s="2">
        <f t="shared" si="4"/>
        <v>11.439999999999998</v>
      </c>
      <c r="H111" s="14">
        <f t="shared" si="2"/>
        <v>0.13549535999999998</v>
      </c>
    </row>
    <row r="112" spans="1:8" x14ac:dyDescent="0.2">
      <c r="A112" s="2" t="s">
        <v>24</v>
      </c>
      <c r="B112" s="19" t="s">
        <v>44</v>
      </c>
      <c r="C112" s="4">
        <v>42939</v>
      </c>
      <c r="D112" s="2">
        <v>85</v>
      </c>
      <c r="E112" s="2">
        <v>416.24</v>
      </c>
      <c r="F112" s="2">
        <v>405.5</v>
      </c>
      <c r="G112" s="2">
        <f t="shared" si="4"/>
        <v>10.740000000000009</v>
      </c>
      <c r="H112" s="14">
        <f t="shared" si="2"/>
        <v>0.12645276000000011</v>
      </c>
    </row>
    <row r="113" spans="1:8" x14ac:dyDescent="0.2">
      <c r="A113" s="2" t="s">
        <v>24</v>
      </c>
      <c r="B113" s="19" t="s">
        <v>44</v>
      </c>
      <c r="C113" s="4">
        <v>42939</v>
      </c>
      <c r="D113" s="2">
        <v>90</v>
      </c>
      <c r="E113" s="2">
        <v>416.24</v>
      </c>
      <c r="F113" s="2">
        <v>386.9</v>
      </c>
      <c r="G113" s="2">
        <f t="shared" si="4"/>
        <v>29.340000000000032</v>
      </c>
      <c r="H113" s="14">
        <f t="shared" si="2"/>
        <v>0.4000215600000005</v>
      </c>
    </row>
    <row r="114" spans="1:8" x14ac:dyDescent="0.2">
      <c r="A114" s="2" t="s">
        <v>24</v>
      </c>
      <c r="B114" s="19" t="s">
        <v>44</v>
      </c>
      <c r="C114" s="4">
        <v>42939</v>
      </c>
      <c r="D114" s="2">
        <v>90</v>
      </c>
      <c r="E114" s="2">
        <v>416.24</v>
      </c>
      <c r="F114" s="2">
        <v>381.9</v>
      </c>
      <c r="G114" s="2">
        <f t="shared" si="4"/>
        <v>34.340000000000032</v>
      </c>
      <c r="H114" s="14">
        <f t="shared" si="2"/>
        <v>0.48536156000000052</v>
      </c>
    </row>
    <row r="115" spans="1:8" x14ac:dyDescent="0.2">
      <c r="A115" s="2" t="s">
        <v>24</v>
      </c>
      <c r="B115" s="19" t="s">
        <v>44</v>
      </c>
      <c r="C115" s="4">
        <v>42939</v>
      </c>
      <c r="D115" s="2">
        <v>90</v>
      </c>
      <c r="E115" s="2">
        <v>416.24</v>
      </c>
      <c r="F115" s="2">
        <v>389.3</v>
      </c>
      <c r="G115" s="2">
        <f t="shared" si="4"/>
        <v>26.939999999999998</v>
      </c>
      <c r="H115" s="14">
        <f t="shared" si="2"/>
        <v>0.36083435999999997</v>
      </c>
    </row>
    <row r="116" spans="1:8" x14ac:dyDescent="0.2">
      <c r="B116" s="18"/>
      <c r="C116" s="4"/>
      <c r="H116" s="14"/>
    </row>
    <row r="117" spans="1:8" x14ac:dyDescent="0.2">
      <c r="B117" s="18"/>
      <c r="C117" s="4"/>
      <c r="H117" s="14"/>
    </row>
    <row r="118" spans="1:8" x14ac:dyDescent="0.2">
      <c r="B118" s="18"/>
      <c r="C118" s="4"/>
      <c r="H118" s="14"/>
    </row>
    <row r="119" spans="1:8" x14ac:dyDescent="0.2">
      <c r="B119" s="18"/>
      <c r="C119" s="4"/>
      <c r="H119" s="14"/>
    </row>
    <row r="120" spans="1:8" x14ac:dyDescent="0.2">
      <c r="B120" s="18"/>
      <c r="C120" s="4"/>
      <c r="H120" s="14"/>
    </row>
    <row r="121" spans="1:8" x14ac:dyDescent="0.2">
      <c r="B121" s="18"/>
      <c r="C121" s="4"/>
      <c r="H121" s="14"/>
    </row>
    <row r="122" spans="1:8" x14ac:dyDescent="0.2">
      <c r="B122" s="18"/>
      <c r="C122" s="4"/>
      <c r="H122" s="14"/>
    </row>
    <row r="123" spans="1:8" x14ac:dyDescent="0.2">
      <c r="B123" s="18"/>
      <c r="C123" s="4"/>
      <c r="H123" s="14"/>
    </row>
    <row r="124" spans="1:8" x14ac:dyDescent="0.2">
      <c r="B124" s="18"/>
      <c r="C124" s="4"/>
      <c r="H124" s="14"/>
    </row>
    <row r="125" spans="1:8" x14ac:dyDescent="0.2">
      <c r="B125" s="18"/>
      <c r="C125" s="4"/>
      <c r="H125" s="14"/>
    </row>
    <row r="126" spans="1:8" x14ac:dyDescent="0.2">
      <c r="B126" s="18"/>
      <c r="C126" s="4"/>
      <c r="H126" s="14"/>
    </row>
    <row r="127" spans="1:8" x14ac:dyDescent="0.2">
      <c r="B127" s="18"/>
      <c r="C127" s="4"/>
      <c r="H127" s="14"/>
    </row>
    <row r="128" spans="1:8" x14ac:dyDescent="0.2">
      <c r="B128" s="18"/>
      <c r="C128" s="4"/>
      <c r="H128" s="14"/>
    </row>
    <row r="129" spans="2:8" x14ac:dyDescent="0.2">
      <c r="B129" s="18"/>
      <c r="C129" s="4"/>
      <c r="H129" s="14"/>
    </row>
    <row r="130" spans="2:8" x14ac:dyDescent="0.2">
      <c r="B130" s="18"/>
      <c r="C130" s="4"/>
      <c r="H130" s="14"/>
    </row>
    <row r="131" spans="2:8" x14ac:dyDescent="0.2">
      <c r="B131" s="18"/>
      <c r="C131" s="4"/>
      <c r="H131" s="14"/>
    </row>
    <row r="132" spans="2:8" x14ac:dyDescent="0.2">
      <c r="B132" s="18"/>
      <c r="C132" s="4"/>
      <c r="H132" s="14"/>
    </row>
    <row r="133" spans="2:8" x14ac:dyDescent="0.2">
      <c r="B133" s="18"/>
      <c r="C133" s="4"/>
      <c r="H133" s="14"/>
    </row>
    <row r="134" spans="2:8" x14ac:dyDescent="0.2">
      <c r="B134" s="18"/>
      <c r="C134" s="4"/>
      <c r="H134" s="14"/>
    </row>
    <row r="135" spans="2:8" x14ac:dyDescent="0.2">
      <c r="B135" s="18"/>
      <c r="C135" s="4"/>
      <c r="H135" s="14"/>
    </row>
    <row r="136" spans="2:8" x14ac:dyDescent="0.2">
      <c r="B136" s="18"/>
      <c r="C136" s="4"/>
      <c r="H136" s="14"/>
    </row>
    <row r="137" spans="2:8" x14ac:dyDescent="0.2">
      <c r="B137" s="18"/>
      <c r="C137" s="4"/>
      <c r="H137" s="14"/>
    </row>
    <row r="138" spans="2:8" x14ac:dyDescent="0.2">
      <c r="B138" s="18"/>
      <c r="C138" s="4"/>
      <c r="H138" s="14"/>
    </row>
    <row r="139" spans="2:8" x14ac:dyDescent="0.2">
      <c r="B139" s="18"/>
      <c r="C139" s="4"/>
      <c r="H139" s="14"/>
    </row>
    <row r="140" spans="2:8" x14ac:dyDescent="0.2">
      <c r="B140" s="18"/>
      <c r="C140" s="4"/>
      <c r="H140" s="14"/>
    </row>
    <row r="141" spans="2:8" x14ac:dyDescent="0.2">
      <c r="B141" s="18"/>
      <c r="C141" s="4"/>
      <c r="H141" s="14"/>
    </row>
    <row r="142" spans="2:8" x14ac:dyDescent="0.2">
      <c r="B142" s="18"/>
      <c r="C142" s="4"/>
      <c r="H142" s="14"/>
    </row>
    <row r="143" spans="2:8" x14ac:dyDescent="0.2">
      <c r="B143" s="18"/>
      <c r="C143" s="4"/>
      <c r="H143" s="14"/>
    </row>
    <row r="144" spans="2:8" x14ac:dyDescent="0.2">
      <c r="B144" s="18"/>
      <c r="C144" s="4"/>
      <c r="H144" s="14"/>
    </row>
    <row r="145" spans="2:8" x14ac:dyDescent="0.2">
      <c r="B145" s="18"/>
      <c r="C145" s="4"/>
      <c r="H145" s="14"/>
    </row>
    <row r="146" spans="2:8" x14ac:dyDescent="0.2">
      <c r="B146" s="18"/>
      <c r="C146" s="4"/>
      <c r="H146" s="14"/>
    </row>
    <row r="147" spans="2:8" x14ac:dyDescent="0.2">
      <c r="B147" s="18"/>
      <c r="C147" s="4"/>
      <c r="H147" s="14"/>
    </row>
    <row r="148" spans="2:8" x14ac:dyDescent="0.2">
      <c r="B148" s="18"/>
      <c r="C148" s="4"/>
      <c r="H148" s="14"/>
    </row>
    <row r="149" spans="2:8" x14ac:dyDescent="0.2">
      <c r="B149" s="18"/>
      <c r="C149" s="4"/>
      <c r="H149" s="14"/>
    </row>
    <row r="150" spans="2:8" x14ac:dyDescent="0.2">
      <c r="B150" s="18"/>
      <c r="C150" s="4"/>
      <c r="H150" s="14"/>
    </row>
    <row r="151" spans="2:8" x14ac:dyDescent="0.2">
      <c r="B151" s="18"/>
      <c r="C151" s="4"/>
      <c r="H151" s="14"/>
    </row>
    <row r="152" spans="2:8" x14ac:dyDescent="0.2">
      <c r="B152" s="18"/>
      <c r="C152" s="4"/>
      <c r="H152" s="14"/>
    </row>
    <row r="153" spans="2:8" x14ac:dyDescent="0.2">
      <c r="B153" s="18"/>
      <c r="C153" s="4"/>
      <c r="H153" s="14"/>
    </row>
    <row r="154" spans="2:8" x14ac:dyDescent="0.2">
      <c r="B154" s="18"/>
      <c r="C154" s="4"/>
      <c r="H154" s="14"/>
    </row>
    <row r="155" spans="2:8" x14ac:dyDescent="0.2">
      <c r="B155" s="18"/>
      <c r="C155" s="4"/>
      <c r="H155" s="14"/>
    </row>
    <row r="156" spans="2:8" x14ac:dyDescent="0.2">
      <c r="B156" s="18"/>
      <c r="C156" s="4"/>
      <c r="H156" s="14"/>
    </row>
    <row r="157" spans="2:8" x14ac:dyDescent="0.2">
      <c r="B157" s="18"/>
      <c r="C157" s="4"/>
      <c r="H157" s="14"/>
    </row>
    <row r="158" spans="2:8" x14ac:dyDescent="0.2">
      <c r="B158" s="18"/>
      <c r="C158" s="4"/>
      <c r="H158" s="14"/>
    </row>
    <row r="159" spans="2:8" x14ac:dyDescent="0.2">
      <c r="B159" s="18"/>
      <c r="C159" s="4"/>
      <c r="H159" s="14"/>
    </row>
    <row r="160" spans="2:8" x14ac:dyDescent="0.2">
      <c r="B160" s="18"/>
      <c r="C160" s="4"/>
      <c r="H160" s="14"/>
    </row>
    <row r="161" spans="2:8" x14ac:dyDescent="0.2">
      <c r="B161" s="18"/>
      <c r="C161" s="4"/>
      <c r="H161" s="14"/>
    </row>
    <row r="162" spans="2:8" x14ac:dyDescent="0.2">
      <c r="B162" s="18"/>
      <c r="C162" s="4"/>
      <c r="H162" s="14"/>
    </row>
    <row r="163" spans="2:8" x14ac:dyDescent="0.2">
      <c r="B163" s="18"/>
      <c r="C163" s="4"/>
      <c r="H163" s="14"/>
    </row>
    <row r="164" spans="2:8" x14ac:dyDescent="0.2">
      <c r="B164" s="18"/>
      <c r="C164" s="4"/>
      <c r="H164" s="14"/>
    </row>
    <row r="165" spans="2:8" x14ac:dyDescent="0.2">
      <c r="B165" s="18"/>
      <c r="C165" s="4"/>
      <c r="H165" s="14"/>
    </row>
    <row r="166" spans="2:8" x14ac:dyDescent="0.2">
      <c r="B166" s="18"/>
      <c r="C166" s="4"/>
      <c r="H166" s="14"/>
    </row>
    <row r="167" spans="2:8" x14ac:dyDescent="0.2">
      <c r="B167" s="18"/>
      <c r="C167" s="4"/>
      <c r="H167" s="14"/>
    </row>
    <row r="168" spans="2:8" x14ac:dyDescent="0.2">
      <c r="B168" s="18"/>
      <c r="C168" s="4"/>
      <c r="H168" s="14"/>
    </row>
    <row r="169" spans="2:8" x14ac:dyDescent="0.2">
      <c r="B169" s="18"/>
      <c r="C169" s="4"/>
      <c r="H169" s="14"/>
    </row>
    <row r="170" spans="2:8" x14ac:dyDescent="0.2">
      <c r="B170" s="18"/>
      <c r="C170" s="4"/>
      <c r="H170" s="14"/>
    </row>
    <row r="171" spans="2:8" x14ac:dyDescent="0.2">
      <c r="B171" s="18"/>
      <c r="C171" s="4"/>
      <c r="H171" s="14"/>
    </row>
    <row r="172" spans="2:8" x14ac:dyDescent="0.2">
      <c r="B172" s="18"/>
      <c r="C172" s="4"/>
      <c r="H172" s="14"/>
    </row>
    <row r="173" spans="2:8" x14ac:dyDescent="0.2">
      <c r="B173" s="18"/>
      <c r="C173" s="4"/>
      <c r="H173" s="14"/>
    </row>
    <row r="174" spans="2:8" x14ac:dyDescent="0.2">
      <c r="B174" s="18"/>
      <c r="C174" s="4"/>
      <c r="H174" s="14"/>
    </row>
    <row r="175" spans="2:8" x14ac:dyDescent="0.2">
      <c r="B175" s="18"/>
      <c r="C175" s="4"/>
      <c r="H175" s="14"/>
    </row>
    <row r="176" spans="2:8" x14ac:dyDescent="0.2">
      <c r="B176" s="18"/>
      <c r="C176" s="4"/>
      <c r="H176" s="14"/>
    </row>
    <row r="177" spans="2:8" x14ac:dyDescent="0.2">
      <c r="B177" s="18"/>
      <c r="C177" s="4"/>
      <c r="H177" s="14"/>
    </row>
    <row r="178" spans="2:8" x14ac:dyDescent="0.2">
      <c r="B178" s="18"/>
      <c r="C178" s="4"/>
      <c r="H178" s="14"/>
    </row>
    <row r="179" spans="2:8" x14ac:dyDescent="0.2">
      <c r="B179" s="18"/>
      <c r="C179" s="4"/>
      <c r="H179" s="14"/>
    </row>
    <row r="180" spans="2:8" x14ac:dyDescent="0.2">
      <c r="B180" s="18"/>
      <c r="C180" s="4"/>
      <c r="H180" s="14"/>
    </row>
    <row r="181" spans="2:8" x14ac:dyDescent="0.2">
      <c r="B181" s="18"/>
      <c r="C181" s="4"/>
      <c r="H181" s="14"/>
    </row>
    <row r="182" spans="2:8" x14ac:dyDescent="0.2">
      <c r="B182" s="18"/>
      <c r="C182" s="4"/>
      <c r="H182" s="14"/>
    </row>
    <row r="183" spans="2:8" x14ac:dyDescent="0.2">
      <c r="B183" s="18"/>
      <c r="C183" s="4"/>
      <c r="H183" s="14"/>
    </row>
    <row r="184" spans="2:8" x14ac:dyDescent="0.2">
      <c r="B184" s="18"/>
      <c r="C184" s="4"/>
      <c r="H184" s="14"/>
    </row>
    <row r="185" spans="2:8" x14ac:dyDescent="0.2">
      <c r="B185" s="18"/>
      <c r="C185" s="4"/>
      <c r="H185" s="14"/>
    </row>
    <row r="186" spans="2:8" x14ac:dyDescent="0.2">
      <c r="B186" s="18"/>
      <c r="C186" s="4"/>
      <c r="H186" s="14"/>
    </row>
    <row r="187" spans="2:8" x14ac:dyDescent="0.2">
      <c r="B187" s="18"/>
      <c r="C187" s="4"/>
      <c r="H187" s="14"/>
    </row>
    <row r="188" spans="2:8" x14ac:dyDescent="0.2">
      <c r="B188" s="18"/>
      <c r="C188" s="4"/>
      <c r="H188" s="14"/>
    </row>
    <row r="189" spans="2:8" x14ac:dyDescent="0.2">
      <c r="B189" s="18"/>
      <c r="C189" s="4"/>
      <c r="H189" s="14"/>
    </row>
    <row r="190" spans="2:8" x14ac:dyDescent="0.2">
      <c r="B190" s="18"/>
      <c r="C190" s="4"/>
      <c r="H190" s="14"/>
    </row>
    <row r="191" spans="2:8" x14ac:dyDescent="0.2">
      <c r="B191" s="18"/>
      <c r="C191" s="4"/>
      <c r="H191" s="14"/>
    </row>
    <row r="192" spans="2:8" x14ac:dyDescent="0.2">
      <c r="B192" s="18"/>
      <c r="C192" s="4"/>
      <c r="H192" s="14"/>
    </row>
    <row r="193" spans="2:8" x14ac:dyDescent="0.2">
      <c r="B193" s="18"/>
      <c r="C193" s="4"/>
      <c r="H193" s="14"/>
    </row>
    <row r="194" spans="2:8" x14ac:dyDescent="0.2">
      <c r="B194" s="18"/>
      <c r="C194" s="4"/>
      <c r="H194" s="14"/>
    </row>
    <row r="195" spans="2:8" x14ac:dyDescent="0.2">
      <c r="B195" s="18"/>
      <c r="C195" s="4"/>
      <c r="H195" s="14"/>
    </row>
    <row r="196" spans="2:8" x14ac:dyDescent="0.2">
      <c r="B196" s="18"/>
      <c r="C196" s="4"/>
      <c r="H196" s="14"/>
    </row>
    <row r="197" spans="2:8" x14ac:dyDescent="0.2">
      <c r="B197" s="18"/>
      <c r="C197" s="4"/>
      <c r="H197" s="14"/>
    </row>
    <row r="198" spans="2:8" x14ac:dyDescent="0.2">
      <c r="B198" s="18"/>
      <c r="C198" s="4"/>
      <c r="H198" s="14"/>
    </row>
    <row r="199" spans="2:8" x14ac:dyDescent="0.2">
      <c r="B199" s="18"/>
      <c r="C199" s="4"/>
      <c r="H199" s="14"/>
    </row>
    <row r="200" spans="2:8" x14ac:dyDescent="0.2">
      <c r="B200" s="18"/>
      <c r="C200" s="4"/>
      <c r="H200" s="14"/>
    </row>
    <row r="201" spans="2:8" x14ac:dyDescent="0.2">
      <c r="B201" s="18"/>
      <c r="C201" s="4"/>
      <c r="H201" s="14"/>
    </row>
    <row r="202" spans="2:8" x14ac:dyDescent="0.2">
      <c r="B202" s="18"/>
      <c r="C202" s="4"/>
      <c r="H202" s="14"/>
    </row>
    <row r="203" spans="2:8" x14ac:dyDescent="0.2">
      <c r="B203" s="18"/>
      <c r="C203" s="4"/>
      <c r="H203" s="14"/>
    </row>
    <row r="204" spans="2:8" x14ac:dyDescent="0.2">
      <c r="B204" s="18"/>
      <c r="C204" s="4"/>
      <c r="H204" s="14"/>
    </row>
    <row r="205" spans="2:8" x14ac:dyDescent="0.2">
      <c r="B205" s="18"/>
      <c r="C205" s="4"/>
      <c r="H205" s="14"/>
    </row>
    <row r="206" spans="2:8" x14ac:dyDescent="0.2">
      <c r="B206" s="18"/>
      <c r="C206" s="4"/>
      <c r="H206" s="14"/>
    </row>
    <row r="207" spans="2:8" x14ac:dyDescent="0.2">
      <c r="B207" s="18"/>
      <c r="C207" s="4"/>
      <c r="H207" s="14"/>
    </row>
    <row r="208" spans="2:8" x14ac:dyDescent="0.2">
      <c r="B208" s="18"/>
      <c r="C208" s="4"/>
      <c r="H208" s="14"/>
    </row>
    <row r="209" spans="2:8" x14ac:dyDescent="0.2">
      <c r="B209" s="18"/>
      <c r="C209" s="4"/>
      <c r="H209" s="14"/>
    </row>
    <row r="210" spans="2:8" x14ac:dyDescent="0.2">
      <c r="B210" s="18"/>
      <c r="H210" s="14"/>
    </row>
    <row r="211" spans="2:8" x14ac:dyDescent="0.2">
      <c r="B211" s="18"/>
      <c r="H211" s="14"/>
    </row>
    <row r="212" spans="2:8" x14ac:dyDescent="0.2">
      <c r="B212" s="18"/>
      <c r="H212" s="14"/>
    </row>
    <row r="213" spans="2:8" x14ac:dyDescent="0.2">
      <c r="B213" s="18"/>
      <c r="H213" s="14"/>
    </row>
    <row r="214" spans="2:8" x14ac:dyDescent="0.2">
      <c r="B214" s="18"/>
      <c r="H214" s="14"/>
    </row>
    <row r="215" spans="2:8" x14ac:dyDescent="0.2">
      <c r="B215" s="18"/>
      <c r="H215" s="14"/>
    </row>
    <row r="216" spans="2:8" x14ac:dyDescent="0.2">
      <c r="B216" s="18"/>
      <c r="H216" s="14"/>
    </row>
    <row r="217" spans="2:8" x14ac:dyDescent="0.2">
      <c r="B217" s="18"/>
      <c r="H217" s="14"/>
    </row>
    <row r="218" spans="2:8" x14ac:dyDescent="0.2">
      <c r="B218" s="18"/>
      <c r="H218" s="14"/>
    </row>
    <row r="219" spans="2:8" x14ac:dyDescent="0.2">
      <c r="B219" s="18"/>
      <c r="H219" s="14"/>
    </row>
    <row r="220" spans="2:8" x14ac:dyDescent="0.2">
      <c r="B220" s="18"/>
      <c r="H220" s="14"/>
    </row>
    <row r="221" spans="2:8" x14ac:dyDescent="0.2">
      <c r="B221" s="18"/>
      <c r="H221" s="14"/>
    </row>
    <row r="222" spans="2:8" x14ac:dyDescent="0.2">
      <c r="B222" s="18"/>
      <c r="H222" s="14"/>
    </row>
    <row r="223" spans="2:8" x14ac:dyDescent="0.2">
      <c r="B223" s="18"/>
      <c r="H223" s="14"/>
    </row>
    <row r="224" spans="2:8" x14ac:dyDescent="0.2">
      <c r="B224" s="18"/>
      <c r="H224" s="14"/>
    </row>
    <row r="225" spans="2:8" x14ac:dyDescent="0.2">
      <c r="B225" s="18"/>
      <c r="H225" s="14"/>
    </row>
    <row r="226" spans="2:8" x14ac:dyDescent="0.2">
      <c r="B226" s="18"/>
      <c r="H226" s="14"/>
    </row>
    <row r="227" spans="2:8" x14ac:dyDescent="0.2">
      <c r="B227" s="18"/>
      <c r="H227" s="14"/>
    </row>
    <row r="228" spans="2:8" x14ac:dyDescent="0.2">
      <c r="B228" s="18"/>
      <c r="H228" s="14"/>
    </row>
    <row r="229" spans="2:8" x14ac:dyDescent="0.2">
      <c r="B229" s="18"/>
      <c r="H229" s="14"/>
    </row>
    <row r="230" spans="2:8" x14ac:dyDescent="0.2">
      <c r="B230" s="18"/>
      <c r="H230" s="14"/>
    </row>
    <row r="231" spans="2:8" x14ac:dyDescent="0.2">
      <c r="B231" s="18"/>
      <c r="H231" s="14"/>
    </row>
    <row r="232" spans="2:8" x14ac:dyDescent="0.2">
      <c r="B232" s="18"/>
      <c r="H232" s="14"/>
    </row>
    <row r="233" spans="2:8" x14ac:dyDescent="0.2">
      <c r="B233" s="18"/>
      <c r="H233" s="14"/>
    </row>
    <row r="234" spans="2:8" x14ac:dyDescent="0.2">
      <c r="B234" s="18"/>
      <c r="H234" s="14"/>
    </row>
    <row r="235" spans="2:8" x14ac:dyDescent="0.2">
      <c r="B235" s="18"/>
      <c r="H235" s="14"/>
    </row>
    <row r="236" spans="2:8" x14ac:dyDescent="0.2">
      <c r="B236" s="18"/>
      <c r="H236" s="14"/>
    </row>
    <row r="237" spans="2:8" x14ac:dyDescent="0.2">
      <c r="B237" s="18"/>
      <c r="H237" s="14"/>
    </row>
    <row r="238" spans="2:8" x14ac:dyDescent="0.2">
      <c r="B238" s="18"/>
      <c r="H238" s="14"/>
    </row>
    <row r="239" spans="2:8" x14ac:dyDescent="0.2">
      <c r="B239" s="18"/>
      <c r="H239" s="14"/>
    </row>
    <row r="240" spans="2:8" x14ac:dyDescent="0.2">
      <c r="B240" s="18"/>
      <c r="H240" s="14"/>
    </row>
    <row r="241" spans="2:8" x14ac:dyDescent="0.2">
      <c r="B241" s="18"/>
      <c r="H241" s="14"/>
    </row>
    <row r="242" spans="2:8" x14ac:dyDescent="0.2">
      <c r="B242" s="18"/>
      <c r="H242" s="14"/>
    </row>
    <row r="243" spans="2:8" x14ac:dyDescent="0.2">
      <c r="B243" s="18"/>
      <c r="H243" s="14"/>
    </row>
    <row r="244" spans="2:8" x14ac:dyDescent="0.2">
      <c r="B244" s="18"/>
      <c r="H244" s="14"/>
    </row>
    <row r="245" spans="2:8" x14ac:dyDescent="0.2">
      <c r="B245" s="18"/>
      <c r="H245" s="14"/>
    </row>
    <row r="246" spans="2:8" x14ac:dyDescent="0.2">
      <c r="B246" s="18"/>
      <c r="H246" s="14"/>
    </row>
    <row r="247" spans="2:8" x14ac:dyDescent="0.2">
      <c r="B247" s="18"/>
      <c r="H247" s="14"/>
    </row>
    <row r="248" spans="2:8" x14ac:dyDescent="0.2">
      <c r="B248" s="18"/>
      <c r="H248" s="14"/>
    </row>
    <row r="249" spans="2:8" x14ac:dyDescent="0.2">
      <c r="B249" s="18"/>
      <c r="H249" s="14"/>
    </row>
    <row r="250" spans="2:8" x14ac:dyDescent="0.2">
      <c r="B250" s="18"/>
      <c r="H250" s="14"/>
    </row>
    <row r="251" spans="2:8" x14ac:dyDescent="0.2">
      <c r="B251" s="18"/>
      <c r="H251" s="14"/>
    </row>
    <row r="252" spans="2:8" x14ac:dyDescent="0.2">
      <c r="B252" s="18"/>
      <c r="H252" s="14"/>
    </row>
    <row r="253" spans="2:8" x14ac:dyDescent="0.2">
      <c r="B253" s="18"/>
      <c r="H253" s="14"/>
    </row>
    <row r="254" spans="2:8" x14ac:dyDescent="0.2">
      <c r="B254" s="18"/>
      <c r="H254" s="14"/>
    </row>
    <row r="255" spans="2:8" x14ac:dyDescent="0.2">
      <c r="B255" s="18"/>
      <c r="H255" s="14"/>
    </row>
    <row r="256" spans="2:8" x14ac:dyDescent="0.2">
      <c r="B256" s="18"/>
      <c r="H256" s="14"/>
    </row>
    <row r="257" spans="2:8" x14ac:dyDescent="0.2">
      <c r="B257" s="18"/>
      <c r="H257" s="14"/>
    </row>
    <row r="258" spans="2:8" x14ac:dyDescent="0.2">
      <c r="B258" s="18"/>
      <c r="H258" s="14"/>
    </row>
    <row r="259" spans="2:8" x14ac:dyDescent="0.2">
      <c r="B259" s="18"/>
      <c r="H259" s="14"/>
    </row>
    <row r="260" spans="2:8" x14ac:dyDescent="0.2">
      <c r="B260" s="18"/>
      <c r="H260" s="14"/>
    </row>
    <row r="261" spans="2:8" x14ac:dyDescent="0.2">
      <c r="B261" s="18"/>
      <c r="H261" s="14"/>
    </row>
    <row r="262" spans="2:8" x14ac:dyDescent="0.2">
      <c r="B262" s="18"/>
      <c r="H262" s="14"/>
    </row>
    <row r="263" spans="2:8" x14ac:dyDescent="0.2">
      <c r="B263" s="18"/>
      <c r="H263" s="14"/>
    </row>
    <row r="264" spans="2:8" x14ac:dyDescent="0.2">
      <c r="B264" s="18"/>
      <c r="H264" s="14"/>
    </row>
    <row r="265" spans="2:8" x14ac:dyDescent="0.2">
      <c r="B265" s="18"/>
      <c r="H265" s="14"/>
    </row>
    <row r="266" spans="2:8" x14ac:dyDescent="0.2">
      <c r="B266" s="18"/>
      <c r="H266" s="14"/>
    </row>
    <row r="267" spans="2:8" x14ac:dyDescent="0.2">
      <c r="B267" s="18"/>
      <c r="H267" s="14"/>
    </row>
    <row r="268" spans="2:8" x14ac:dyDescent="0.2">
      <c r="B268" s="18"/>
      <c r="H268" s="14"/>
    </row>
    <row r="269" spans="2:8" x14ac:dyDescent="0.2">
      <c r="B269" s="18"/>
      <c r="H269" s="14"/>
    </row>
    <row r="270" spans="2:8" x14ac:dyDescent="0.2">
      <c r="B270" s="18"/>
      <c r="H270" s="14"/>
    </row>
    <row r="271" spans="2:8" x14ac:dyDescent="0.2">
      <c r="B271" s="18"/>
      <c r="H271" s="14"/>
    </row>
    <row r="272" spans="2:8" x14ac:dyDescent="0.2">
      <c r="B272" s="18"/>
      <c r="H272" s="14"/>
    </row>
    <row r="273" spans="2:8" x14ac:dyDescent="0.2">
      <c r="B273" s="18"/>
      <c r="H273" s="14"/>
    </row>
    <row r="274" spans="2:8" x14ac:dyDescent="0.2">
      <c r="B274" s="18"/>
      <c r="H274" s="14"/>
    </row>
    <row r="275" spans="2:8" x14ac:dyDescent="0.2">
      <c r="B275" s="18"/>
      <c r="H275" s="14"/>
    </row>
    <row r="276" spans="2:8" x14ac:dyDescent="0.2">
      <c r="B276" s="18"/>
      <c r="H276" s="14"/>
    </row>
    <row r="277" spans="2:8" x14ac:dyDescent="0.2">
      <c r="B277" s="18"/>
      <c r="H277" s="14"/>
    </row>
    <row r="278" spans="2:8" x14ac:dyDescent="0.2">
      <c r="B278" s="18"/>
      <c r="H278" s="14"/>
    </row>
    <row r="279" spans="2:8" x14ac:dyDescent="0.2">
      <c r="B279" s="18"/>
      <c r="H279" s="14"/>
    </row>
    <row r="280" spans="2:8" x14ac:dyDescent="0.2">
      <c r="B280" s="18"/>
      <c r="H280" s="14"/>
    </row>
    <row r="281" spans="2:8" x14ac:dyDescent="0.2">
      <c r="B281" s="18"/>
      <c r="H281" s="14"/>
    </row>
    <row r="282" spans="2:8" x14ac:dyDescent="0.2">
      <c r="B282" s="18"/>
      <c r="H282" s="14"/>
    </row>
    <row r="283" spans="2:8" x14ac:dyDescent="0.2">
      <c r="B283" s="18"/>
      <c r="H283" s="14"/>
    </row>
    <row r="284" spans="2:8" x14ac:dyDescent="0.2">
      <c r="B284" s="18"/>
      <c r="H284" s="14"/>
    </row>
    <row r="285" spans="2:8" x14ac:dyDescent="0.2">
      <c r="B285" s="18"/>
      <c r="H285" s="14"/>
    </row>
    <row r="286" spans="2:8" x14ac:dyDescent="0.2">
      <c r="B286" s="18"/>
      <c r="H286" s="14"/>
    </row>
    <row r="287" spans="2:8" x14ac:dyDescent="0.2">
      <c r="B287" s="18"/>
      <c r="H287" s="14"/>
    </row>
    <row r="288" spans="2:8" x14ac:dyDescent="0.2">
      <c r="B288" s="18"/>
      <c r="H288" s="14"/>
    </row>
    <row r="289" spans="2:8" x14ac:dyDescent="0.2">
      <c r="B289" s="18"/>
      <c r="H289" s="14"/>
    </row>
    <row r="290" spans="2:8" x14ac:dyDescent="0.2">
      <c r="B290" s="18"/>
      <c r="H290" s="14"/>
    </row>
    <row r="291" spans="2:8" x14ac:dyDescent="0.2">
      <c r="B291" s="18"/>
      <c r="H291" s="14"/>
    </row>
    <row r="292" spans="2:8" x14ac:dyDescent="0.2">
      <c r="B292" s="18"/>
      <c r="H292" s="14"/>
    </row>
    <row r="293" spans="2:8" x14ac:dyDescent="0.2">
      <c r="B293" s="18"/>
      <c r="H293" s="14"/>
    </row>
    <row r="294" spans="2:8" x14ac:dyDescent="0.2">
      <c r="B294" s="18"/>
      <c r="H294" s="14"/>
    </row>
    <row r="295" spans="2:8" x14ac:dyDescent="0.2">
      <c r="B295" s="18"/>
      <c r="H295" s="14"/>
    </row>
    <row r="296" spans="2:8" x14ac:dyDescent="0.2">
      <c r="B296" s="18"/>
      <c r="H296" s="14"/>
    </row>
    <row r="297" spans="2:8" x14ac:dyDescent="0.2">
      <c r="B297" s="18"/>
      <c r="H297" s="14"/>
    </row>
    <row r="298" spans="2:8" x14ac:dyDescent="0.2">
      <c r="B298" s="18"/>
      <c r="H298" s="14"/>
    </row>
    <row r="299" spans="2:8" x14ac:dyDescent="0.2">
      <c r="B299" s="18"/>
      <c r="H299" s="14"/>
    </row>
    <row r="300" spans="2:8" x14ac:dyDescent="0.2">
      <c r="B300" s="18"/>
      <c r="H300" s="14"/>
    </row>
    <row r="301" spans="2:8" x14ac:dyDescent="0.2">
      <c r="B301" s="18"/>
      <c r="H301" s="14"/>
    </row>
    <row r="302" spans="2:8" x14ac:dyDescent="0.2">
      <c r="B302" s="18"/>
      <c r="H302" s="14"/>
    </row>
    <row r="303" spans="2:8" x14ac:dyDescent="0.2">
      <c r="B303" s="18"/>
      <c r="H303" s="14"/>
    </row>
    <row r="304" spans="2:8" x14ac:dyDescent="0.2">
      <c r="B304" s="18"/>
      <c r="H304" s="14"/>
    </row>
    <row r="305" spans="2:8" x14ac:dyDescent="0.2">
      <c r="B305" s="18"/>
      <c r="H305" s="14"/>
    </row>
    <row r="306" spans="2:8" x14ac:dyDescent="0.2">
      <c r="B306" s="18"/>
      <c r="H306" s="14"/>
    </row>
    <row r="307" spans="2:8" x14ac:dyDescent="0.2">
      <c r="B307" s="18"/>
      <c r="H307" s="14"/>
    </row>
    <row r="308" spans="2:8" x14ac:dyDescent="0.2">
      <c r="B308" s="18"/>
      <c r="H308" s="14"/>
    </row>
    <row r="309" spans="2:8" x14ac:dyDescent="0.2">
      <c r="B309" s="18"/>
      <c r="H309" s="14"/>
    </row>
    <row r="310" spans="2:8" x14ac:dyDescent="0.2">
      <c r="B310" s="18"/>
      <c r="H310" s="14"/>
    </row>
    <row r="311" spans="2:8" x14ac:dyDescent="0.2">
      <c r="B311" s="18"/>
      <c r="H311" s="14"/>
    </row>
    <row r="312" spans="2:8" x14ac:dyDescent="0.2">
      <c r="B312" s="18"/>
      <c r="H312" s="14"/>
    </row>
    <row r="313" spans="2:8" x14ac:dyDescent="0.2">
      <c r="B313" s="18"/>
      <c r="H313" s="14"/>
    </row>
    <row r="314" spans="2:8" x14ac:dyDescent="0.2">
      <c r="B314" s="18"/>
      <c r="H314" s="14"/>
    </row>
    <row r="315" spans="2:8" x14ac:dyDescent="0.2">
      <c r="B315" s="18"/>
      <c r="H315" s="14"/>
    </row>
    <row r="316" spans="2:8" x14ac:dyDescent="0.2">
      <c r="B316" s="18"/>
      <c r="H316" s="14"/>
    </row>
    <row r="317" spans="2:8" x14ac:dyDescent="0.2">
      <c r="B317" s="18"/>
      <c r="H317" s="14"/>
    </row>
    <row r="318" spans="2:8" x14ac:dyDescent="0.2">
      <c r="B318" s="18"/>
      <c r="H318" s="14"/>
    </row>
    <row r="319" spans="2:8" x14ac:dyDescent="0.2">
      <c r="B319" s="18"/>
      <c r="H319" s="14"/>
    </row>
    <row r="320" spans="2:8" x14ac:dyDescent="0.2">
      <c r="B320" s="18"/>
      <c r="H320" s="14"/>
    </row>
    <row r="321" spans="2:8" x14ac:dyDescent="0.2">
      <c r="B321" s="18"/>
      <c r="H321" s="14"/>
    </row>
    <row r="322" spans="2:8" x14ac:dyDescent="0.2">
      <c r="B322" s="18"/>
      <c r="H322" s="14"/>
    </row>
    <row r="323" spans="2:8" x14ac:dyDescent="0.2">
      <c r="B323" s="18"/>
      <c r="H323" s="14"/>
    </row>
    <row r="324" spans="2:8" x14ac:dyDescent="0.2">
      <c r="B324" s="18"/>
      <c r="H324" s="14"/>
    </row>
    <row r="325" spans="2:8" x14ac:dyDescent="0.2">
      <c r="B325" s="18"/>
      <c r="H325" s="14"/>
    </row>
    <row r="326" spans="2:8" x14ac:dyDescent="0.2">
      <c r="B326" s="18"/>
      <c r="H326" s="14"/>
    </row>
    <row r="327" spans="2:8" x14ac:dyDescent="0.2">
      <c r="B327" s="18"/>
      <c r="H327" s="14"/>
    </row>
    <row r="328" spans="2:8" x14ac:dyDescent="0.2">
      <c r="B328" s="18"/>
      <c r="H328" s="14"/>
    </row>
    <row r="329" spans="2:8" x14ac:dyDescent="0.2">
      <c r="B329" s="18"/>
      <c r="H329" s="14"/>
    </row>
    <row r="330" spans="2:8" x14ac:dyDescent="0.2">
      <c r="B330" s="18"/>
      <c r="H330" s="14"/>
    </row>
    <row r="331" spans="2:8" x14ac:dyDescent="0.2">
      <c r="B331" s="18"/>
      <c r="H331" s="14"/>
    </row>
    <row r="332" spans="2:8" x14ac:dyDescent="0.2">
      <c r="B332" s="18"/>
      <c r="H332" s="14"/>
    </row>
    <row r="333" spans="2:8" x14ac:dyDescent="0.2">
      <c r="B333" s="18"/>
      <c r="H333" s="14"/>
    </row>
    <row r="334" spans="2:8" x14ac:dyDescent="0.2">
      <c r="B334" s="18"/>
      <c r="H334" s="14"/>
    </row>
    <row r="335" spans="2:8" x14ac:dyDescent="0.2">
      <c r="B335" s="18"/>
      <c r="H335" s="14"/>
    </row>
    <row r="336" spans="2:8" x14ac:dyDescent="0.2">
      <c r="B336" s="18"/>
      <c r="H336" s="14"/>
    </row>
    <row r="337" spans="2:8" x14ac:dyDescent="0.2">
      <c r="B337" s="18"/>
      <c r="H337" s="14"/>
    </row>
    <row r="338" spans="2:8" x14ac:dyDescent="0.2">
      <c r="B338" s="18"/>
      <c r="H338" s="14"/>
    </row>
    <row r="339" spans="2:8" x14ac:dyDescent="0.2">
      <c r="B339" s="18"/>
      <c r="H339" s="14"/>
    </row>
    <row r="340" spans="2:8" x14ac:dyDescent="0.2">
      <c r="B340" s="18"/>
      <c r="H340" s="14"/>
    </row>
    <row r="341" spans="2:8" x14ac:dyDescent="0.2">
      <c r="B341" s="18"/>
      <c r="H341" s="14"/>
    </row>
    <row r="342" spans="2:8" x14ac:dyDescent="0.2">
      <c r="B342" s="18"/>
      <c r="H342" s="14"/>
    </row>
    <row r="343" spans="2:8" x14ac:dyDescent="0.2">
      <c r="B343" s="18"/>
      <c r="H343" s="14"/>
    </row>
    <row r="344" spans="2:8" x14ac:dyDescent="0.2">
      <c r="B344" s="18"/>
      <c r="H344" s="14"/>
    </row>
    <row r="345" spans="2:8" x14ac:dyDescent="0.2">
      <c r="B345" s="18"/>
      <c r="H345" s="14"/>
    </row>
    <row r="346" spans="2:8" x14ac:dyDescent="0.2">
      <c r="B346" s="18"/>
      <c r="H346" s="14"/>
    </row>
    <row r="347" spans="2:8" x14ac:dyDescent="0.2">
      <c r="B347" s="18"/>
      <c r="H347" s="14"/>
    </row>
    <row r="348" spans="2:8" x14ac:dyDescent="0.2">
      <c r="B348" s="18"/>
      <c r="H348" s="14"/>
    </row>
    <row r="349" spans="2:8" x14ac:dyDescent="0.2">
      <c r="B349" s="18"/>
      <c r="H349" s="14"/>
    </row>
    <row r="350" spans="2:8" x14ac:dyDescent="0.2">
      <c r="B350" s="18"/>
      <c r="H350" s="14"/>
    </row>
    <row r="351" spans="2:8" x14ac:dyDescent="0.2">
      <c r="B351" s="18"/>
      <c r="H351" s="14"/>
    </row>
    <row r="352" spans="2:8" x14ac:dyDescent="0.2">
      <c r="B352" s="18"/>
      <c r="H352" s="14"/>
    </row>
    <row r="353" spans="2:8" x14ac:dyDescent="0.2">
      <c r="B353" s="18"/>
      <c r="H353" s="14"/>
    </row>
    <row r="354" spans="2:8" x14ac:dyDescent="0.2">
      <c r="B354" s="18"/>
      <c r="H354" s="14"/>
    </row>
    <row r="355" spans="2:8" x14ac:dyDescent="0.2">
      <c r="B355" s="18"/>
      <c r="H355" s="14"/>
    </row>
    <row r="356" spans="2:8" x14ac:dyDescent="0.2">
      <c r="B356" s="18"/>
      <c r="H356" s="14"/>
    </row>
    <row r="357" spans="2:8" x14ac:dyDescent="0.2">
      <c r="B357" s="18"/>
      <c r="H357" s="14"/>
    </row>
    <row r="358" spans="2:8" x14ac:dyDescent="0.2">
      <c r="B358" s="18"/>
      <c r="H358" s="14"/>
    </row>
    <row r="359" spans="2:8" x14ac:dyDescent="0.2">
      <c r="B359" s="18"/>
      <c r="H359" s="14"/>
    </row>
    <row r="360" spans="2:8" x14ac:dyDescent="0.2">
      <c r="B360" s="18"/>
      <c r="H360" s="14"/>
    </row>
    <row r="361" spans="2:8" x14ac:dyDescent="0.2">
      <c r="B361" s="18"/>
      <c r="H361" s="14"/>
    </row>
    <row r="362" spans="2:8" x14ac:dyDescent="0.2">
      <c r="B362" s="18"/>
      <c r="H362" s="14"/>
    </row>
    <row r="363" spans="2:8" x14ac:dyDescent="0.2">
      <c r="B363" s="18"/>
      <c r="H363" s="14"/>
    </row>
    <row r="364" spans="2:8" x14ac:dyDescent="0.2">
      <c r="B364" s="18"/>
      <c r="H364" s="14"/>
    </row>
    <row r="365" spans="2:8" x14ac:dyDescent="0.2">
      <c r="B365" s="18"/>
      <c r="H365" s="14"/>
    </row>
    <row r="366" spans="2:8" x14ac:dyDescent="0.2">
      <c r="B366" s="18"/>
      <c r="H366" s="14"/>
    </row>
    <row r="367" spans="2:8" x14ac:dyDescent="0.2">
      <c r="B367" s="18"/>
      <c r="H367" s="14"/>
    </row>
    <row r="368" spans="2:8" x14ac:dyDescent="0.2">
      <c r="B368" s="18"/>
      <c r="H368" s="14"/>
    </row>
    <row r="369" spans="2:8" x14ac:dyDescent="0.2">
      <c r="B369" s="18"/>
      <c r="H369" s="14"/>
    </row>
    <row r="370" spans="2:8" x14ac:dyDescent="0.2">
      <c r="B370" s="18"/>
      <c r="H370" s="14"/>
    </row>
    <row r="371" spans="2:8" x14ac:dyDescent="0.2">
      <c r="B371" s="18"/>
      <c r="H371" s="14"/>
    </row>
    <row r="372" spans="2:8" x14ac:dyDescent="0.2">
      <c r="B372" s="18"/>
      <c r="H372" s="14"/>
    </row>
    <row r="373" spans="2:8" x14ac:dyDescent="0.2">
      <c r="B373" s="18"/>
      <c r="H373" s="14"/>
    </row>
    <row r="374" spans="2:8" x14ac:dyDescent="0.2">
      <c r="B374" s="18"/>
      <c r="H374" s="14"/>
    </row>
    <row r="375" spans="2:8" x14ac:dyDescent="0.2">
      <c r="B375" s="18"/>
      <c r="H375" s="14"/>
    </row>
    <row r="376" spans="2:8" x14ac:dyDescent="0.2">
      <c r="B376" s="18"/>
      <c r="H376" s="14"/>
    </row>
    <row r="377" spans="2:8" x14ac:dyDescent="0.2">
      <c r="B377" s="18"/>
      <c r="H377" s="14"/>
    </row>
    <row r="378" spans="2:8" x14ac:dyDescent="0.2">
      <c r="B378" s="18"/>
      <c r="H378" s="14"/>
    </row>
    <row r="379" spans="2:8" x14ac:dyDescent="0.2">
      <c r="B379" s="18"/>
      <c r="H379" s="14"/>
    </row>
    <row r="380" spans="2:8" x14ac:dyDescent="0.2">
      <c r="B380" s="18"/>
      <c r="H380" s="14"/>
    </row>
    <row r="381" spans="2:8" x14ac:dyDescent="0.2">
      <c r="B381" s="18"/>
      <c r="H381" s="14"/>
    </row>
    <row r="382" spans="2:8" x14ac:dyDescent="0.2">
      <c r="B382" s="18"/>
      <c r="H382" s="14"/>
    </row>
    <row r="383" spans="2:8" x14ac:dyDescent="0.2">
      <c r="B383" s="18"/>
      <c r="H383" s="14"/>
    </row>
    <row r="384" spans="2:8" x14ac:dyDescent="0.2">
      <c r="B384" s="18"/>
      <c r="H384" s="14"/>
    </row>
    <row r="385" spans="2:8" x14ac:dyDescent="0.2">
      <c r="B385" s="18"/>
      <c r="H385" s="14"/>
    </row>
    <row r="386" spans="2:8" x14ac:dyDescent="0.2">
      <c r="B386" s="18"/>
      <c r="H386" s="14"/>
    </row>
    <row r="387" spans="2:8" x14ac:dyDescent="0.2">
      <c r="B387" s="18"/>
      <c r="H387" s="14"/>
    </row>
    <row r="388" spans="2:8" x14ac:dyDescent="0.2">
      <c r="B388" s="18"/>
      <c r="H388" s="14"/>
    </row>
    <row r="389" spans="2:8" x14ac:dyDescent="0.2">
      <c r="B389" s="18"/>
      <c r="H389" s="14"/>
    </row>
    <row r="390" spans="2:8" x14ac:dyDescent="0.2">
      <c r="B390" s="18"/>
      <c r="H390" s="14"/>
    </row>
    <row r="391" spans="2:8" x14ac:dyDescent="0.2">
      <c r="B391" s="18"/>
      <c r="H391" s="14"/>
    </row>
    <row r="392" spans="2:8" x14ac:dyDescent="0.2">
      <c r="B392" s="18"/>
      <c r="H392" s="14"/>
    </row>
    <row r="393" spans="2:8" x14ac:dyDescent="0.2">
      <c r="B393" s="18"/>
      <c r="H393" s="14"/>
    </row>
    <row r="394" spans="2:8" x14ac:dyDescent="0.2">
      <c r="B394" s="18"/>
      <c r="H394" s="14"/>
    </row>
    <row r="395" spans="2:8" x14ac:dyDescent="0.2">
      <c r="B395" s="18"/>
      <c r="H395" s="14"/>
    </row>
    <row r="396" spans="2:8" x14ac:dyDescent="0.2">
      <c r="B396" s="18"/>
      <c r="H396" s="14"/>
    </row>
    <row r="397" spans="2:8" x14ac:dyDescent="0.2">
      <c r="B397" s="18"/>
      <c r="H397" s="14"/>
    </row>
    <row r="398" spans="2:8" x14ac:dyDescent="0.2">
      <c r="B398" s="18"/>
      <c r="H398" s="14"/>
    </row>
    <row r="399" spans="2:8" x14ac:dyDescent="0.2">
      <c r="B399" s="18"/>
      <c r="H399" s="14"/>
    </row>
    <row r="400" spans="2:8" x14ac:dyDescent="0.2">
      <c r="B400" s="18"/>
      <c r="H400" s="14"/>
    </row>
    <row r="401" spans="2:8" x14ac:dyDescent="0.2">
      <c r="B401" s="18"/>
      <c r="H401" s="14"/>
    </row>
    <row r="402" spans="2:8" x14ac:dyDescent="0.2">
      <c r="B402" s="18"/>
      <c r="H402" s="14"/>
    </row>
    <row r="403" spans="2:8" x14ac:dyDescent="0.2">
      <c r="B403" s="18"/>
      <c r="H403" s="14"/>
    </row>
    <row r="404" spans="2:8" x14ac:dyDescent="0.2">
      <c r="B404" s="18"/>
      <c r="H404" s="14"/>
    </row>
    <row r="405" spans="2:8" x14ac:dyDescent="0.2">
      <c r="B405" s="18"/>
      <c r="H405" s="14"/>
    </row>
    <row r="406" spans="2:8" x14ac:dyDescent="0.2">
      <c r="B406" s="18"/>
      <c r="H406" s="14"/>
    </row>
    <row r="407" spans="2:8" x14ac:dyDescent="0.2">
      <c r="B407" s="18"/>
      <c r="H407" s="14"/>
    </row>
    <row r="408" spans="2:8" x14ac:dyDescent="0.2">
      <c r="B408" s="18"/>
      <c r="H408" s="14"/>
    </row>
    <row r="409" spans="2:8" x14ac:dyDescent="0.2">
      <c r="B409" s="18"/>
      <c r="H409" s="14"/>
    </row>
    <row r="410" spans="2:8" x14ac:dyDescent="0.2">
      <c r="B410" s="18"/>
      <c r="H410" s="14"/>
    </row>
    <row r="411" spans="2:8" x14ac:dyDescent="0.2">
      <c r="B411" s="18"/>
      <c r="H411" s="14"/>
    </row>
    <row r="412" spans="2:8" x14ac:dyDescent="0.2">
      <c r="B412" s="18"/>
      <c r="H412" s="14"/>
    </row>
    <row r="413" spans="2:8" x14ac:dyDescent="0.2">
      <c r="B413" s="18"/>
      <c r="H413" s="14"/>
    </row>
    <row r="414" spans="2:8" x14ac:dyDescent="0.2">
      <c r="B414" s="18"/>
      <c r="H414" s="14"/>
    </row>
    <row r="415" spans="2:8" x14ac:dyDescent="0.2">
      <c r="B415" s="18"/>
      <c r="H415" s="14"/>
    </row>
    <row r="416" spans="2:8" x14ac:dyDescent="0.2">
      <c r="B416" s="18"/>
      <c r="H416" s="14"/>
    </row>
    <row r="417" spans="2:8" x14ac:dyDescent="0.2">
      <c r="B417" s="18"/>
      <c r="H417" s="14"/>
    </row>
    <row r="418" spans="2:8" x14ac:dyDescent="0.2">
      <c r="B418" s="18"/>
      <c r="H418" s="14"/>
    </row>
    <row r="419" spans="2:8" x14ac:dyDescent="0.2">
      <c r="B419" s="18"/>
      <c r="H419" s="14"/>
    </row>
    <row r="420" spans="2:8" x14ac:dyDescent="0.2">
      <c r="B420" s="18"/>
      <c r="H420" s="14"/>
    </row>
    <row r="421" spans="2:8" x14ac:dyDescent="0.2">
      <c r="B421" s="18"/>
      <c r="H421" s="14"/>
    </row>
    <row r="422" spans="2:8" x14ac:dyDescent="0.2">
      <c r="B422" s="18"/>
      <c r="H422" s="14"/>
    </row>
    <row r="423" spans="2:8" x14ac:dyDescent="0.2">
      <c r="B423" s="18"/>
      <c r="H423" s="14"/>
    </row>
    <row r="424" spans="2:8" x14ac:dyDescent="0.2">
      <c r="B424" s="18"/>
      <c r="H424" s="14"/>
    </row>
    <row r="425" spans="2:8" x14ac:dyDescent="0.2">
      <c r="B425" s="18"/>
      <c r="H425" s="14"/>
    </row>
    <row r="426" spans="2:8" x14ac:dyDescent="0.2">
      <c r="B426" s="18"/>
      <c r="H426" s="14"/>
    </row>
    <row r="427" spans="2:8" x14ac:dyDescent="0.2">
      <c r="B427" s="18"/>
      <c r="H427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91"/>
  <sheetViews>
    <sheetView zoomScale="62" zoomScaleNormal="70" zoomScalePageLayoutView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18" sqref="S18"/>
    </sheetView>
  </sheetViews>
  <sheetFormatPr baseColWidth="10" defaultColWidth="8.83203125" defaultRowHeight="15" x14ac:dyDescent="0.2"/>
  <cols>
    <col min="1" max="1" width="8.83203125" style="26"/>
    <col min="2" max="2" width="6.33203125" style="26" customWidth="1"/>
    <col min="3" max="3" width="9.33203125" style="26" customWidth="1"/>
    <col min="4" max="4" width="9.6640625" style="26" customWidth="1"/>
    <col min="5" max="5" width="10.1640625" style="26" customWidth="1"/>
    <col min="6" max="6" width="6.1640625" style="26" customWidth="1"/>
    <col min="7" max="7" width="8.83203125" style="32"/>
    <col min="8" max="9" width="8.83203125" style="33"/>
    <col min="10" max="10" width="12.6640625" style="33" customWidth="1"/>
    <col min="11" max="11" width="4.1640625" style="26" customWidth="1"/>
    <col min="12" max="12" width="10.1640625" style="33" customWidth="1"/>
    <col min="13" max="13" width="12.1640625" style="26" customWidth="1"/>
    <col min="14" max="16384" width="8.83203125" style="26"/>
  </cols>
  <sheetData>
    <row r="1" spans="1:17" ht="66" customHeight="1" x14ac:dyDescent="0.2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4"/>
      <c r="H1" s="25" t="s">
        <v>6</v>
      </c>
      <c r="I1" s="25" t="s">
        <v>7</v>
      </c>
      <c r="J1" s="25" t="s">
        <v>8</v>
      </c>
      <c r="K1" s="23"/>
      <c r="L1" s="25" t="s">
        <v>9</v>
      </c>
      <c r="M1" s="27" t="s">
        <v>12</v>
      </c>
      <c r="N1" s="27" t="s">
        <v>13</v>
      </c>
      <c r="O1" s="27" t="s">
        <v>7</v>
      </c>
      <c r="P1" s="29" t="s">
        <v>34</v>
      </c>
    </row>
    <row r="2" spans="1:17" x14ac:dyDescent="0.2">
      <c r="A2" s="26" t="s">
        <v>24</v>
      </c>
      <c r="B2" s="29" t="s">
        <v>35</v>
      </c>
      <c r="C2" s="30">
        <v>42955</v>
      </c>
      <c r="D2" s="31">
        <v>0.47916666666666669</v>
      </c>
      <c r="E2" s="30">
        <v>42956</v>
      </c>
      <c r="F2" s="26">
        <v>0</v>
      </c>
      <c r="G2" s="32">
        <f t="shared" ref="G2:G33" si="0">IF(K2=1,F2,"")</f>
        <v>0</v>
      </c>
      <c r="H2" s="33">
        <f t="shared" ref="H2:H33" si="1">$Q$14</f>
        <v>406.08333333333326</v>
      </c>
      <c r="I2" s="34">
        <v>379.6</v>
      </c>
      <c r="J2" s="33">
        <f t="shared" ref="J2:J71" si="2">H2-I2</f>
        <v>26.483333333333235</v>
      </c>
      <c r="K2" s="26">
        <v>1</v>
      </c>
      <c r="L2" s="33">
        <f>IF(K2=1,AVERAGE(J2:J4),"")</f>
        <v>18.316666666666588</v>
      </c>
      <c r="M2" s="29" t="s">
        <v>29</v>
      </c>
      <c r="N2" s="26">
        <v>0</v>
      </c>
      <c r="O2" s="26">
        <v>421.7</v>
      </c>
      <c r="P2" s="26">
        <v>1</v>
      </c>
      <c r="Q2" s="26">
        <v>393.8</v>
      </c>
    </row>
    <row r="3" spans="1:17" x14ac:dyDescent="0.2">
      <c r="A3" s="26" t="s">
        <v>24</v>
      </c>
      <c r="B3" s="29" t="s">
        <v>35</v>
      </c>
      <c r="C3" s="30">
        <v>42955</v>
      </c>
      <c r="D3" s="31">
        <v>0.47916666666666669</v>
      </c>
      <c r="E3" s="30">
        <v>42956</v>
      </c>
      <c r="F3" s="26">
        <v>0</v>
      </c>
      <c r="G3" s="32" t="str">
        <f t="shared" si="0"/>
        <v/>
      </c>
      <c r="H3" s="33">
        <f t="shared" si="1"/>
        <v>406.08333333333326</v>
      </c>
      <c r="I3" s="33">
        <v>390.9</v>
      </c>
      <c r="J3" s="33">
        <f t="shared" si="2"/>
        <v>15.18333333333328</v>
      </c>
      <c r="K3" s="26">
        <v>2</v>
      </c>
      <c r="L3" s="33" t="str">
        <f>IF(K3=1,AVERAGE(J3:J5),"")</f>
        <v/>
      </c>
      <c r="M3" s="29" t="s">
        <v>29</v>
      </c>
      <c r="N3" s="26">
        <v>30</v>
      </c>
      <c r="O3" s="26">
        <v>413.3</v>
      </c>
      <c r="P3" s="26">
        <v>2</v>
      </c>
      <c r="Q3" s="26">
        <v>405.7</v>
      </c>
    </row>
    <row r="4" spans="1:17" x14ac:dyDescent="0.2">
      <c r="A4" s="26" t="s">
        <v>24</v>
      </c>
      <c r="B4" s="29" t="s">
        <v>35</v>
      </c>
      <c r="C4" s="30">
        <v>42955</v>
      </c>
      <c r="D4" s="31">
        <v>0.47916666666666702</v>
      </c>
      <c r="E4" s="30">
        <v>42956</v>
      </c>
      <c r="F4" s="26">
        <v>0</v>
      </c>
      <c r="G4" s="32" t="str">
        <f t="shared" si="0"/>
        <v/>
      </c>
      <c r="H4" s="33">
        <f t="shared" si="1"/>
        <v>406.08333333333326</v>
      </c>
      <c r="I4" s="33">
        <v>392.8</v>
      </c>
      <c r="J4" s="33">
        <f t="shared" si="2"/>
        <v>13.283333333333246</v>
      </c>
      <c r="K4" s="26">
        <v>3</v>
      </c>
      <c r="L4" s="33" t="str">
        <f>IF(K4=1,AVERAGE(J4:J6),"")</f>
        <v/>
      </c>
      <c r="M4" s="29" t="s">
        <v>29</v>
      </c>
      <c r="N4" s="26">
        <v>55</v>
      </c>
      <c r="O4" s="26">
        <v>418.5</v>
      </c>
      <c r="P4" s="26">
        <v>3</v>
      </c>
      <c r="Q4" s="26">
        <v>408.3</v>
      </c>
    </row>
    <row r="5" spans="1:17" x14ac:dyDescent="0.2">
      <c r="A5" s="26" t="s">
        <v>24</v>
      </c>
      <c r="B5" s="29" t="s">
        <v>35</v>
      </c>
      <c r="C5" s="30">
        <v>42955</v>
      </c>
      <c r="D5" s="31">
        <v>0.47916666666666702</v>
      </c>
      <c r="E5" s="30">
        <v>42956</v>
      </c>
      <c r="F5" s="26">
        <v>25</v>
      </c>
      <c r="G5" s="35">
        <f t="shared" si="0"/>
        <v>25</v>
      </c>
      <c r="H5" s="33">
        <f t="shared" si="1"/>
        <v>406.08333333333326</v>
      </c>
      <c r="I5" s="33">
        <v>402</v>
      </c>
      <c r="J5" s="33">
        <f t="shared" si="2"/>
        <v>4.0833333333332575</v>
      </c>
      <c r="K5" s="26">
        <v>1</v>
      </c>
      <c r="L5" s="33">
        <f>IF(K5=1,AVERAGE(J5:J6),"")</f>
        <v>0.73333333333326323</v>
      </c>
      <c r="M5" s="29" t="s">
        <v>29</v>
      </c>
      <c r="N5" s="26">
        <v>70</v>
      </c>
      <c r="O5" s="26">
        <v>413.7</v>
      </c>
      <c r="P5" s="26">
        <v>4</v>
      </c>
      <c r="Q5" s="26">
        <v>414.8</v>
      </c>
    </row>
    <row r="6" spans="1:17" x14ac:dyDescent="0.2">
      <c r="A6" s="26" t="s">
        <v>24</v>
      </c>
      <c r="B6" s="29" t="s">
        <v>35</v>
      </c>
      <c r="C6" s="30">
        <v>42955</v>
      </c>
      <c r="D6" s="31">
        <v>0.47916666666666702</v>
      </c>
      <c r="E6" s="30">
        <v>42956</v>
      </c>
      <c r="F6" s="26">
        <v>25</v>
      </c>
      <c r="G6" s="32" t="str">
        <f t="shared" si="0"/>
        <v/>
      </c>
      <c r="H6" s="33">
        <f t="shared" si="1"/>
        <v>406.08333333333326</v>
      </c>
      <c r="I6" s="33">
        <v>408.7</v>
      </c>
      <c r="J6" s="33">
        <f t="shared" si="2"/>
        <v>-2.6166666666667311</v>
      </c>
      <c r="K6" s="26">
        <v>2</v>
      </c>
      <c r="L6" s="33" t="str">
        <f t="shared" ref="L6:L19" si="3">IF(K6=1,AVERAGE(J6:J8),"")</f>
        <v/>
      </c>
      <c r="M6" s="29" t="s">
        <v>29</v>
      </c>
      <c r="P6" s="26">
        <v>5</v>
      </c>
      <c r="Q6" s="26">
        <v>411</v>
      </c>
    </row>
    <row r="7" spans="1:17" x14ac:dyDescent="0.2">
      <c r="A7" s="26" t="s">
        <v>24</v>
      </c>
      <c r="B7" s="29" t="s">
        <v>35</v>
      </c>
      <c r="C7" s="30">
        <v>42955</v>
      </c>
      <c r="D7" s="31">
        <v>0.47916666666666702</v>
      </c>
      <c r="E7" s="30">
        <v>42956</v>
      </c>
      <c r="F7" s="26">
        <v>25</v>
      </c>
      <c r="G7" s="32" t="str">
        <f t="shared" si="0"/>
        <v/>
      </c>
      <c r="H7" s="33">
        <f t="shared" si="1"/>
        <v>406.08333333333326</v>
      </c>
      <c r="K7" s="26">
        <v>3</v>
      </c>
      <c r="L7" s="33" t="str">
        <f t="shared" si="3"/>
        <v/>
      </c>
      <c r="M7" s="29" t="s">
        <v>29</v>
      </c>
      <c r="P7" s="26">
        <v>6</v>
      </c>
      <c r="Q7" s="26">
        <v>402</v>
      </c>
    </row>
    <row r="8" spans="1:17" x14ac:dyDescent="0.2">
      <c r="A8" s="26" t="s">
        <v>24</v>
      </c>
      <c r="B8" s="29" t="s">
        <v>35</v>
      </c>
      <c r="C8" s="30">
        <v>42955</v>
      </c>
      <c r="D8" s="31">
        <v>0.47916666666666702</v>
      </c>
      <c r="E8" s="30">
        <v>42956</v>
      </c>
      <c r="F8" s="26">
        <v>50</v>
      </c>
      <c r="G8" s="32">
        <f t="shared" si="0"/>
        <v>50</v>
      </c>
      <c r="H8" s="33">
        <f t="shared" si="1"/>
        <v>406.08333333333326</v>
      </c>
      <c r="I8" s="33">
        <v>386.6</v>
      </c>
      <c r="J8" s="33">
        <f t="shared" si="2"/>
        <v>19.483333333333235</v>
      </c>
      <c r="K8" s="26">
        <v>1</v>
      </c>
      <c r="L8" s="33">
        <f t="shared" si="3"/>
        <v>28.949999999999932</v>
      </c>
      <c r="M8" s="29" t="s">
        <v>30</v>
      </c>
      <c r="N8" s="26">
        <v>10</v>
      </c>
      <c r="O8" s="26">
        <v>419.3</v>
      </c>
      <c r="P8" s="26">
        <v>7</v>
      </c>
      <c r="Q8" s="26">
        <v>402.8</v>
      </c>
    </row>
    <row r="9" spans="1:17" x14ac:dyDescent="0.2">
      <c r="A9" s="26" t="s">
        <v>24</v>
      </c>
      <c r="B9" s="29" t="s">
        <v>35</v>
      </c>
      <c r="C9" s="30">
        <v>42955</v>
      </c>
      <c r="D9" s="31">
        <v>0.47916666666666702</v>
      </c>
      <c r="E9" s="30">
        <v>42956</v>
      </c>
      <c r="F9" s="26">
        <v>50</v>
      </c>
      <c r="G9" s="32" t="str">
        <f t="shared" si="0"/>
        <v/>
      </c>
      <c r="H9" s="33">
        <f t="shared" si="1"/>
        <v>406.08333333333326</v>
      </c>
      <c r="I9" s="33">
        <v>370.4</v>
      </c>
      <c r="J9" s="33">
        <f t="shared" si="2"/>
        <v>35.68333333333328</v>
      </c>
      <c r="K9" s="26">
        <v>2</v>
      </c>
      <c r="L9" s="33" t="str">
        <f t="shared" si="3"/>
        <v/>
      </c>
      <c r="M9" s="29" t="s">
        <v>30</v>
      </c>
      <c r="N9" s="26">
        <v>20</v>
      </c>
      <c r="O9" s="26">
        <v>411.3</v>
      </c>
      <c r="P9" s="26">
        <v>8</v>
      </c>
      <c r="Q9" s="26">
        <v>403.6</v>
      </c>
    </row>
    <row r="10" spans="1:17" x14ac:dyDescent="0.2">
      <c r="A10" s="26" t="s">
        <v>24</v>
      </c>
      <c r="B10" s="29" t="s">
        <v>35</v>
      </c>
      <c r="C10" s="30">
        <v>42955</v>
      </c>
      <c r="D10" s="31">
        <v>0.47916666666666702</v>
      </c>
      <c r="E10" s="30">
        <v>42956</v>
      </c>
      <c r="F10" s="26">
        <v>50</v>
      </c>
      <c r="G10" s="32" t="str">
        <f t="shared" si="0"/>
        <v/>
      </c>
      <c r="H10" s="33">
        <f t="shared" si="1"/>
        <v>406.08333333333326</v>
      </c>
      <c r="I10" s="33">
        <v>374.4</v>
      </c>
      <c r="J10" s="33">
        <f t="shared" si="2"/>
        <v>31.68333333333328</v>
      </c>
      <c r="K10" s="26">
        <v>3</v>
      </c>
      <c r="L10" s="33" t="str">
        <f t="shared" si="3"/>
        <v/>
      </c>
      <c r="M10" s="29" t="s">
        <v>30</v>
      </c>
      <c r="N10" s="26">
        <v>30</v>
      </c>
      <c r="O10" s="26">
        <v>416</v>
      </c>
      <c r="P10" s="26">
        <v>9</v>
      </c>
      <c r="Q10" s="26">
        <v>402.7</v>
      </c>
    </row>
    <row r="11" spans="1:17" x14ac:dyDescent="0.2">
      <c r="A11" s="26" t="s">
        <v>24</v>
      </c>
      <c r="B11" s="29" t="s">
        <v>35</v>
      </c>
      <c r="C11" s="30">
        <v>42955</v>
      </c>
      <c r="D11" s="31">
        <v>0.47916666666666702</v>
      </c>
      <c r="E11" s="30">
        <v>42956</v>
      </c>
      <c r="F11" s="26">
        <v>75</v>
      </c>
      <c r="G11" s="32">
        <f t="shared" si="0"/>
        <v>75</v>
      </c>
      <c r="H11" s="33">
        <f t="shared" si="1"/>
        <v>406.08333333333326</v>
      </c>
      <c r="I11" s="33">
        <v>386.3</v>
      </c>
      <c r="J11" s="33">
        <f t="shared" si="2"/>
        <v>19.783333333333246</v>
      </c>
      <c r="K11" s="26">
        <v>1</v>
      </c>
      <c r="L11" s="33">
        <f t="shared" si="3"/>
        <v>21.91666666666659</v>
      </c>
      <c r="M11" s="29" t="s">
        <v>30</v>
      </c>
      <c r="N11" s="26">
        <v>40</v>
      </c>
      <c r="O11" s="26">
        <v>415.3</v>
      </c>
      <c r="P11" s="26">
        <v>10</v>
      </c>
      <c r="Q11" s="26">
        <v>411.5</v>
      </c>
    </row>
    <row r="12" spans="1:17" x14ac:dyDescent="0.2">
      <c r="A12" s="26" t="s">
        <v>24</v>
      </c>
      <c r="B12" s="29" t="s">
        <v>35</v>
      </c>
      <c r="C12" s="30">
        <v>42955</v>
      </c>
      <c r="D12" s="31">
        <v>0.47916666666666702</v>
      </c>
      <c r="E12" s="30">
        <v>42956</v>
      </c>
      <c r="F12" s="26">
        <v>75</v>
      </c>
      <c r="G12" s="32" t="str">
        <f t="shared" si="0"/>
        <v/>
      </c>
      <c r="H12" s="33">
        <f t="shared" si="1"/>
        <v>406.08333333333326</v>
      </c>
      <c r="I12" s="33">
        <v>389.5</v>
      </c>
      <c r="J12" s="33">
        <f t="shared" si="2"/>
        <v>16.583333333333258</v>
      </c>
      <c r="K12" s="26">
        <v>2</v>
      </c>
      <c r="L12" s="33" t="str">
        <f t="shared" si="3"/>
        <v/>
      </c>
      <c r="M12" s="29" t="s">
        <v>30</v>
      </c>
      <c r="N12" s="26">
        <v>85</v>
      </c>
      <c r="O12" s="26">
        <v>417.1</v>
      </c>
      <c r="P12" s="26">
        <v>11</v>
      </c>
      <c r="Q12" s="26">
        <v>404.4</v>
      </c>
    </row>
    <row r="13" spans="1:17" x14ac:dyDescent="0.2">
      <c r="A13" s="26" t="s">
        <v>24</v>
      </c>
      <c r="B13" s="29" t="s">
        <v>35</v>
      </c>
      <c r="C13" s="30">
        <v>42955</v>
      </c>
      <c r="D13" s="31">
        <v>0.47916666666666702</v>
      </c>
      <c r="E13" s="30">
        <v>42956</v>
      </c>
      <c r="F13" s="26">
        <v>75</v>
      </c>
      <c r="G13" s="32" t="str">
        <f t="shared" si="0"/>
        <v/>
      </c>
      <c r="H13" s="33">
        <f t="shared" si="1"/>
        <v>406.08333333333326</v>
      </c>
      <c r="I13" s="33">
        <v>376.7</v>
      </c>
      <c r="J13" s="33">
        <f t="shared" si="2"/>
        <v>29.383333333333269</v>
      </c>
      <c r="K13" s="26">
        <v>3</v>
      </c>
      <c r="L13" s="33" t="str">
        <f t="shared" si="3"/>
        <v/>
      </c>
      <c r="M13" s="29" t="s">
        <v>30</v>
      </c>
      <c r="P13" s="26">
        <v>12</v>
      </c>
      <c r="Q13" s="26">
        <v>412.4</v>
      </c>
    </row>
    <row r="14" spans="1:17" x14ac:dyDescent="0.2">
      <c r="A14" s="26" t="s">
        <v>24</v>
      </c>
      <c r="B14" s="29" t="s">
        <v>35</v>
      </c>
      <c r="C14" s="30">
        <v>42955</v>
      </c>
      <c r="D14" s="31">
        <v>0.47916666666666702</v>
      </c>
      <c r="E14" s="30">
        <v>42956</v>
      </c>
      <c r="F14" s="26">
        <v>80</v>
      </c>
      <c r="G14" s="35">
        <f t="shared" si="0"/>
        <v>80</v>
      </c>
      <c r="H14" s="33">
        <f t="shared" si="1"/>
        <v>406.08333333333326</v>
      </c>
      <c r="I14" s="33">
        <v>363.3</v>
      </c>
      <c r="J14" s="33">
        <f t="shared" si="2"/>
        <v>42.783333333333246</v>
      </c>
      <c r="K14" s="26">
        <v>1</v>
      </c>
      <c r="L14" s="33">
        <f t="shared" si="3"/>
        <v>47.44999999999991</v>
      </c>
      <c r="O14" s="26">
        <f>AVERAGE(O2:O5,O8:O12)</f>
        <v>416.24444444444447</v>
      </c>
      <c r="Q14" s="26">
        <f>AVERAGE(Q2:Q13)</f>
        <v>406.08333333333326</v>
      </c>
    </row>
    <row r="15" spans="1:17" x14ac:dyDescent="0.2">
      <c r="A15" s="26" t="s">
        <v>24</v>
      </c>
      <c r="B15" s="29" t="s">
        <v>35</v>
      </c>
      <c r="C15" s="30">
        <v>42955</v>
      </c>
      <c r="D15" s="31">
        <v>0.47916666666666702</v>
      </c>
      <c r="E15" s="30">
        <v>42956</v>
      </c>
      <c r="F15" s="26">
        <v>80</v>
      </c>
      <c r="G15" s="32" t="str">
        <f t="shared" si="0"/>
        <v/>
      </c>
      <c r="H15" s="33">
        <f t="shared" si="1"/>
        <v>406.08333333333326</v>
      </c>
      <c r="I15" s="33">
        <v>361.6</v>
      </c>
      <c r="J15" s="33">
        <f t="shared" si="2"/>
        <v>44.483333333333235</v>
      </c>
      <c r="K15" s="26">
        <v>2</v>
      </c>
      <c r="L15" s="33" t="str">
        <f t="shared" si="3"/>
        <v/>
      </c>
    </row>
    <row r="16" spans="1:17" x14ac:dyDescent="0.2">
      <c r="A16" s="26" t="s">
        <v>24</v>
      </c>
      <c r="B16" s="29" t="s">
        <v>35</v>
      </c>
      <c r="C16" s="30">
        <v>42955</v>
      </c>
      <c r="D16" s="31">
        <v>0.47916666666666702</v>
      </c>
      <c r="E16" s="30">
        <v>42956</v>
      </c>
      <c r="F16" s="26">
        <v>80</v>
      </c>
      <c r="G16" s="32" t="str">
        <f t="shared" si="0"/>
        <v/>
      </c>
      <c r="H16" s="33">
        <f t="shared" si="1"/>
        <v>406.08333333333326</v>
      </c>
      <c r="I16" s="33">
        <v>351</v>
      </c>
      <c r="J16" s="33">
        <f t="shared" si="2"/>
        <v>55.083333333333258</v>
      </c>
      <c r="K16" s="26">
        <v>3</v>
      </c>
      <c r="L16" s="33" t="str">
        <f t="shared" si="3"/>
        <v/>
      </c>
    </row>
    <row r="17" spans="1:12" x14ac:dyDescent="0.2">
      <c r="A17" s="26" t="s">
        <v>24</v>
      </c>
      <c r="B17" s="29" t="s">
        <v>35</v>
      </c>
      <c r="C17" s="30">
        <v>42955</v>
      </c>
      <c r="D17" s="31">
        <v>0.47916666666666702</v>
      </c>
      <c r="E17" s="30">
        <v>42956</v>
      </c>
      <c r="F17" s="26">
        <v>85</v>
      </c>
      <c r="G17" s="32">
        <f t="shared" si="0"/>
        <v>85</v>
      </c>
      <c r="H17" s="33">
        <f t="shared" si="1"/>
        <v>406.08333333333326</v>
      </c>
      <c r="I17" s="33">
        <v>328.3</v>
      </c>
      <c r="J17" s="33">
        <f t="shared" si="2"/>
        <v>77.783333333333246</v>
      </c>
      <c r="K17" s="26">
        <v>1</v>
      </c>
      <c r="L17" s="33">
        <f t="shared" si="3"/>
        <v>68.083333333333258</v>
      </c>
    </row>
    <row r="18" spans="1:12" x14ac:dyDescent="0.2">
      <c r="A18" s="26" t="s">
        <v>24</v>
      </c>
      <c r="B18" s="29" t="s">
        <v>35</v>
      </c>
      <c r="C18" s="30">
        <v>42955</v>
      </c>
      <c r="D18" s="31">
        <v>0.47916666666666702</v>
      </c>
      <c r="E18" s="30">
        <v>42956</v>
      </c>
      <c r="F18" s="26">
        <v>85</v>
      </c>
      <c r="G18" s="32" t="str">
        <f t="shared" si="0"/>
        <v/>
      </c>
      <c r="H18" s="33">
        <f t="shared" si="1"/>
        <v>406.08333333333326</v>
      </c>
      <c r="I18" s="34">
        <v>346.9</v>
      </c>
      <c r="J18" s="33">
        <f t="shared" si="2"/>
        <v>59.18333333333328</v>
      </c>
      <c r="K18" s="26">
        <v>2</v>
      </c>
      <c r="L18" s="33" t="str">
        <f t="shared" si="3"/>
        <v/>
      </c>
    </row>
    <row r="19" spans="1:12" x14ac:dyDescent="0.2">
      <c r="A19" s="26" t="s">
        <v>24</v>
      </c>
      <c r="B19" s="29" t="s">
        <v>35</v>
      </c>
      <c r="C19" s="30">
        <v>42955</v>
      </c>
      <c r="D19" s="31">
        <v>0.47916666666666702</v>
      </c>
      <c r="E19" s="30">
        <v>42956</v>
      </c>
      <c r="F19" s="26">
        <v>85</v>
      </c>
      <c r="G19" s="32" t="str">
        <f t="shared" si="0"/>
        <v/>
      </c>
      <c r="H19" s="33">
        <f t="shared" si="1"/>
        <v>406.08333333333326</v>
      </c>
      <c r="I19" s="33">
        <v>338.8</v>
      </c>
      <c r="J19" s="33">
        <f t="shared" si="2"/>
        <v>67.283333333333246</v>
      </c>
      <c r="K19" s="26">
        <v>3</v>
      </c>
      <c r="L19" s="33" t="str">
        <f t="shared" si="3"/>
        <v/>
      </c>
    </row>
    <row r="20" spans="1:12" x14ac:dyDescent="0.2">
      <c r="A20" s="26" t="s">
        <v>24</v>
      </c>
      <c r="B20" s="29" t="s">
        <v>35</v>
      </c>
      <c r="C20" s="30">
        <v>42955</v>
      </c>
      <c r="D20" s="31">
        <v>0.47916666666666702</v>
      </c>
      <c r="E20" s="30">
        <v>42956</v>
      </c>
      <c r="F20" s="26">
        <v>90</v>
      </c>
      <c r="G20" s="35">
        <f t="shared" si="0"/>
        <v>90</v>
      </c>
      <c r="H20" s="33">
        <f t="shared" si="1"/>
        <v>406.08333333333326</v>
      </c>
      <c r="I20" s="34">
        <v>271.60000000000002</v>
      </c>
      <c r="J20" s="33">
        <f t="shared" si="2"/>
        <v>134.48333333333323</v>
      </c>
      <c r="K20" s="26">
        <v>1</v>
      </c>
      <c r="L20" s="33">
        <f>IF(K20=1,AVERAGE(J20:J21),"")</f>
        <v>151.88333333333324</v>
      </c>
    </row>
    <row r="21" spans="1:12" x14ac:dyDescent="0.2">
      <c r="A21" s="26" t="s">
        <v>24</v>
      </c>
      <c r="B21" s="29" t="s">
        <v>35</v>
      </c>
      <c r="C21" s="30">
        <v>42955</v>
      </c>
      <c r="D21" s="31">
        <v>0.47916666666666702</v>
      </c>
      <c r="E21" s="30">
        <v>42956</v>
      </c>
      <c r="F21" s="26">
        <v>90</v>
      </c>
      <c r="G21" s="32" t="str">
        <f t="shared" si="0"/>
        <v/>
      </c>
      <c r="H21" s="33">
        <f t="shared" si="1"/>
        <v>406.08333333333326</v>
      </c>
      <c r="I21" s="33">
        <v>236.8</v>
      </c>
      <c r="J21" s="33">
        <f t="shared" si="2"/>
        <v>169.28333333333325</v>
      </c>
      <c r="K21" s="26">
        <v>2</v>
      </c>
      <c r="L21" s="33" t="str">
        <f t="shared" ref="L21:L50" si="4">IF(K21=1,AVERAGE(J21:J23),"")</f>
        <v/>
      </c>
    </row>
    <row r="22" spans="1:12" x14ac:dyDescent="0.2">
      <c r="A22" s="26" t="s">
        <v>24</v>
      </c>
      <c r="B22" s="29" t="s">
        <v>35</v>
      </c>
      <c r="C22" s="30">
        <v>42955</v>
      </c>
      <c r="D22" s="31">
        <v>0.47916666666666702</v>
      </c>
      <c r="E22" s="30">
        <v>42956</v>
      </c>
      <c r="F22" s="26">
        <v>90</v>
      </c>
      <c r="G22" s="32" t="str">
        <f t="shared" si="0"/>
        <v/>
      </c>
      <c r="H22" s="33">
        <f t="shared" si="1"/>
        <v>406.08333333333326</v>
      </c>
      <c r="K22" s="26">
        <v>3</v>
      </c>
      <c r="L22" s="33" t="str">
        <f t="shared" si="4"/>
        <v/>
      </c>
    </row>
    <row r="23" spans="1:12" x14ac:dyDescent="0.2">
      <c r="A23" s="26" t="s">
        <v>24</v>
      </c>
      <c r="B23" s="29" t="s">
        <v>35</v>
      </c>
      <c r="C23" s="30">
        <v>42955</v>
      </c>
      <c r="D23" s="31">
        <v>0.47916666666666702</v>
      </c>
      <c r="E23" s="30">
        <v>42956</v>
      </c>
      <c r="F23" s="26">
        <v>95</v>
      </c>
      <c r="G23" s="32">
        <f t="shared" si="0"/>
        <v>95</v>
      </c>
      <c r="H23" s="33">
        <f t="shared" si="1"/>
        <v>406.08333333333326</v>
      </c>
      <c r="I23" s="33">
        <v>221.5</v>
      </c>
      <c r="J23" s="33">
        <f t="shared" si="2"/>
        <v>184.58333333333326</v>
      </c>
      <c r="K23" s="26">
        <v>1</v>
      </c>
      <c r="L23" s="33">
        <f t="shared" si="4"/>
        <v>176.61666666666659</v>
      </c>
    </row>
    <row r="24" spans="1:12" x14ac:dyDescent="0.2">
      <c r="A24" s="26" t="s">
        <v>24</v>
      </c>
      <c r="B24" s="29" t="s">
        <v>35</v>
      </c>
      <c r="C24" s="30">
        <v>42955</v>
      </c>
      <c r="D24" s="31">
        <v>0.47916666666666702</v>
      </c>
      <c r="E24" s="30">
        <v>42956</v>
      </c>
      <c r="F24" s="26">
        <v>95</v>
      </c>
      <c r="G24" s="32" t="str">
        <f t="shared" si="0"/>
        <v/>
      </c>
      <c r="H24" s="33">
        <f t="shared" si="1"/>
        <v>406.08333333333326</v>
      </c>
      <c r="I24" s="33">
        <v>221.5</v>
      </c>
      <c r="J24" s="33">
        <f t="shared" si="2"/>
        <v>184.58333333333326</v>
      </c>
      <c r="K24" s="26">
        <v>2</v>
      </c>
      <c r="L24" s="33" t="str">
        <f t="shared" si="4"/>
        <v/>
      </c>
    </row>
    <row r="25" spans="1:12" x14ac:dyDescent="0.2">
      <c r="A25" s="26" t="s">
        <v>24</v>
      </c>
      <c r="B25" s="29" t="s">
        <v>35</v>
      </c>
      <c r="C25" s="30">
        <v>42955</v>
      </c>
      <c r="D25" s="31">
        <v>0.47916666666666702</v>
      </c>
      <c r="E25" s="30">
        <v>42956</v>
      </c>
      <c r="F25" s="26">
        <v>95</v>
      </c>
      <c r="G25" s="32" t="str">
        <f t="shared" si="0"/>
        <v/>
      </c>
      <c r="H25" s="33">
        <f t="shared" si="1"/>
        <v>406.08333333333326</v>
      </c>
      <c r="I25" s="33">
        <v>245.4</v>
      </c>
      <c r="J25" s="33">
        <f t="shared" si="2"/>
        <v>160.68333333333325</v>
      </c>
      <c r="K25" s="26">
        <v>3</v>
      </c>
      <c r="L25" s="33" t="str">
        <f t="shared" si="4"/>
        <v/>
      </c>
    </row>
    <row r="26" spans="1:12" x14ac:dyDescent="0.2">
      <c r="A26" s="26" t="s">
        <v>24</v>
      </c>
      <c r="B26" s="29" t="s">
        <v>35</v>
      </c>
      <c r="C26" s="30">
        <v>42955</v>
      </c>
      <c r="D26" s="31">
        <v>0.47916666666666702</v>
      </c>
      <c r="E26" s="30">
        <v>42956</v>
      </c>
      <c r="F26" s="26">
        <v>100</v>
      </c>
      <c r="G26" s="32">
        <f t="shared" si="0"/>
        <v>100</v>
      </c>
      <c r="H26" s="33">
        <f t="shared" si="1"/>
        <v>406.08333333333326</v>
      </c>
      <c r="I26" s="33">
        <v>160.1</v>
      </c>
      <c r="J26" s="33">
        <f t="shared" si="2"/>
        <v>245.98333333333326</v>
      </c>
      <c r="K26" s="26">
        <v>1</v>
      </c>
      <c r="L26" s="33">
        <f t="shared" si="4"/>
        <v>231.81666666666661</v>
      </c>
    </row>
    <row r="27" spans="1:12" x14ac:dyDescent="0.2">
      <c r="A27" s="26" t="s">
        <v>24</v>
      </c>
      <c r="B27" s="29" t="s">
        <v>35</v>
      </c>
      <c r="C27" s="30">
        <v>42955</v>
      </c>
      <c r="D27" s="31">
        <v>0.47916666666666702</v>
      </c>
      <c r="E27" s="30">
        <v>42956</v>
      </c>
      <c r="F27" s="26">
        <v>100</v>
      </c>
      <c r="G27" s="32" t="str">
        <f t="shared" si="0"/>
        <v/>
      </c>
      <c r="H27" s="33">
        <f t="shared" si="1"/>
        <v>406.08333333333326</v>
      </c>
      <c r="I27" s="33">
        <v>160.6</v>
      </c>
      <c r="J27" s="33">
        <f t="shared" si="2"/>
        <v>245.48333333333326</v>
      </c>
      <c r="K27" s="26">
        <v>2</v>
      </c>
      <c r="L27" s="33" t="str">
        <f t="shared" si="4"/>
        <v/>
      </c>
    </row>
    <row r="28" spans="1:12" x14ac:dyDescent="0.2">
      <c r="A28" s="26" t="s">
        <v>24</v>
      </c>
      <c r="B28" s="29" t="s">
        <v>35</v>
      </c>
      <c r="C28" s="30">
        <v>42955</v>
      </c>
      <c r="D28" s="31">
        <v>0.47916666666666702</v>
      </c>
      <c r="E28" s="30">
        <v>42956</v>
      </c>
      <c r="F28" s="26">
        <v>100</v>
      </c>
      <c r="G28" s="32" t="str">
        <f t="shared" si="0"/>
        <v/>
      </c>
      <c r="H28" s="33">
        <f t="shared" si="1"/>
        <v>406.08333333333326</v>
      </c>
      <c r="I28" s="33">
        <v>202.1</v>
      </c>
      <c r="J28" s="33">
        <f t="shared" si="2"/>
        <v>203.98333333333326</v>
      </c>
      <c r="K28" s="26">
        <v>3</v>
      </c>
      <c r="L28" s="33" t="str">
        <f t="shared" si="4"/>
        <v/>
      </c>
    </row>
    <row r="29" spans="1:12" x14ac:dyDescent="0.2">
      <c r="A29" s="26" t="s">
        <v>24</v>
      </c>
      <c r="B29" s="29" t="s">
        <v>35</v>
      </c>
      <c r="C29" s="30">
        <v>42955</v>
      </c>
      <c r="D29" s="31">
        <v>0.47916666666666702</v>
      </c>
      <c r="E29" s="30">
        <v>42956</v>
      </c>
      <c r="F29" s="26">
        <v>105</v>
      </c>
      <c r="G29" s="32">
        <f t="shared" si="0"/>
        <v>105</v>
      </c>
      <c r="H29" s="33">
        <f t="shared" si="1"/>
        <v>406.08333333333326</v>
      </c>
      <c r="I29" s="33">
        <v>368.4</v>
      </c>
      <c r="J29" s="37">
        <f t="shared" si="2"/>
        <v>37.68333333333328</v>
      </c>
      <c r="K29" s="26">
        <v>1</v>
      </c>
      <c r="L29" s="33">
        <f t="shared" si="4"/>
        <v>47.216666666666605</v>
      </c>
    </row>
    <row r="30" spans="1:12" x14ac:dyDescent="0.2">
      <c r="A30" s="26" t="s">
        <v>24</v>
      </c>
      <c r="B30" s="29" t="s">
        <v>35</v>
      </c>
      <c r="C30" s="30">
        <v>42955</v>
      </c>
      <c r="D30" s="31">
        <v>0.47916666666666702</v>
      </c>
      <c r="E30" s="30">
        <v>42956</v>
      </c>
      <c r="F30" s="26">
        <v>105</v>
      </c>
      <c r="G30" s="32" t="str">
        <f t="shared" si="0"/>
        <v/>
      </c>
      <c r="H30" s="33">
        <f t="shared" si="1"/>
        <v>406.08333333333326</v>
      </c>
      <c r="I30" s="33">
        <v>360.2</v>
      </c>
      <c r="J30" s="37">
        <f t="shared" si="2"/>
        <v>45.883333333333269</v>
      </c>
      <c r="K30" s="26">
        <v>2</v>
      </c>
      <c r="L30" s="33" t="str">
        <f t="shared" si="4"/>
        <v/>
      </c>
    </row>
    <row r="31" spans="1:12" x14ac:dyDescent="0.2">
      <c r="A31" s="26" t="s">
        <v>24</v>
      </c>
      <c r="B31" s="29" t="s">
        <v>35</v>
      </c>
      <c r="C31" s="30">
        <v>42955</v>
      </c>
      <c r="D31" s="31">
        <v>0.47916666666666702</v>
      </c>
      <c r="E31" s="30">
        <v>42956</v>
      </c>
      <c r="F31" s="26">
        <v>105</v>
      </c>
      <c r="G31" s="32" t="str">
        <f t="shared" si="0"/>
        <v/>
      </c>
      <c r="H31" s="33">
        <f t="shared" si="1"/>
        <v>406.08333333333326</v>
      </c>
      <c r="I31" s="33">
        <v>348</v>
      </c>
      <c r="J31" s="37">
        <f t="shared" si="2"/>
        <v>58.083333333333258</v>
      </c>
      <c r="K31" s="26">
        <v>3</v>
      </c>
      <c r="L31" s="33" t="str">
        <f t="shared" si="4"/>
        <v/>
      </c>
    </row>
    <row r="32" spans="1:12" x14ac:dyDescent="0.2">
      <c r="A32" s="26" t="s">
        <v>24</v>
      </c>
      <c r="B32" s="29" t="s">
        <v>35</v>
      </c>
      <c r="C32" s="30">
        <v>42955</v>
      </c>
      <c r="D32" s="31">
        <v>0.47916666666666702</v>
      </c>
      <c r="E32" s="30">
        <v>42956</v>
      </c>
      <c r="F32" s="26">
        <v>110</v>
      </c>
      <c r="G32" s="32">
        <f t="shared" si="0"/>
        <v>110</v>
      </c>
      <c r="H32" s="33">
        <f t="shared" si="1"/>
        <v>406.08333333333326</v>
      </c>
      <c r="I32" s="33">
        <v>89.93</v>
      </c>
      <c r="J32" s="33">
        <f t="shared" si="2"/>
        <v>316.15333333333325</v>
      </c>
      <c r="K32" s="26">
        <v>1</v>
      </c>
      <c r="L32" s="33">
        <f t="shared" si="4"/>
        <v>336.97333333333319</v>
      </c>
    </row>
    <row r="33" spans="1:12" x14ac:dyDescent="0.2">
      <c r="A33" s="26" t="s">
        <v>24</v>
      </c>
      <c r="B33" s="29" t="s">
        <v>35</v>
      </c>
      <c r="C33" s="30">
        <v>42955</v>
      </c>
      <c r="D33" s="31">
        <v>0.47916666666666702</v>
      </c>
      <c r="E33" s="30">
        <v>42956</v>
      </c>
      <c r="F33" s="26">
        <v>110</v>
      </c>
      <c r="G33" s="32" t="str">
        <f t="shared" si="0"/>
        <v/>
      </c>
      <c r="H33" s="33">
        <f t="shared" si="1"/>
        <v>406.08333333333326</v>
      </c>
      <c r="I33" s="33">
        <v>55.97</v>
      </c>
      <c r="J33" s="33">
        <f t="shared" si="2"/>
        <v>350.11333333333323</v>
      </c>
      <c r="K33" s="26">
        <v>2</v>
      </c>
      <c r="L33" s="33" t="str">
        <f t="shared" si="4"/>
        <v/>
      </c>
    </row>
    <row r="34" spans="1:12" x14ac:dyDescent="0.2">
      <c r="A34" s="26" t="s">
        <v>24</v>
      </c>
      <c r="B34" s="29" t="s">
        <v>35</v>
      </c>
      <c r="C34" s="30">
        <v>42955</v>
      </c>
      <c r="D34" s="31">
        <v>0.47916666666666702</v>
      </c>
      <c r="E34" s="30">
        <v>42956</v>
      </c>
      <c r="F34" s="26">
        <v>110</v>
      </c>
      <c r="G34" s="32" t="str">
        <f t="shared" ref="G34:G52" si="5">IF(K34=1,F34,"")</f>
        <v/>
      </c>
      <c r="H34" s="33">
        <f t="shared" ref="H34:H65" si="6">$Q$14</f>
        <v>406.08333333333326</v>
      </c>
      <c r="I34" s="33">
        <v>61.43</v>
      </c>
      <c r="J34" s="33">
        <f t="shared" si="2"/>
        <v>344.65333333333325</v>
      </c>
      <c r="K34" s="26">
        <v>3</v>
      </c>
      <c r="L34" s="33" t="str">
        <f t="shared" si="4"/>
        <v/>
      </c>
    </row>
    <row r="35" spans="1:12" x14ac:dyDescent="0.2">
      <c r="A35" s="26" t="s">
        <v>24</v>
      </c>
      <c r="B35" s="29" t="s">
        <v>35</v>
      </c>
      <c r="C35" s="30">
        <v>42955</v>
      </c>
      <c r="D35" s="31">
        <v>0.47916666666666702</v>
      </c>
      <c r="E35" s="30">
        <v>42956</v>
      </c>
      <c r="F35" s="26">
        <v>115</v>
      </c>
      <c r="G35" s="32">
        <f t="shared" si="5"/>
        <v>115</v>
      </c>
      <c r="H35" s="33">
        <f t="shared" si="6"/>
        <v>406.08333333333326</v>
      </c>
      <c r="I35" s="33">
        <v>72.09</v>
      </c>
      <c r="J35" s="33">
        <f t="shared" si="2"/>
        <v>333.99333333333323</v>
      </c>
      <c r="K35" s="26">
        <v>1</v>
      </c>
      <c r="L35" s="33">
        <f t="shared" si="4"/>
        <v>338.97333333333324</v>
      </c>
    </row>
    <row r="36" spans="1:12" x14ac:dyDescent="0.2">
      <c r="A36" s="26" t="s">
        <v>24</v>
      </c>
      <c r="B36" s="29" t="s">
        <v>35</v>
      </c>
      <c r="C36" s="30">
        <v>42955</v>
      </c>
      <c r="D36" s="31">
        <v>0.47916666666666702</v>
      </c>
      <c r="E36" s="30">
        <v>42956</v>
      </c>
      <c r="F36" s="26">
        <v>115</v>
      </c>
      <c r="G36" s="32" t="str">
        <f t="shared" si="5"/>
        <v/>
      </c>
      <c r="H36" s="33">
        <f t="shared" si="6"/>
        <v>406.08333333333326</v>
      </c>
      <c r="I36" s="33">
        <v>72.09</v>
      </c>
      <c r="J36" s="33">
        <f t="shared" si="2"/>
        <v>333.99333333333323</v>
      </c>
      <c r="K36" s="26">
        <v>2</v>
      </c>
      <c r="L36" s="33" t="str">
        <f t="shared" si="4"/>
        <v/>
      </c>
    </row>
    <row r="37" spans="1:12" x14ac:dyDescent="0.2">
      <c r="A37" s="26" t="s">
        <v>24</v>
      </c>
      <c r="B37" s="29" t="s">
        <v>35</v>
      </c>
      <c r="C37" s="30">
        <v>42955</v>
      </c>
      <c r="D37" s="31">
        <v>0.47916666666666702</v>
      </c>
      <c r="E37" s="30">
        <v>42956</v>
      </c>
      <c r="F37" s="26">
        <v>115</v>
      </c>
      <c r="G37" s="32" t="str">
        <f t="shared" si="5"/>
        <v/>
      </c>
      <c r="H37" s="33">
        <f t="shared" si="6"/>
        <v>406.08333333333326</v>
      </c>
      <c r="I37" s="33">
        <v>57.15</v>
      </c>
      <c r="J37" s="33">
        <f t="shared" si="2"/>
        <v>348.93333333333328</v>
      </c>
      <c r="K37" s="26">
        <v>3</v>
      </c>
      <c r="L37" s="33" t="str">
        <f t="shared" si="4"/>
        <v/>
      </c>
    </row>
    <row r="38" spans="1:12" x14ac:dyDescent="0.2">
      <c r="A38" s="26" t="s">
        <v>24</v>
      </c>
      <c r="B38" s="29" t="s">
        <v>35</v>
      </c>
      <c r="C38" s="30">
        <v>42955</v>
      </c>
      <c r="D38" s="31">
        <v>0.47916666666666702</v>
      </c>
      <c r="E38" s="30">
        <v>42956</v>
      </c>
      <c r="F38" s="26">
        <v>120</v>
      </c>
      <c r="G38" s="32">
        <f t="shared" si="5"/>
        <v>120</v>
      </c>
      <c r="H38" s="33">
        <f t="shared" si="6"/>
        <v>406.08333333333326</v>
      </c>
      <c r="I38" s="33">
        <v>144.5</v>
      </c>
      <c r="J38" s="33">
        <f t="shared" si="2"/>
        <v>261.58333333333326</v>
      </c>
      <c r="K38" s="26">
        <v>1</v>
      </c>
      <c r="L38" s="33">
        <f t="shared" si="4"/>
        <v>236.68333333333325</v>
      </c>
    </row>
    <row r="39" spans="1:12" x14ac:dyDescent="0.2">
      <c r="A39" s="26" t="s">
        <v>24</v>
      </c>
      <c r="B39" s="29" t="s">
        <v>35</v>
      </c>
      <c r="C39" s="30">
        <v>42955</v>
      </c>
      <c r="D39" s="31">
        <v>0.47916666666666702</v>
      </c>
      <c r="E39" s="30">
        <v>42956</v>
      </c>
      <c r="F39" s="26">
        <v>120</v>
      </c>
      <c r="G39" s="32" t="str">
        <f t="shared" si="5"/>
        <v/>
      </c>
      <c r="H39" s="33">
        <f t="shared" si="6"/>
        <v>406.08333333333326</v>
      </c>
      <c r="I39" s="33">
        <v>165.6</v>
      </c>
      <c r="J39" s="33">
        <f t="shared" si="2"/>
        <v>240.48333333333326</v>
      </c>
      <c r="K39" s="26">
        <v>2</v>
      </c>
      <c r="L39" s="33" t="str">
        <f t="shared" si="4"/>
        <v/>
      </c>
    </row>
    <row r="40" spans="1:12" x14ac:dyDescent="0.2">
      <c r="A40" s="26" t="s">
        <v>24</v>
      </c>
      <c r="B40" s="29" t="s">
        <v>35</v>
      </c>
      <c r="C40" s="30">
        <v>42955</v>
      </c>
      <c r="D40" s="31">
        <v>0.47916666666666702</v>
      </c>
      <c r="E40" s="30">
        <v>42956</v>
      </c>
      <c r="F40" s="26">
        <v>120</v>
      </c>
      <c r="G40" s="32" t="str">
        <f t="shared" si="5"/>
        <v/>
      </c>
      <c r="H40" s="33">
        <f t="shared" si="6"/>
        <v>406.08333333333326</v>
      </c>
      <c r="I40" s="33">
        <v>198.1</v>
      </c>
      <c r="J40" s="33">
        <f t="shared" si="2"/>
        <v>207.98333333333326</v>
      </c>
      <c r="K40" s="26">
        <v>3</v>
      </c>
      <c r="L40" s="33" t="str">
        <f t="shared" si="4"/>
        <v/>
      </c>
    </row>
    <row r="41" spans="1:12" x14ac:dyDescent="0.2">
      <c r="A41" s="26" t="s">
        <v>24</v>
      </c>
      <c r="B41" s="29" t="s">
        <v>35</v>
      </c>
      <c r="C41" s="30">
        <v>42955</v>
      </c>
      <c r="D41" s="31">
        <v>0.47916666666666702</v>
      </c>
      <c r="E41" s="30">
        <v>42956</v>
      </c>
      <c r="F41" s="26">
        <v>125</v>
      </c>
      <c r="G41" s="32">
        <f t="shared" si="5"/>
        <v>125</v>
      </c>
      <c r="H41" s="33">
        <f t="shared" si="6"/>
        <v>406.08333333333326</v>
      </c>
      <c r="K41" s="26">
        <v>1</v>
      </c>
      <c r="L41" s="33" t="e">
        <f t="shared" si="4"/>
        <v>#DIV/0!</v>
      </c>
    </row>
    <row r="42" spans="1:12" x14ac:dyDescent="0.2">
      <c r="A42" s="26" t="s">
        <v>24</v>
      </c>
      <c r="B42" s="29" t="s">
        <v>35</v>
      </c>
      <c r="C42" s="30">
        <v>42955</v>
      </c>
      <c r="D42" s="31">
        <v>0.47916666666666702</v>
      </c>
      <c r="E42" s="30">
        <v>42956</v>
      </c>
      <c r="F42" s="26">
        <v>125</v>
      </c>
      <c r="G42" s="32" t="str">
        <f t="shared" si="5"/>
        <v/>
      </c>
      <c r="H42" s="33">
        <f t="shared" si="6"/>
        <v>406.08333333333326</v>
      </c>
      <c r="K42" s="26">
        <v>2</v>
      </c>
      <c r="L42" s="33" t="str">
        <f t="shared" si="4"/>
        <v/>
      </c>
    </row>
    <row r="43" spans="1:12" x14ac:dyDescent="0.2">
      <c r="A43" s="26" t="s">
        <v>24</v>
      </c>
      <c r="B43" s="29" t="s">
        <v>35</v>
      </c>
      <c r="C43" s="30">
        <v>42955</v>
      </c>
      <c r="D43" s="31">
        <v>0.47916666666666702</v>
      </c>
      <c r="E43" s="30">
        <v>42956</v>
      </c>
      <c r="F43" s="26">
        <v>125</v>
      </c>
      <c r="G43" s="32" t="str">
        <f t="shared" si="5"/>
        <v/>
      </c>
      <c r="H43" s="33">
        <f t="shared" si="6"/>
        <v>406.08333333333326</v>
      </c>
      <c r="K43" s="26">
        <v>3</v>
      </c>
      <c r="L43" s="33" t="str">
        <f t="shared" si="4"/>
        <v/>
      </c>
    </row>
    <row r="44" spans="1:12" x14ac:dyDescent="0.2">
      <c r="A44" s="26" t="s">
        <v>24</v>
      </c>
      <c r="B44" s="29" t="s">
        <v>35</v>
      </c>
      <c r="C44" s="30">
        <v>42955</v>
      </c>
      <c r="D44" s="31">
        <v>0.47916666666666702</v>
      </c>
      <c r="E44" s="30">
        <v>42956</v>
      </c>
      <c r="F44" s="26">
        <v>130</v>
      </c>
      <c r="G44" s="32">
        <f t="shared" si="5"/>
        <v>130</v>
      </c>
      <c r="H44" s="33">
        <f t="shared" si="6"/>
        <v>406.08333333333326</v>
      </c>
      <c r="I44" s="33">
        <v>276.10000000000002</v>
      </c>
      <c r="J44" s="33">
        <f t="shared" si="2"/>
        <v>129.98333333333323</v>
      </c>
      <c r="K44" s="26">
        <v>1</v>
      </c>
      <c r="L44" s="33">
        <f t="shared" si="4"/>
        <v>157.74999999999991</v>
      </c>
    </row>
    <row r="45" spans="1:12" x14ac:dyDescent="0.2">
      <c r="A45" s="26" t="s">
        <v>24</v>
      </c>
      <c r="B45" s="29" t="s">
        <v>35</v>
      </c>
      <c r="C45" s="30">
        <v>42955</v>
      </c>
      <c r="D45" s="31">
        <v>0.47916666666666702</v>
      </c>
      <c r="E45" s="30">
        <v>42956</v>
      </c>
      <c r="F45" s="26">
        <v>130</v>
      </c>
      <c r="G45" s="32" t="str">
        <f t="shared" si="5"/>
        <v/>
      </c>
      <c r="H45" s="33">
        <f t="shared" si="6"/>
        <v>406.08333333333326</v>
      </c>
      <c r="I45" s="33">
        <v>190.7</v>
      </c>
      <c r="J45" s="33">
        <f t="shared" si="2"/>
        <v>215.38333333333327</v>
      </c>
      <c r="K45" s="26">
        <v>2</v>
      </c>
      <c r="L45" s="33" t="str">
        <f t="shared" si="4"/>
        <v/>
      </c>
    </row>
    <row r="46" spans="1:12" x14ac:dyDescent="0.2">
      <c r="A46" s="26" t="s">
        <v>24</v>
      </c>
      <c r="B46" s="29" t="s">
        <v>35</v>
      </c>
      <c r="C46" s="30">
        <v>42955</v>
      </c>
      <c r="D46" s="31">
        <v>0.47916666666666702</v>
      </c>
      <c r="E46" s="30">
        <v>42956</v>
      </c>
      <c r="F46" s="26">
        <v>130</v>
      </c>
      <c r="G46" s="32" t="str">
        <f t="shared" si="5"/>
        <v/>
      </c>
      <c r="H46" s="33">
        <f t="shared" si="6"/>
        <v>406.08333333333326</v>
      </c>
      <c r="I46" s="33">
        <v>278.2</v>
      </c>
      <c r="J46" s="33">
        <f t="shared" si="2"/>
        <v>127.88333333333327</v>
      </c>
      <c r="K46" s="26">
        <v>3</v>
      </c>
      <c r="L46" s="33" t="str">
        <f t="shared" si="4"/>
        <v/>
      </c>
    </row>
    <row r="47" spans="1:12" x14ac:dyDescent="0.2">
      <c r="A47" s="26" t="s">
        <v>24</v>
      </c>
      <c r="B47" s="29" t="s">
        <v>35</v>
      </c>
      <c r="C47" s="30">
        <v>42955</v>
      </c>
      <c r="D47" s="31">
        <v>0.47916666666666702</v>
      </c>
      <c r="E47" s="30">
        <v>42956</v>
      </c>
      <c r="F47" s="26">
        <v>135</v>
      </c>
      <c r="G47" s="32">
        <f t="shared" si="5"/>
        <v>135</v>
      </c>
      <c r="H47" s="33">
        <f t="shared" si="6"/>
        <v>406.08333333333326</v>
      </c>
      <c r="K47" s="26">
        <v>1</v>
      </c>
      <c r="L47" s="33" t="e">
        <f t="shared" si="4"/>
        <v>#DIV/0!</v>
      </c>
    </row>
    <row r="48" spans="1:12" x14ac:dyDescent="0.2">
      <c r="A48" s="26" t="s">
        <v>24</v>
      </c>
      <c r="B48" s="29" t="s">
        <v>35</v>
      </c>
      <c r="C48" s="30">
        <v>42955</v>
      </c>
      <c r="D48" s="31">
        <v>0.47916666666666702</v>
      </c>
      <c r="E48" s="30">
        <v>42956</v>
      </c>
      <c r="F48" s="26">
        <v>135</v>
      </c>
      <c r="G48" s="32" t="str">
        <f t="shared" si="5"/>
        <v/>
      </c>
      <c r="H48" s="33">
        <f t="shared" si="6"/>
        <v>406.08333333333326</v>
      </c>
      <c r="K48" s="26">
        <v>2</v>
      </c>
      <c r="L48" s="33" t="str">
        <f t="shared" si="4"/>
        <v/>
      </c>
    </row>
    <row r="49" spans="1:12" x14ac:dyDescent="0.2">
      <c r="A49" s="26" t="s">
        <v>24</v>
      </c>
      <c r="B49" s="29" t="s">
        <v>35</v>
      </c>
      <c r="C49" s="30">
        <v>42955</v>
      </c>
      <c r="D49" s="31">
        <v>0.47916666666666702</v>
      </c>
      <c r="E49" s="30">
        <v>42956</v>
      </c>
      <c r="F49" s="26">
        <v>135</v>
      </c>
      <c r="G49" s="32" t="str">
        <f t="shared" si="5"/>
        <v/>
      </c>
      <c r="H49" s="33">
        <f t="shared" si="6"/>
        <v>406.08333333333326</v>
      </c>
      <c r="K49" s="26">
        <v>3</v>
      </c>
      <c r="L49" s="33" t="str">
        <f t="shared" si="4"/>
        <v/>
      </c>
    </row>
    <row r="50" spans="1:12" x14ac:dyDescent="0.2">
      <c r="A50" s="26" t="s">
        <v>24</v>
      </c>
      <c r="B50" s="29" t="s">
        <v>35</v>
      </c>
      <c r="C50" s="30">
        <v>42955</v>
      </c>
      <c r="D50" s="31">
        <v>0.47916666666666702</v>
      </c>
      <c r="E50" s="30">
        <v>42956</v>
      </c>
      <c r="F50" s="26">
        <v>140</v>
      </c>
      <c r="G50" s="32">
        <f t="shared" si="5"/>
        <v>140</v>
      </c>
      <c r="H50" s="33">
        <f t="shared" si="6"/>
        <v>406.08333333333326</v>
      </c>
      <c r="I50" s="33">
        <v>275.60000000000002</v>
      </c>
      <c r="J50" s="33">
        <f t="shared" si="2"/>
        <v>130.48333333333323</v>
      </c>
      <c r="K50" s="26">
        <v>1</v>
      </c>
      <c r="L50" s="33">
        <f t="shared" si="4"/>
        <v>137.14999999999992</v>
      </c>
    </row>
    <row r="51" spans="1:12" x14ac:dyDescent="0.2">
      <c r="A51" s="26" t="s">
        <v>24</v>
      </c>
      <c r="B51" s="29" t="s">
        <v>35</v>
      </c>
      <c r="C51" s="30">
        <v>42955</v>
      </c>
      <c r="D51" s="31">
        <v>0.47916666666666702</v>
      </c>
      <c r="E51" s="30">
        <v>42956</v>
      </c>
      <c r="F51" s="26">
        <v>140</v>
      </c>
      <c r="G51" s="32" t="str">
        <f t="shared" si="5"/>
        <v/>
      </c>
      <c r="H51" s="33">
        <f t="shared" si="6"/>
        <v>406.08333333333326</v>
      </c>
      <c r="I51" s="33">
        <v>276</v>
      </c>
      <c r="J51" s="33">
        <f t="shared" si="2"/>
        <v>130.08333333333326</v>
      </c>
      <c r="K51" s="26">
        <v>2</v>
      </c>
      <c r="L51" s="33" t="str">
        <f>IF(K51=1,AVERAGE(J51:J57),"")</f>
        <v/>
      </c>
    </row>
    <row r="52" spans="1:12" x14ac:dyDescent="0.2">
      <c r="A52" s="26" t="s">
        <v>24</v>
      </c>
      <c r="B52" s="29" t="s">
        <v>35</v>
      </c>
      <c r="C52" s="30">
        <v>42955</v>
      </c>
      <c r="D52" s="31">
        <v>0.47916666666666702</v>
      </c>
      <c r="E52" s="30">
        <v>42956</v>
      </c>
      <c r="F52" s="26">
        <v>140</v>
      </c>
      <c r="G52" s="32" t="str">
        <f t="shared" si="5"/>
        <v/>
      </c>
      <c r="H52" s="33">
        <f t="shared" si="6"/>
        <v>406.08333333333326</v>
      </c>
      <c r="I52" s="33">
        <v>255.2</v>
      </c>
      <c r="J52" s="33">
        <f t="shared" si="2"/>
        <v>150.88333333333327</v>
      </c>
      <c r="K52" s="26">
        <v>3</v>
      </c>
      <c r="L52" s="33" t="str">
        <f>IF(K52=1,AVERAGE(J52:J58),"")</f>
        <v/>
      </c>
    </row>
    <row r="53" spans="1:12" x14ac:dyDescent="0.2">
      <c r="A53" s="26" t="s">
        <v>24</v>
      </c>
      <c r="B53" s="29" t="s">
        <v>35</v>
      </c>
      <c r="C53" s="30">
        <v>42955</v>
      </c>
      <c r="D53" s="31">
        <v>0.47916666666666702</v>
      </c>
      <c r="E53" s="30">
        <v>42956</v>
      </c>
      <c r="F53" s="26">
        <v>145</v>
      </c>
      <c r="G53" s="38">
        <v>85</v>
      </c>
      <c r="H53" s="33">
        <f t="shared" si="6"/>
        <v>406.08333333333326</v>
      </c>
      <c r="I53" s="33">
        <v>341.5</v>
      </c>
      <c r="J53" s="33">
        <f t="shared" si="2"/>
        <v>64.583333333333258</v>
      </c>
      <c r="K53" s="26">
        <v>1</v>
      </c>
      <c r="L53" s="33">
        <f>IF(K53=1,AVERAGE(J53:J55),"")</f>
        <v>89.883333333333269</v>
      </c>
    </row>
    <row r="54" spans="1:12" x14ac:dyDescent="0.2">
      <c r="A54" s="26" t="s">
        <v>24</v>
      </c>
      <c r="B54" s="29" t="s">
        <v>35</v>
      </c>
      <c r="C54" s="30">
        <v>42955</v>
      </c>
      <c r="D54" s="31">
        <v>0.47916666666666702</v>
      </c>
      <c r="E54" s="30">
        <v>42956</v>
      </c>
      <c r="F54" s="26">
        <v>145</v>
      </c>
      <c r="G54" s="38"/>
      <c r="H54" s="33">
        <f t="shared" si="6"/>
        <v>406.08333333333326</v>
      </c>
      <c r="I54" s="33">
        <v>305.39999999999998</v>
      </c>
      <c r="J54" s="33">
        <f t="shared" si="2"/>
        <v>100.68333333333328</v>
      </c>
      <c r="K54" s="26">
        <v>2</v>
      </c>
    </row>
    <row r="55" spans="1:12" x14ac:dyDescent="0.2">
      <c r="A55" s="26" t="s">
        <v>24</v>
      </c>
      <c r="B55" s="29" t="s">
        <v>35</v>
      </c>
      <c r="C55" s="30">
        <v>42955</v>
      </c>
      <c r="D55" s="31">
        <v>0.47916666666666702</v>
      </c>
      <c r="E55" s="30">
        <v>42956</v>
      </c>
      <c r="F55" s="26">
        <v>145</v>
      </c>
      <c r="G55" s="38"/>
      <c r="H55" s="33">
        <f t="shared" si="6"/>
        <v>406.08333333333326</v>
      </c>
      <c r="I55" s="33">
        <v>301.7</v>
      </c>
      <c r="J55" s="33">
        <f t="shared" si="2"/>
        <v>104.38333333333327</v>
      </c>
      <c r="K55" s="26">
        <v>3</v>
      </c>
    </row>
    <row r="56" spans="1:12" x14ac:dyDescent="0.2">
      <c r="A56" s="26" t="s">
        <v>24</v>
      </c>
      <c r="B56" s="29" t="s">
        <v>35</v>
      </c>
      <c r="C56" s="30">
        <v>42955</v>
      </c>
      <c r="D56" s="31">
        <v>0.47916666666666702</v>
      </c>
      <c r="E56" s="30">
        <v>42956</v>
      </c>
      <c r="F56" s="26">
        <v>150</v>
      </c>
      <c r="G56" s="38">
        <v>90</v>
      </c>
      <c r="H56" s="33">
        <f t="shared" si="6"/>
        <v>406.08333333333326</v>
      </c>
      <c r="I56" s="33">
        <v>321</v>
      </c>
      <c r="J56" s="33">
        <f t="shared" si="2"/>
        <v>85.083333333333258</v>
      </c>
      <c r="K56" s="26">
        <v>1</v>
      </c>
      <c r="L56" s="33">
        <f>IF(K56=1,AVERAGE(J56:J58),"")</f>
        <v>74.416666666666586</v>
      </c>
    </row>
    <row r="57" spans="1:12" x14ac:dyDescent="0.2">
      <c r="A57" s="26" t="s">
        <v>24</v>
      </c>
      <c r="B57" s="29" t="s">
        <v>35</v>
      </c>
      <c r="C57" s="30">
        <v>42955</v>
      </c>
      <c r="D57" s="31">
        <v>0.47916666666666702</v>
      </c>
      <c r="E57" s="30">
        <v>42956</v>
      </c>
      <c r="F57" s="26">
        <v>150</v>
      </c>
      <c r="G57" s="38"/>
      <c r="H57" s="33">
        <f t="shared" si="6"/>
        <v>406.08333333333326</v>
      </c>
      <c r="I57" s="33">
        <v>322.10000000000002</v>
      </c>
      <c r="J57" s="33">
        <f t="shared" si="2"/>
        <v>83.983333333333235</v>
      </c>
      <c r="K57" s="26">
        <v>2</v>
      </c>
    </row>
    <row r="58" spans="1:12" x14ac:dyDescent="0.2">
      <c r="A58" s="26" t="s">
        <v>24</v>
      </c>
      <c r="B58" s="29" t="s">
        <v>35</v>
      </c>
      <c r="C58" s="30">
        <v>42955</v>
      </c>
      <c r="D58" s="31">
        <v>0.47916666666666702</v>
      </c>
      <c r="E58" s="30">
        <v>42956</v>
      </c>
      <c r="F58" s="26">
        <v>150</v>
      </c>
      <c r="G58" s="38"/>
      <c r="H58" s="33">
        <f t="shared" si="6"/>
        <v>406.08333333333326</v>
      </c>
      <c r="I58" s="33">
        <v>351.9</v>
      </c>
      <c r="J58" s="33">
        <f t="shared" si="2"/>
        <v>54.18333333333328</v>
      </c>
      <c r="K58" s="26">
        <v>3</v>
      </c>
    </row>
    <row r="59" spans="1:12" x14ac:dyDescent="0.2">
      <c r="A59" s="26" t="s">
        <v>24</v>
      </c>
      <c r="B59" s="29" t="s">
        <v>35</v>
      </c>
      <c r="C59" s="30">
        <v>42955</v>
      </c>
      <c r="D59" s="31">
        <v>0.47916666666666702</v>
      </c>
      <c r="E59" s="30">
        <v>42956</v>
      </c>
      <c r="F59" s="26">
        <v>155</v>
      </c>
      <c r="G59" s="38">
        <v>0</v>
      </c>
      <c r="H59" s="33">
        <f t="shared" si="6"/>
        <v>406.08333333333326</v>
      </c>
      <c r="I59" s="33">
        <v>340.9</v>
      </c>
      <c r="J59" s="33">
        <f t="shared" si="2"/>
        <v>65.18333333333328</v>
      </c>
      <c r="K59" s="26">
        <v>1</v>
      </c>
      <c r="L59" s="33">
        <f>IF(K59=1,AVERAGE(J59:J61),"")</f>
        <v>62.283333333333267</v>
      </c>
    </row>
    <row r="60" spans="1:12" x14ac:dyDescent="0.2">
      <c r="A60" s="26" t="s">
        <v>24</v>
      </c>
      <c r="B60" s="29" t="s">
        <v>35</v>
      </c>
      <c r="C60" s="30">
        <v>42955</v>
      </c>
      <c r="D60" s="31">
        <v>0.47916666666666702</v>
      </c>
      <c r="E60" s="30">
        <v>42956</v>
      </c>
      <c r="F60" s="26">
        <v>155</v>
      </c>
      <c r="H60" s="33">
        <f t="shared" si="6"/>
        <v>406.08333333333326</v>
      </c>
      <c r="I60" s="33">
        <v>322.5</v>
      </c>
      <c r="J60" s="33">
        <f t="shared" si="2"/>
        <v>83.583333333333258</v>
      </c>
      <c r="K60" s="26">
        <v>2</v>
      </c>
    </row>
    <row r="61" spans="1:12" x14ac:dyDescent="0.2">
      <c r="A61" s="26" t="s">
        <v>24</v>
      </c>
      <c r="B61" s="29" t="s">
        <v>35</v>
      </c>
      <c r="C61" s="30">
        <v>42955</v>
      </c>
      <c r="D61" s="31">
        <v>0.47916666666666702</v>
      </c>
      <c r="E61" s="30">
        <v>42956</v>
      </c>
      <c r="F61" s="26">
        <v>155</v>
      </c>
      <c r="G61" s="32" t="str">
        <f t="shared" ref="G61:G92" si="7">IF(K61=1,F61,"")</f>
        <v/>
      </c>
      <c r="H61" s="33">
        <f t="shared" si="6"/>
        <v>406.08333333333326</v>
      </c>
      <c r="I61" s="33">
        <v>368</v>
      </c>
      <c r="J61" s="33">
        <f t="shared" si="2"/>
        <v>38.083333333333258</v>
      </c>
      <c r="K61" s="26">
        <v>3</v>
      </c>
      <c r="L61" s="33" t="str">
        <f t="shared" ref="L61:L92" si="8">IF(K61=1,AVERAGE(J61:J63),"")</f>
        <v/>
      </c>
    </row>
    <row r="62" spans="1:12" x14ac:dyDescent="0.2">
      <c r="A62" s="26" t="s">
        <v>24</v>
      </c>
      <c r="B62" s="29" t="s">
        <v>35</v>
      </c>
      <c r="C62" s="30">
        <v>42955</v>
      </c>
      <c r="D62" s="31">
        <v>0.47916666666666702</v>
      </c>
      <c r="E62" s="30">
        <v>42956</v>
      </c>
      <c r="F62" s="26">
        <v>160</v>
      </c>
      <c r="G62" s="32">
        <f t="shared" si="7"/>
        <v>160</v>
      </c>
      <c r="H62" s="33">
        <f t="shared" si="6"/>
        <v>406.08333333333326</v>
      </c>
      <c r="I62" s="33">
        <v>377.6</v>
      </c>
      <c r="J62" s="33">
        <f t="shared" si="2"/>
        <v>28.483333333333235</v>
      </c>
      <c r="K62" s="26">
        <v>1</v>
      </c>
      <c r="L62" s="33">
        <f t="shared" si="8"/>
        <v>31.283333333333264</v>
      </c>
    </row>
    <row r="63" spans="1:12" x14ac:dyDescent="0.2">
      <c r="A63" s="26" t="s">
        <v>24</v>
      </c>
      <c r="B63" s="29" t="s">
        <v>35</v>
      </c>
      <c r="C63" s="30">
        <v>42955</v>
      </c>
      <c r="D63" s="31">
        <v>0.47916666666666702</v>
      </c>
      <c r="E63" s="30">
        <v>42956</v>
      </c>
      <c r="F63" s="26">
        <v>160</v>
      </c>
      <c r="G63" s="32" t="str">
        <f t="shared" si="7"/>
        <v/>
      </c>
      <c r="H63" s="33">
        <f t="shared" si="6"/>
        <v>406.08333333333326</v>
      </c>
      <c r="I63" s="33">
        <v>373.4</v>
      </c>
      <c r="J63" s="33">
        <f t="shared" si="2"/>
        <v>32.68333333333328</v>
      </c>
      <c r="K63" s="26">
        <v>2</v>
      </c>
      <c r="L63" s="33" t="str">
        <f t="shared" si="8"/>
        <v/>
      </c>
    </row>
    <row r="64" spans="1:12" x14ac:dyDescent="0.2">
      <c r="A64" s="26" t="s">
        <v>24</v>
      </c>
      <c r="B64" s="29" t="s">
        <v>35</v>
      </c>
      <c r="C64" s="30">
        <v>42955</v>
      </c>
      <c r="D64" s="31">
        <v>0.47916666666666702</v>
      </c>
      <c r="E64" s="30">
        <v>42956</v>
      </c>
      <c r="F64" s="26">
        <v>160</v>
      </c>
      <c r="G64" s="32" t="str">
        <f t="shared" si="7"/>
        <v/>
      </c>
      <c r="H64" s="33">
        <f t="shared" si="6"/>
        <v>406.08333333333326</v>
      </c>
      <c r="I64" s="33">
        <v>373.4</v>
      </c>
      <c r="J64" s="33">
        <f t="shared" si="2"/>
        <v>32.68333333333328</v>
      </c>
      <c r="K64" s="26">
        <v>3</v>
      </c>
      <c r="L64" s="33" t="str">
        <f t="shared" si="8"/>
        <v/>
      </c>
    </row>
    <row r="65" spans="1:12" x14ac:dyDescent="0.2">
      <c r="A65" s="26" t="s">
        <v>24</v>
      </c>
      <c r="B65" s="29" t="s">
        <v>35</v>
      </c>
      <c r="C65" s="30">
        <v>42955</v>
      </c>
      <c r="D65" s="31">
        <v>0.47916666666666702</v>
      </c>
      <c r="E65" s="30">
        <v>42956</v>
      </c>
      <c r="F65" s="26">
        <v>165</v>
      </c>
      <c r="G65" s="32">
        <f t="shared" si="7"/>
        <v>165</v>
      </c>
      <c r="H65" s="33">
        <f t="shared" si="6"/>
        <v>406.08333333333326</v>
      </c>
      <c r="I65" s="33">
        <v>339.9</v>
      </c>
      <c r="J65" s="33">
        <f t="shared" si="2"/>
        <v>66.18333333333328</v>
      </c>
      <c r="K65" s="26">
        <v>1</v>
      </c>
      <c r="L65" s="33">
        <f t="shared" si="8"/>
        <v>68.716666666666598</v>
      </c>
    </row>
    <row r="66" spans="1:12" x14ac:dyDescent="0.2">
      <c r="A66" s="26" t="s">
        <v>24</v>
      </c>
      <c r="B66" s="29" t="s">
        <v>35</v>
      </c>
      <c r="C66" s="30">
        <v>42955</v>
      </c>
      <c r="D66" s="31">
        <v>0.47916666666666702</v>
      </c>
      <c r="E66" s="30">
        <v>42956</v>
      </c>
      <c r="F66" s="26">
        <v>165</v>
      </c>
      <c r="G66" s="32" t="str">
        <f t="shared" si="7"/>
        <v/>
      </c>
      <c r="H66" s="33">
        <f t="shared" ref="H66:H97" si="9">$Q$14</f>
        <v>406.08333333333326</v>
      </c>
      <c r="I66" s="33">
        <v>331.5</v>
      </c>
      <c r="J66" s="33">
        <f t="shared" si="2"/>
        <v>74.583333333333258</v>
      </c>
      <c r="K66" s="26">
        <v>2</v>
      </c>
      <c r="L66" s="33" t="str">
        <f t="shared" si="8"/>
        <v/>
      </c>
    </row>
    <row r="67" spans="1:12" x14ac:dyDescent="0.2">
      <c r="A67" s="26" t="s">
        <v>24</v>
      </c>
      <c r="B67" s="29" t="s">
        <v>35</v>
      </c>
      <c r="C67" s="30">
        <v>42955</v>
      </c>
      <c r="D67" s="31">
        <v>0.47916666666666702</v>
      </c>
      <c r="E67" s="30">
        <v>42956</v>
      </c>
      <c r="F67" s="26">
        <v>165</v>
      </c>
      <c r="G67" s="32" t="str">
        <f t="shared" si="7"/>
        <v/>
      </c>
      <c r="H67" s="33">
        <f t="shared" si="9"/>
        <v>406.08333333333326</v>
      </c>
      <c r="I67" s="33">
        <v>340.7</v>
      </c>
      <c r="J67" s="33">
        <f t="shared" si="2"/>
        <v>65.383333333333269</v>
      </c>
      <c r="K67" s="26">
        <v>3</v>
      </c>
      <c r="L67" s="33" t="str">
        <f t="shared" si="8"/>
        <v/>
      </c>
    </row>
    <row r="68" spans="1:12" x14ac:dyDescent="0.2">
      <c r="A68" s="26" t="s">
        <v>24</v>
      </c>
      <c r="B68" s="29" t="s">
        <v>35</v>
      </c>
      <c r="C68" s="30">
        <v>42955</v>
      </c>
      <c r="D68" s="31">
        <v>0.47916666666666702</v>
      </c>
      <c r="E68" s="30">
        <v>42956</v>
      </c>
      <c r="F68" s="26">
        <v>170</v>
      </c>
      <c r="G68" s="32">
        <f t="shared" si="7"/>
        <v>170</v>
      </c>
      <c r="H68" s="33">
        <f t="shared" si="9"/>
        <v>406.08333333333326</v>
      </c>
      <c r="I68" s="33">
        <v>344.8</v>
      </c>
      <c r="J68" s="33">
        <f t="shared" si="2"/>
        <v>61.283333333333246</v>
      </c>
      <c r="K68" s="26">
        <v>1</v>
      </c>
      <c r="L68" s="33">
        <f t="shared" si="8"/>
        <v>48.383333333333269</v>
      </c>
    </row>
    <row r="69" spans="1:12" x14ac:dyDescent="0.2">
      <c r="A69" s="26" t="s">
        <v>24</v>
      </c>
      <c r="B69" s="29" t="s">
        <v>35</v>
      </c>
      <c r="C69" s="30">
        <v>42955</v>
      </c>
      <c r="D69" s="31">
        <v>0.47916666666666702</v>
      </c>
      <c r="E69" s="30">
        <v>42956</v>
      </c>
      <c r="F69" s="26">
        <v>170</v>
      </c>
      <c r="G69" s="32" t="str">
        <f t="shared" si="7"/>
        <v/>
      </c>
      <c r="H69" s="33">
        <f t="shared" si="9"/>
        <v>406.08333333333326</v>
      </c>
      <c r="I69" s="33">
        <v>360.9</v>
      </c>
      <c r="J69" s="33">
        <f t="shared" si="2"/>
        <v>45.18333333333328</v>
      </c>
      <c r="K69" s="26">
        <v>2</v>
      </c>
      <c r="L69" s="33" t="str">
        <f t="shared" si="8"/>
        <v/>
      </c>
    </row>
    <row r="70" spans="1:12" x14ac:dyDescent="0.2">
      <c r="A70" s="26" t="s">
        <v>24</v>
      </c>
      <c r="B70" s="29" t="s">
        <v>35</v>
      </c>
      <c r="C70" s="30">
        <v>42955</v>
      </c>
      <c r="D70" s="31">
        <v>0.47916666666666702</v>
      </c>
      <c r="E70" s="30">
        <v>42956</v>
      </c>
      <c r="F70" s="26">
        <v>170</v>
      </c>
      <c r="G70" s="32" t="str">
        <f t="shared" si="7"/>
        <v/>
      </c>
      <c r="H70" s="33">
        <f t="shared" si="9"/>
        <v>406.08333333333326</v>
      </c>
      <c r="I70" s="33">
        <v>367.4</v>
      </c>
      <c r="J70" s="33">
        <f t="shared" si="2"/>
        <v>38.68333333333328</v>
      </c>
      <c r="K70" s="26">
        <v>3</v>
      </c>
      <c r="L70" s="33" t="str">
        <f t="shared" si="8"/>
        <v/>
      </c>
    </row>
    <row r="71" spans="1:12" x14ac:dyDescent="0.2">
      <c r="A71" s="26" t="s">
        <v>24</v>
      </c>
      <c r="B71" s="29" t="s">
        <v>35</v>
      </c>
      <c r="C71" s="30">
        <v>42955</v>
      </c>
      <c r="D71" s="31">
        <v>0.47916666666666702</v>
      </c>
      <c r="E71" s="30">
        <v>42956</v>
      </c>
      <c r="F71" s="26">
        <v>175</v>
      </c>
      <c r="G71" s="35">
        <f t="shared" si="7"/>
        <v>175</v>
      </c>
      <c r="H71" s="33">
        <f t="shared" si="9"/>
        <v>406.08333333333326</v>
      </c>
      <c r="I71" s="33">
        <v>346.2</v>
      </c>
      <c r="J71" s="33">
        <f t="shared" si="2"/>
        <v>59.883333333333269</v>
      </c>
      <c r="K71" s="26">
        <v>1</v>
      </c>
      <c r="L71" s="33">
        <f t="shared" si="8"/>
        <v>46.183333333333252</v>
      </c>
    </row>
    <row r="72" spans="1:12" x14ac:dyDescent="0.2">
      <c r="A72" s="26" t="s">
        <v>24</v>
      </c>
      <c r="B72" s="29" t="s">
        <v>35</v>
      </c>
      <c r="C72" s="30">
        <v>42955</v>
      </c>
      <c r="D72" s="31">
        <v>0.47916666666666702</v>
      </c>
      <c r="E72" s="30">
        <v>42956</v>
      </c>
      <c r="F72" s="26">
        <v>175</v>
      </c>
      <c r="G72" s="32" t="str">
        <f t="shared" si="7"/>
        <v/>
      </c>
      <c r="H72" s="33">
        <f t="shared" si="9"/>
        <v>406.08333333333326</v>
      </c>
      <c r="I72" s="33">
        <v>373.6</v>
      </c>
      <c r="J72" s="33">
        <f t="shared" ref="J72:J93" si="10">H72-I72</f>
        <v>32.483333333333235</v>
      </c>
      <c r="K72" s="26">
        <v>2</v>
      </c>
      <c r="L72" s="33" t="str">
        <f t="shared" si="8"/>
        <v/>
      </c>
    </row>
    <row r="73" spans="1:12" x14ac:dyDescent="0.2">
      <c r="A73" s="26" t="s">
        <v>24</v>
      </c>
      <c r="B73" s="29" t="s">
        <v>35</v>
      </c>
      <c r="C73" s="30">
        <v>42955</v>
      </c>
      <c r="D73" s="31">
        <v>0.47916666666666702</v>
      </c>
      <c r="E73" s="30">
        <v>42956</v>
      </c>
      <c r="F73" s="26">
        <v>175</v>
      </c>
      <c r="G73" s="32" t="str">
        <f t="shared" si="7"/>
        <v/>
      </c>
      <c r="H73" s="33">
        <f t="shared" si="9"/>
        <v>406.08333333333326</v>
      </c>
      <c r="I73" s="34"/>
      <c r="K73" s="26">
        <v>3</v>
      </c>
      <c r="L73" s="33" t="str">
        <f t="shared" si="8"/>
        <v/>
      </c>
    </row>
    <row r="74" spans="1:12" x14ac:dyDescent="0.2">
      <c r="A74" s="26" t="s">
        <v>24</v>
      </c>
      <c r="B74" s="29" t="s">
        <v>35</v>
      </c>
      <c r="C74" s="30">
        <v>42955</v>
      </c>
      <c r="D74" s="31">
        <v>0.47916666666666702</v>
      </c>
      <c r="E74" s="30">
        <v>42956</v>
      </c>
      <c r="F74" s="26">
        <v>200</v>
      </c>
      <c r="G74" s="35">
        <f t="shared" si="7"/>
        <v>200</v>
      </c>
      <c r="H74" s="33">
        <f t="shared" si="9"/>
        <v>406.08333333333326</v>
      </c>
      <c r="I74" s="33">
        <v>388.5</v>
      </c>
      <c r="J74" s="33">
        <f t="shared" si="10"/>
        <v>17.583333333333258</v>
      </c>
      <c r="K74" s="26">
        <v>1</v>
      </c>
      <c r="L74" s="33">
        <f t="shared" si="8"/>
        <v>17.583333333333258</v>
      </c>
    </row>
    <row r="75" spans="1:12" x14ac:dyDescent="0.2">
      <c r="A75" s="26" t="s">
        <v>24</v>
      </c>
      <c r="B75" s="29" t="s">
        <v>35</v>
      </c>
      <c r="C75" s="30">
        <v>42955</v>
      </c>
      <c r="D75" s="31">
        <v>0.47916666666666702</v>
      </c>
      <c r="E75" s="30">
        <v>42956</v>
      </c>
      <c r="F75" s="26">
        <v>200</v>
      </c>
      <c r="G75" s="32" t="str">
        <f t="shared" si="7"/>
        <v/>
      </c>
      <c r="H75" s="33">
        <f t="shared" si="9"/>
        <v>406.08333333333326</v>
      </c>
      <c r="I75" s="33">
        <v>388.5</v>
      </c>
      <c r="J75" s="33">
        <f t="shared" si="10"/>
        <v>17.583333333333258</v>
      </c>
      <c r="K75" s="26">
        <v>2</v>
      </c>
      <c r="L75" s="33" t="str">
        <f t="shared" si="8"/>
        <v/>
      </c>
    </row>
    <row r="76" spans="1:12" x14ac:dyDescent="0.2">
      <c r="A76" s="26" t="s">
        <v>24</v>
      </c>
      <c r="B76" s="29" t="s">
        <v>35</v>
      </c>
      <c r="C76" s="30">
        <v>42955</v>
      </c>
      <c r="D76" s="31">
        <v>0.47916666666666702</v>
      </c>
      <c r="E76" s="30">
        <v>42956</v>
      </c>
      <c r="F76" s="26">
        <v>200</v>
      </c>
      <c r="G76" s="32" t="str">
        <f t="shared" si="7"/>
        <v/>
      </c>
      <c r="H76" s="33">
        <f t="shared" si="9"/>
        <v>406.08333333333326</v>
      </c>
      <c r="I76" s="33">
        <v>388.5</v>
      </c>
      <c r="J76" s="33">
        <f t="shared" si="10"/>
        <v>17.583333333333258</v>
      </c>
      <c r="K76" s="26">
        <v>3</v>
      </c>
      <c r="L76" s="33" t="str">
        <f t="shared" si="8"/>
        <v/>
      </c>
    </row>
    <row r="77" spans="1:12" x14ac:dyDescent="0.2">
      <c r="A77" s="26" t="s">
        <v>24</v>
      </c>
      <c r="B77" s="29" t="s">
        <v>35</v>
      </c>
      <c r="C77" s="30">
        <v>42955</v>
      </c>
      <c r="D77" s="31">
        <v>0.47916666666666702</v>
      </c>
      <c r="E77" s="30">
        <v>42956</v>
      </c>
      <c r="F77" s="39">
        <v>205</v>
      </c>
      <c r="G77" s="32">
        <f t="shared" si="7"/>
        <v>205</v>
      </c>
      <c r="H77" s="33">
        <f t="shared" si="9"/>
        <v>406.08333333333326</v>
      </c>
      <c r="K77" s="26">
        <v>1</v>
      </c>
      <c r="L77" s="33" t="e">
        <f t="shared" si="8"/>
        <v>#DIV/0!</v>
      </c>
    </row>
    <row r="78" spans="1:12" x14ac:dyDescent="0.2">
      <c r="A78" s="26" t="s">
        <v>24</v>
      </c>
      <c r="B78" s="29" t="s">
        <v>35</v>
      </c>
      <c r="C78" s="30">
        <v>42955</v>
      </c>
      <c r="D78" s="31">
        <v>0.47916666666666702</v>
      </c>
      <c r="E78" s="30">
        <v>42956</v>
      </c>
      <c r="F78" s="39">
        <v>205</v>
      </c>
      <c r="G78" s="32" t="str">
        <f t="shared" si="7"/>
        <v/>
      </c>
      <c r="H78" s="33">
        <f t="shared" si="9"/>
        <v>406.08333333333326</v>
      </c>
      <c r="K78" s="26">
        <v>2</v>
      </c>
      <c r="L78" s="33" t="str">
        <f t="shared" si="8"/>
        <v/>
      </c>
    </row>
    <row r="79" spans="1:12" x14ac:dyDescent="0.2">
      <c r="A79" s="26" t="s">
        <v>24</v>
      </c>
      <c r="B79" s="29" t="s">
        <v>35</v>
      </c>
      <c r="C79" s="30">
        <v>42955</v>
      </c>
      <c r="D79" s="31">
        <v>0.47916666666666702</v>
      </c>
      <c r="E79" s="30">
        <v>42956</v>
      </c>
      <c r="F79" s="39">
        <v>205</v>
      </c>
      <c r="G79" s="32" t="str">
        <f t="shared" si="7"/>
        <v/>
      </c>
      <c r="H79" s="33">
        <f t="shared" si="9"/>
        <v>406.08333333333326</v>
      </c>
      <c r="K79" s="26">
        <v>3</v>
      </c>
      <c r="L79" s="33" t="str">
        <f t="shared" si="8"/>
        <v/>
      </c>
    </row>
    <row r="80" spans="1:12" x14ac:dyDescent="0.2">
      <c r="A80" s="26" t="s">
        <v>24</v>
      </c>
      <c r="B80" s="29" t="s">
        <v>35</v>
      </c>
      <c r="C80" s="30">
        <v>42955</v>
      </c>
      <c r="D80" s="31">
        <v>0.47916666666666702</v>
      </c>
      <c r="E80" s="30">
        <v>42956</v>
      </c>
      <c r="F80" s="26">
        <v>210</v>
      </c>
      <c r="G80" s="32">
        <f t="shared" si="7"/>
        <v>210</v>
      </c>
      <c r="H80" s="33">
        <f t="shared" si="9"/>
        <v>406.08333333333326</v>
      </c>
      <c r="K80" s="26">
        <v>1</v>
      </c>
      <c r="L80" s="33" t="e">
        <f t="shared" si="8"/>
        <v>#DIV/0!</v>
      </c>
    </row>
    <row r="81" spans="1:12" x14ac:dyDescent="0.2">
      <c r="A81" s="26" t="s">
        <v>24</v>
      </c>
      <c r="B81" s="29" t="s">
        <v>35</v>
      </c>
      <c r="C81" s="30">
        <v>42955</v>
      </c>
      <c r="D81" s="31">
        <v>0.47916666666666702</v>
      </c>
      <c r="E81" s="30">
        <v>42956</v>
      </c>
      <c r="F81" s="26">
        <v>210</v>
      </c>
      <c r="G81" s="32" t="str">
        <f t="shared" si="7"/>
        <v/>
      </c>
      <c r="H81" s="33">
        <f t="shared" si="9"/>
        <v>406.08333333333326</v>
      </c>
      <c r="K81" s="26">
        <v>2</v>
      </c>
      <c r="L81" s="33" t="str">
        <f t="shared" si="8"/>
        <v/>
      </c>
    </row>
    <row r="82" spans="1:12" x14ac:dyDescent="0.2">
      <c r="A82" s="26" t="s">
        <v>24</v>
      </c>
      <c r="B82" s="29" t="s">
        <v>35</v>
      </c>
      <c r="C82" s="30">
        <v>42955</v>
      </c>
      <c r="D82" s="31">
        <v>0.47916666666666702</v>
      </c>
      <c r="E82" s="30">
        <v>42956</v>
      </c>
      <c r="F82" s="26">
        <v>210</v>
      </c>
      <c r="G82" s="32" t="str">
        <f t="shared" si="7"/>
        <v/>
      </c>
      <c r="H82" s="33">
        <f t="shared" si="9"/>
        <v>406.08333333333326</v>
      </c>
      <c r="K82" s="26">
        <v>3</v>
      </c>
      <c r="L82" s="33" t="str">
        <f t="shared" si="8"/>
        <v/>
      </c>
    </row>
    <row r="83" spans="1:12" x14ac:dyDescent="0.2">
      <c r="A83" s="26" t="s">
        <v>24</v>
      </c>
      <c r="B83" s="29" t="s">
        <v>35</v>
      </c>
      <c r="C83" s="30">
        <v>42955</v>
      </c>
      <c r="D83" s="31">
        <v>0.47916666666666702</v>
      </c>
      <c r="E83" s="30">
        <v>42956</v>
      </c>
      <c r="F83" s="26">
        <v>215</v>
      </c>
      <c r="G83" s="32">
        <f t="shared" si="7"/>
        <v>215</v>
      </c>
      <c r="H83" s="33">
        <f t="shared" si="9"/>
        <v>406.08333333333326</v>
      </c>
      <c r="K83" s="26">
        <v>1</v>
      </c>
      <c r="L83" s="33" t="e">
        <f t="shared" si="8"/>
        <v>#DIV/0!</v>
      </c>
    </row>
    <row r="84" spans="1:12" x14ac:dyDescent="0.2">
      <c r="A84" s="26" t="s">
        <v>24</v>
      </c>
      <c r="B84" s="29" t="s">
        <v>35</v>
      </c>
      <c r="C84" s="30">
        <v>42955</v>
      </c>
      <c r="D84" s="31">
        <v>0.47916666666666702</v>
      </c>
      <c r="E84" s="30">
        <v>42956</v>
      </c>
      <c r="F84" s="26">
        <v>215</v>
      </c>
      <c r="G84" s="32" t="str">
        <f t="shared" si="7"/>
        <v/>
      </c>
      <c r="H84" s="33">
        <f t="shared" si="9"/>
        <v>406.08333333333326</v>
      </c>
      <c r="K84" s="26">
        <v>2</v>
      </c>
      <c r="L84" s="33" t="str">
        <f t="shared" si="8"/>
        <v/>
      </c>
    </row>
    <row r="85" spans="1:12" x14ac:dyDescent="0.2">
      <c r="A85" s="26" t="s">
        <v>24</v>
      </c>
      <c r="B85" s="29" t="s">
        <v>35</v>
      </c>
      <c r="C85" s="30">
        <v>42955</v>
      </c>
      <c r="D85" s="31">
        <v>0.47916666666666702</v>
      </c>
      <c r="E85" s="30">
        <v>42956</v>
      </c>
      <c r="F85" s="26">
        <v>215</v>
      </c>
      <c r="G85" s="32" t="str">
        <f t="shared" si="7"/>
        <v/>
      </c>
      <c r="H85" s="33">
        <f t="shared" si="9"/>
        <v>406.08333333333326</v>
      </c>
      <c r="K85" s="26">
        <v>3</v>
      </c>
      <c r="L85" s="33" t="str">
        <f t="shared" si="8"/>
        <v/>
      </c>
    </row>
    <row r="86" spans="1:12" x14ac:dyDescent="0.2">
      <c r="A86" s="26" t="s">
        <v>24</v>
      </c>
      <c r="B86" s="29" t="s">
        <v>35</v>
      </c>
      <c r="C86" s="30">
        <v>42955</v>
      </c>
      <c r="D86" s="31">
        <v>0.47916666666666702</v>
      </c>
      <c r="E86" s="30">
        <v>42956</v>
      </c>
      <c r="F86" s="39">
        <v>220</v>
      </c>
      <c r="G86" s="32">
        <f t="shared" si="7"/>
        <v>220</v>
      </c>
      <c r="H86" s="33">
        <f t="shared" si="9"/>
        <v>406.08333333333326</v>
      </c>
      <c r="I86" s="33">
        <v>310.60000000000002</v>
      </c>
      <c r="J86" s="33">
        <f t="shared" si="10"/>
        <v>95.483333333333235</v>
      </c>
      <c r="K86" s="26">
        <v>1</v>
      </c>
      <c r="L86" s="33">
        <f t="shared" si="8"/>
        <v>73.483333333333249</v>
      </c>
    </row>
    <row r="87" spans="1:12" x14ac:dyDescent="0.2">
      <c r="A87" s="26" t="s">
        <v>24</v>
      </c>
      <c r="B87" s="29" t="s">
        <v>35</v>
      </c>
      <c r="C87" s="30">
        <v>42955</v>
      </c>
      <c r="D87" s="31">
        <v>0.47916666666666702</v>
      </c>
      <c r="E87" s="30">
        <v>42956</v>
      </c>
      <c r="F87" s="39">
        <v>220</v>
      </c>
      <c r="G87" s="32" t="str">
        <f t="shared" si="7"/>
        <v/>
      </c>
      <c r="H87" s="33">
        <f t="shared" si="9"/>
        <v>406.08333333333326</v>
      </c>
      <c r="I87" s="33">
        <v>334.4</v>
      </c>
      <c r="J87" s="33">
        <f t="shared" si="10"/>
        <v>71.68333333333328</v>
      </c>
      <c r="K87" s="26">
        <v>2</v>
      </c>
      <c r="L87" s="33" t="str">
        <f t="shared" si="8"/>
        <v/>
      </c>
    </row>
    <row r="88" spans="1:12" x14ac:dyDescent="0.2">
      <c r="A88" s="26" t="s">
        <v>24</v>
      </c>
      <c r="B88" s="29" t="s">
        <v>35</v>
      </c>
      <c r="C88" s="30">
        <v>42955</v>
      </c>
      <c r="D88" s="31">
        <v>0.47916666666666702</v>
      </c>
      <c r="E88" s="30">
        <v>42956</v>
      </c>
      <c r="F88" s="39">
        <v>220</v>
      </c>
      <c r="G88" s="32" t="str">
        <f t="shared" si="7"/>
        <v/>
      </c>
      <c r="H88" s="33">
        <f t="shared" si="9"/>
        <v>406.08333333333326</v>
      </c>
      <c r="I88" s="33">
        <v>352.8</v>
      </c>
      <c r="J88" s="33">
        <f t="shared" si="10"/>
        <v>53.283333333333246</v>
      </c>
      <c r="K88" s="26">
        <v>3</v>
      </c>
      <c r="L88" s="33" t="str">
        <f t="shared" si="8"/>
        <v/>
      </c>
    </row>
    <row r="89" spans="1:12" x14ac:dyDescent="0.2">
      <c r="A89" s="26" t="s">
        <v>24</v>
      </c>
      <c r="B89" s="29" t="s">
        <v>35</v>
      </c>
      <c r="C89" s="30">
        <v>42955</v>
      </c>
      <c r="D89" s="31">
        <v>0.47916666666666702</v>
      </c>
      <c r="E89" s="30">
        <v>42956</v>
      </c>
      <c r="F89" s="26">
        <v>225</v>
      </c>
      <c r="G89" s="32">
        <f t="shared" si="7"/>
        <v>225</v>
      </c>
      <c r="H89" s="33">
        <f t="shared" si="9"/>
        <v>406.08333333333326</v>
      </c>
      <c r="I89" s="33">
        <v>365.7</v>
      </c>
      <c r="J89" s="33">
        <f t="shared" si="10"/>
        <v>40.383333333333269</v>
      </c>
      <c r="K89" s="26">
        <v>1</v>
      </c>
      <c r="L89" s="33">
        <f t="shared" si="8"/>
        <v>37.483333333333256</v>
      </c>
    </row>
    <row r="90" spans="1:12" x14ac:dyDescent="0.2">
      <c r="A90" s="26" t="s">
        <v>24</v>
      </c>
      <c r="B90" s="29" t="s">
        <v>35</v>
      </c>
      <c r="C90" s="30">
        <v>42955</v>
      </c>
      <c r="D90" s="31">
        <v>0.47916666666666702</v>
      </c>
      <c r="E90" s="30">
        <v>42956</v>
      </c>
      <c r="F90" s="26">
        <v>225</v>
      </c>
      <c r="G90" s="32" t="str">
        <f t="shared" si="7"/>
        <v/>
      </c>
      <c r="H90" s="33">
        <f t="shared" si="9"/>
        <v>406.08333333333326</v>
      </c>
      <c r="I90" s="33">
        <v>377</v>
      </c>
      <c r="J90" s="33">
        <f t="shared" si="10"/>
        <v>29.083333333333258</v>
      </c>
      <c r="K90" s="26">
        <v>2</v>
      </c>
      <c r="L90" s="33" t="str">
        <f t="shared" si="8"/>
        <v/>
      </c>
    </row>
    <row r="91" spans="1:12" x14ac:dyDescent="0.2">
      <c r="A91" s="26" t="s">
        <v>24</v>
      </c>
      <c r="B91" s="29" t="s">
        <v>35</v>
      </c>
      <c r="C91" s="30">
        <v>42955</v>
      </c>
      <c r="D91" s="31">
        <v>0.47916666666666702</v>
      </c>
      <c r="E91" s="30">
        <v>42956</v>
      </c>
      <c r="F91" s="26">
        <v>225</v>
      </c>
      <c r="G91" s="32" t="str">
        <f t="shared" si="7"/>
        <v/>
      </c>
      <c r="H91" s="33">
        <f t="shared" si="9"/>
        <v>406.08333333333326</v>
      </c>
      <c r="I91" s="33">
        <v>363.1</v>
      </c>
      <c r="J91" s="33">
        <f t="shared" si="10"/>
        <v>42.983333333333235</v>
      </c>
      <c r="K91" s="26">
        <v>3</v>
      </c>
      <c r="L91" s="33" t="str">
        <f t="shared" si="8"/>
        <v/>
      </c>
    </row>
    <row r="92" spans="1:12" s="39" customFormat="1" x14ac:dyDescent="0.2">
      <c r="A92" s="39" t="s">
        <v>24</v>
      </c>
      <c r="B92" s="40" t="s">
        <v>35</v>
      </c>
      <c r="C92" s="30">
        <v>42955</v>
      </c>
      <c r="D92" s="31">
        <v>0.47916666666666702</v>
      </c>
      <c r="E92" s="41">
        <v>42956</v>
      </c>
      <c r="F92" s="39">
        <v>250</v>
      </c>
      <c r="G92" s="35">
        <f t="shared" si="7"/>
        <v>250</v>
      </c>
      <c r="H92" s="33">
        <f t="shared" si="9"/>
        <v>406.08333333333326</v>
      </c>
      <c r="I92" s="42">
        <v>375.6</v>
      </c>
      <c r="J92" s="43">
        <f t="shared" si="10"/>
        <v>30.483333333333235</v>
      </c>
      <c r="K92" s="39">
        <v>1</v>
      </c>
      <c r="L92" s="43">
        <f t="shared" si="8"/>
        <v>37.349999999999909</v>
      </c>
    </row>
    <row r="93" spans="1:12" s="39" customFormat="1" x14ac:dyDescent="0.2">
      <c r="A93" s="39" t="s">
        <v>24</v>
      </c>
      <c r="B93" s="40" t="s">
        <v>35</v>
      </c>
      <c r="C93" s="30">
        <v>42955</v>
      </c>
      <c r="D93" s="31">
        <v>0.47916666666666702</v>
      </c>
      <c r="E93" s="41">
        <v>42956</v>
      </c>
      <c r="F93" s="39">
        <v>250</v>
      </c>
      <c r="G93" s="35" t="str">
        <f t="shared" ref="G93:G124" si="11">IF(K93=1,F93,"")</f>
        <v/>
      </c>
      <c r="H93" s="33">
        <f t="shared" si="9"/>
        <v>406.08333333333326</v>
      </c>
      <c r="I93" s="43">
        <v>366.1</v>
      </c>
      <c r="J93" s="43">
        <f t="shared" si="10"/>
        <v>39.983333333333235</v>
      </c>
      <c r="K93" s="39">
        <v>2</v>
      </c>
      <c r="L93" s="43" t="str">
        <f t="shared" ref="L93:L109" si="12">IF(K93=1,AVERAGE(J93:J95),"")</f>
        <v/>
      </c>
    </row>
    <row r="94" spans="1:12" s="39" customFormat="1" x14ac:dyDescent="0.2">
      <c r="A94" s="39" t="s">
        <v>24</v>
      </c>
      <c r="B94" s="40" t="s">
        <v>35</v>
      </c>
      <c r="C94" s="30">
        <v>42955</v>
      </c>
      <c r="D94" s="31">
        <v>0.47916666666666702</v>
      </c>
      <c r="E94" s="41">
        <v>42956</v>
      </c>
      <c r="F94" s="39">
        <v>250</v>
      </c>
      <c r="G94" s="35" t="str">
        <f t="shared" si="11"/>
        <v/>
      </c>
      <c r="H94" s="33">
        <f t="shared" si="9"/>
        <v>406.08333333333326</v>
      </c>
      <c r="I94" s="43">
        <v>364.5</v>
      </c>
      <c r="J94" s="43">
        <f>H94-I94</f>
        <v>41.583333333333258</v>
      </c>
      <c r="K94" s="39">
        <v>3</v>
      </c>
      <c r="L94" s="43" t="str">
        <f t="shared" si="12"/>
        <v/>
      </c>
    </row>
    <row r="95" spans="1:12" x14ac:dyDescent="0.2">
      <c r="A95" s="26" t="s">
        <v>24</v>
      </c>
      <c r="B95" s="29" t="s">
        <v>35</v>
      </c>
      <c r="C95" s="30">
        <v>42955</v>
      </c>
      <c r="D95" s="31">
        <v>0.47916666666666702</v>
      </c>
      <c r="E95" s="30">
        <v>42956</v>
      </c>
      <c r="F95" s="26">
        <v>275</v>
      </c>
      <c r="G95" s="32">
        <f t="shared" si="11"/>
        <v>275</v>
      </c>
      <c r="H95" s="33">
        <f t="shared" si="9"/>
        <v>406.08333333333326</v>
      </c>
      <c r="I95" s="33">
        <v>387.8</v>
      </c>
      <c r="J95" s="33">
        <f>H95-I95</f>
        <v>18.283333333333246</v>
      </c>
      <c r="K95" s="26">
        <v>1</v>
      </c>
      <c r="L95" s="33">
        <f t="shared" si="12"/>
        <v>24.183333333333241</v>
      </c>
    </row>
    <row r="96" spans="1:12" x14ac:dyDescent="0.2">
      <c r="A96" s="26" t="s">
        <v>24</v>
      </c>
      <c r="B96" s="29" t="s">
        <v>35</v>
      </c>
      <c r="C96" s="30">
        <v>42955</v>
      </c>
      <c r="D96" s="31">
        <v>0.47916666666666702</v>
      </c>
      <c r="E96" s="30">
        <v>42956</v>
      </c>
      <c r="F96" s="26">
        <v>275</v>
      </c>
      <c r="G96" s="32" t="str">
        <f t="shared" si="11"/>
        <v/>
      </c>
      <c r="H96" s="33">
        <f t="shared" si="9"/>
        <v>406.08333333333326</v>
      </c>
      <c r="I96" s="33">
        <v>382.6</v>
      </c>
      <c r="J96" s="33">
        <f t="shared" ref="J96:J159" si="13">H96-I96</f>
        <v>23.483333333333235</v>
      </c>
      <c r="K96" s="26">
        <v>2</v>
      </c>
      <c r="L96" s="33" t="str">
        <f t="shared" si="12"/>
        <v/>
      </c>
    </row>
    <row r="97" spans="1:12" x14ac:dyDescent="0.2">
      <c r="A97" s="26" t="s">
        <v>24</v>
      </c>
      <c r="B97" s="29" t="s">
        <v>35</v>
      </c>
      <c r="C97" s="30">
        <v>42955</v>
      </c>
      <c r="D97" s="31">
        <v>0.47916666666666702</v>
      </c>
      <c r="E97" s="30">
        <v>42956</v>
      </c>
      <c r="F97" s="26">
        <v>275</v>
      </c>
      <c r="G97" s="32" t="str">
        <f t="shared" si="11"/>
        <v/>
      </c>
      <c r="H97" s="33">
        <f t="shared" si="9"/>
        <v>406.08333333333326</v>
      </c>
      <c r="I97" s="33">
        <v>375.3</v>
      </c>
      <c r="J97" s="33">
        <f t="shared" si="13"/>
        <v>30.783333333333246</v>
      </c>
      <c r="K97" s="26">
        <v>3</v>
      </c>
      <c r="L97" s="33" t="str">
        <f t="shared" si="12"/>
        <v/>
      </c>
    </row>
    <row r="98" spans="1:12" x14ac:dyDescent="0.2">
      <c r="A98" s="26" t="s">
        <v>24</v>
      </c>
      <c r="B98" s="29" t="s">
        <v>35</v>
      </c>
      <c r="C98" s="30">
        <v>42955</v>
      </c>
      <c r="D98" s="31">
        <v>0.47916666666666702</v>
      </c>
      <c r="E98" s="30">
        <v>42956</v>
      </c>
      <c r="F98" s="26">
        <v>290</v>
      </c>
      <c r="G98" s="32">
        <f t="shared" si="11"/>
        <v>290</v>
      </c>
      <c r="H98" s="33">
        <f t="shared" ref="H98:H129" si="14">$Q$14</f>
        <v>406.08333333333326</v>
      </c>
      <c r="K98" s="26">
        <v>1</v>
      </c>
      <c r="L98" s="33" t="e">
        <f t="shared" si="12"/>
        <v>#DIV/0!</v>
      </c>
    </row>
    <row r="99" spans="1:12" x14ac:dyDescent="0.2">
      <c r="A99" s="26" t="s">
        <v>24</v>
      </c>
      <c r="B99" s="29" t="s">
        <v>35</v>
      </c>
      <c r="C99" s="30">
        <v>42955</v>
      </c>
      <c r="D99" s="31">
        <v>0.47916666666666702</v>
      </c>
      <c r="E99" s="30">
        <v>42956</v>
      </c>
      <c r="F99" s="26">
        <v>290</v>
      </c>
      <c r="G99" s="32" t="str">
        <f t="shared" si="11"/>
        <v/>
      </c>
      <c r="H99" s="33">
        <f t="shared" si="14"/>
        <v>406.08333333333326</v>
      </c>
      <c r="K99" s="26">
        <v>2</v>
      </c>
      <c r="L99" s="33" t="str">
        <f t="shared" si="12"/>
        <v/>
      </c>
    </row>
    <row r="100" spans="1:12" x14ac:dyDescent="0.2">
      <c r="A100" s="26" t="s">
        <v>24</v>
      </c>
      <c r="B100" s="29" t="s">
        <v>35</v>
      </c>
      <c r="C100" s="30">
        <v>42955</v>
      </c>
      <c r="D100" s="31">
        <v>0.47916666666666702</v>
      </c>
      <c r="E100" s="30">
        <v>42956</v>
      </c>
      <c r="F100" s="26">
        <v>290</v>
      </c>
      <c r="G100" s="32" t="str">
        <f t="shared" si="11"/>
        <v/>
      </c>
      <c r="H100" s="33">
        <f t="shared" si="14"/>
        <v>406.08333333333326</v>
      </c>
      <c r="K100" s="26">
        <v>3</v>
      </c>
      <c r="L100" s="33" t="str">
        <f t="shared" si="12"/>
        <v/>
      </c>
    </row>
    <row r="101" spans="1:12" x14ac:dyDescent="0.2">
      <c r="A101" s="26" t="s">
        <v>24</v>
      </c>
      <c r="B101" s="29" t="s">
        <v>35</v>
      </c>
      <c r="C101" s="30">
        <v>42955</v>
      </c>
      <c r="D101" s="31">
        <v>0.47916666666666702</v>
      </c>
      <c r="E101" s="30">
        <v>42956</v>
      </c>
      <c r="F101" s="26">
        <v>295</v>
      </c>
      <c r="G101" s="32">
        <f t="shared" si="11"/>
        <v>295</v>
      </c>
      <c r="H101" s="33">
        <f t="shared" si="14"/>
        <v>406.08333333333326</v>
      </c>
      <c r="K101" s="26">
        <v>1</v>
      </c>
      <c r="L101" s="33" t="e">
        <f t="shared" si="12"/>
        <v>#DIV/0!</v>
      </c>
    </row>
    <row r="102" spans="1:12" x14ac:dyDescent="0.2">
      <c r="A102" s="26" t="s">
        <v>24</v>
      </c>
      <c r="B102" s="29" t="s">
        <v>35</v>
      </c>
      <c r="C102" s="30">
        <v>42955</v>
      </c>
      <c r="D102" s="31">
        <v>0.47916666666666702</v>
      </c>
      <c r="E102" s="30">
        <v>42956</v>
      </c>
      <c r="F102" s="26">
        <v>295</v>
      </c>
      <c r="G102" s="32" t="str">
        <f t="shared" si="11"/>
        <v/>
      </c>
      <c r="H102" s="33">
        <f t="shared" si="14"/>
        <v>406.08333333333326</v>
      </c>
      <c r="K102" s="26">
        <v>2</v>
      </c>
      <c r="L102" s="33" t="str">
        <f t="shared" si="12"/>
        <v/>
      </c>
    </row>
    <row r="103" spans="1:12" x14ac:dyDescent="0.2">
      <c r="A103" s="26" t="s">
        <v>24</v>
      </c>
      <c r="B103" s="29" t="s">
        <v>35</v>
      </c>
      <c r="C103" s="30">
        <v>42955</v>
      </c>
      <c r="D103" s="31">
        <v>0.47916666666666702</v>
      </c>
      <c r="E103" s="30">
        <v>42956</v>
      </c>
      <c r="F103" s="26">
        <v>295</v>
      </c>
      <c r="G103" s="32" t="str">
        <f t="shared" si="11"/>
        <v/>
      </c>
      <c r="H103" s="33">
        <f t="shared" si="14"/>
        <v>406.08333333333326</v>
      </c>
      <c r="K103" s="26">
        <v>3</v>
      </c>
      <c r="L103" s="33" t="str">
        <f t="shared" si="12"/>
        <v/>
      </c>
    </row>
    <row r="104" spans="1:12" s="39" customFormat="1" x14ac:dyDescent="0.2">
      <c r="A104" s="39" t="s">
        <v>24</v>
      </c>
      <c r="B104" s="40" t="s">
        <v>35</v>
      </c>
      <c r="C104" s="30">
        <v>42955</v>
      </c>
      <c r="D104" s="31">
        <v>0.47916666666666702</v>
      </c>
      <c r="E104" s="41">
        <v>42956</v>
      </c>
      <c r="F104" s="39">
        <v>300</v>
      </c>
      <c r="G104" s="35">
        <f t="shared" si="11"/>
        <v>300</v>
      </c>
      <c r="H104" s="33">
        <f t="shared" si="14"/>
        <v>406.08333333333326</v>
      </c>
      <c r="I104" s="43">
        <v>364.7</v>
      </c>
      <c r="J104" s="43">
        <f t="shared" si="13"/>
        <v>41.383333333333269</v>
      </c>
      <c r="K104" s="39">
        <v>1</v>
      </c>
      <c r="L104" s="43">
        <f t="shared" si="12"/>
        <v>32.549999999999933</v>
      </c>
    </row>
    <row r="105" spans="1:12" s="39" customFormat="1" x14ac:dyDescent="0.2">
      <c r="A105" s="39" t="s">
        <v>24</v>
      </c>
      <c r="B105" s="40" t="s">
        <v>35</v>
      </c>
      <c r="C105" s="30">
        <v>42955</v>
      </c>
      <c r="D105" s="31">
        <v>0.47916666666666702</v>
      </c>
      <c r="E105" s="41">
        <v>42956</v>
      </c>
      <c r="F105" s="39">
        <v>300</v>
      </c>
      <c r="G105" s="35" t="str">
        <f t="shared" si="11"/>
        <v/>
      </c>
      <c r="H105" s="33">
        <f t="shared" si="14"/>
        <v>406.08333333333326</v>
      </c>
      <c r="I105" s="43">
        <v>373.4</v>
      </c>
      <c r="J105" s="43">
        <f t="shared" si="13"/>
        <v>32.68333333333328</v>
      </c>
      <c r="K105" s="39">
        <v>2</v>
      </c>
      <c r="L105" s="43" t="str">
        <f t="shared" si="12"/>
        <v/>
      </c>
    </row>
    <row r="106" spans="1:12" s="39" customFormat="1" x14ac:dyDescent="0.2">
      <c r="A106" s="39" t="s">
        <v>24</v>
      </c>
      <c r="B106" s="40" t="s">
        <v>35</v>
      </c>
      <c r="C106" s="30">
        <v>42955</v>
      </c>
      <c r="D106" s="31">
        <v>0.47916666666666702</v>
      </c>
      <c r="E106" s="41">
        <v>42956</v>
      </c>
      <c r="F106" s="39">
        <v>300</v>
      </c>
      <c r="G106" s="35" t="str">
        <f t="shared" si="11"/>
        <v/>
      </c>
      <c r="H106" s="33">
        <f t="shared" si="14"/>
        <v>406.08333333333326</v>
      </c>
      <c r="I106" s="43">
        <v>382.5</v>
      </c>
      <c r="J106" s="43">
        <f t="shared" si="13"/>
        <v>23.583333333333258</v>
      </c>
      <c r="K106" s="39">
        <v>3</v>
      </c>
      <c r="L106" s="43" t="str">
        <f t="shared" si="12"/>
        <v/>
      </c>
    </row>
    <row r="107" spans="1:12" x14ac:dyDescent="0.2">
      <c r="A107" s="26" t="s">
        <v>24</v>
      </c>
      <c r="B107" s="29" t="s">
        <v>35</v>
      </c>
      <c r="C107" s="30">
        <v>42955</v>
      </c>
      <c r="D107" s="31">
        <v>0.47916666666666702</v>
      </c>
      <c r="E107" s="30">
        <v>42956</v>
      </c>
      <c r="F107" s="26">
        <v>305</v>
      </c>
      <c r="G107" s="32">
        <f t="shared" si="11"/>
        <v>305</v>
      </c>
      <c r="H107" s="33">
        <f t="shared" si="14"/>
        <v>406.08333333333326</v>
      </c>
      <c r="I107" s="33">
        <v>372.5</v>
      </c>
      <c r="J107" s="33">
        <f t="shared" si="13"/>
        <v>33.583333333333258</v>
      </c>
      <c r="K107" s="26">
        <v>1</v>
      </c>
      <c r="L107" s="33">
        <f t="shared" si="12"/>
        <v>22.783333333333264</v>
      </c>
    </row>
    <row r="108" spans="1:12" x14ac:dyDescent="0.2">
      <c r="A108" s="26" t="s">
        <v>24</v>
      </c>
      <c r="B108" s="29" t="s">
        <v>35</v>
      </c>
      <c r="C108" s="30">
        <v>42955</v>
      </c>
      <c r="D108" s="31">
        <v>0.47916666666666702</v>
      </c>
      <c r="E108" s="30">
        <v>42956</v>
      </c>
      <c r="F108" s="26">
        <v>305</v>
      </c>
      <c r="G108" s="32" t="str">
        <f t="shared" si="11"/>
        <v/>
      </c>
      <c r="H108" s="33">
        <f t="shared" si="14"/>
        <v>406.08333333333326</v>
      </c>
      <c r="I108" s="33">
        <v>372.2</v>
      </c>
      <c r="J108" s="33">
        <f t="shared" si="13"/>
        <v>33.883333333333269</v>
      </c>
      <c r="K108" s="26">
        <v>2</v>
      </c>
      <c r="L108" s="33" t="str">
        <f t="shared" si="12"/>
        <v/>
      </c>
    </row>
    <row r="109" spans="1:12" x14ac:dyDescent="0.2">
      <c r="A109" s="26" t="s">
        <v>24</v>
      </c>
      <c r="B109" s="29" t="s">
        <v>35</v>
      </c>
      <c r="C109" s="30">
        <v>42955</v>
      </c>
      <c r="D109" s="31">
        <v>0.47916666666666702</v>
      </c>
      <c r="E109" s="30">
        <v>42956</v>
      </c>
      <c r="F109" s="26">
        <v>305</v>
      </c>
      <c r="G109" s="32" t="str">
        <f t="shared" si="11"/>
        <v/>
      </c>
      <c r="H109" s="33">
        <f t="shared" si="14"/>
        <v>406.08333333333326</v>
      </c>
      <c r="I109" s="33">
        <v>405.2</v>
      </c>
      <c r="J109" s="33">
        <f t="shared" si="13"/>
        <v>0.88333333333326891</v>
      </c>
      <c r="K109" s="26">
        <v>3</v>
      </c>
      <c r="L109" s="33" t="str">
        <f t="shared" si="12"/>
        <v/>
      </c>
    </row>
    <row r="110" spans="1:12" x14ac:dyDescent="0.2">
      <c r="A110" s="26" t="s">
        <v>24</v>
      </c>
      <c r="B110" s="29" t="s">
        <v>35</v>
      </c>
      <c r="C110" s="30">
        <v>42955</v>
      </c>
      <c r="D110" s="31">
        <v>0.47916666666666702</v>
      </c>
      <c r="E110" s="30">
        <v>42956</v>
      </c>
      <c r="F110" s="26">
        <v>310</v>
      </c>
      <c r="G110" s="38">
        <f t="shared" si="11"/>
        <v>310</v>
      </c>
      <c r="H110" s="33">
        <f t="shared" si="14"/>
        <v>406.08333333333326</v>
      </c>
      <c r="I110" s="33">
        <v>356</v>
      </c>
      <c r="J110" s="33">
        <f t="shared" si="13"/>
        <v>50.083333333333258</v>
      </c>
      <c r="K110" s="26">
        <v>1</v>
      </c>
      <c r="L110" s="33">
        <f>IF(K110=1,AVERAGE(J110:J111),"")</f>
        <v>49.033333333333246</v>
      </c>
    </row>
    <row r="111" spans="1:12" x14ac:dyDescent="0.2">
      <c r="A111" s="26" t="s">
        <v>24</v>
      </c>
      <c r="B111" s="29" t="s">
        <v>35</v>
      </c>
      <c r="C111" s="30">
        <v>42955</v>
      </c>
      <c r="D111" s="31">
        <v>0.47916666666666702</v>
      </c>
      <c r="E111" s="30">
        <v>42956</v>
      </c>
      <c r="F111" s="26">
        <v>310</v>
      </c>
      <c r="G111" s="32" t="str">
        <f t="shared" si="11"/>
        <v/>
      </c>
      <c r="H111" s="33">
        <f t="shared" si="14"/>
        <v>406.08333333333326</v>
      </c>
      <c r="I111" s="33">
        <v>358.1</v>
      </c>
      <c r="J111" s="33">
        <f t="shared" si="13"/>
        <v>47.983333333333235</v>
      </c>
      <c r="K111" s="26">
        <v>2</v>
      </c>
      <c r="L111" s="33" t="str">
        <f t="shared" ref="L111:L127" si="15">IF(K111=1,AVERAGE(J111:J113),"")</f>
        <v/>
      </c>
    </row>
    <row r="112" spans="1:12" x14ac:dyDescent="0.2">
      <c r="A112" s="26" t="s">
        <v>24</v>
      </c>
      <c r="B112" s="29" t="s">
        <v>35</v>
      </c>
      <c r="C112" s="30">
        <v>42955</v>
      </c>
      <c r="D112" s="31">
        <v>0.47916666666666702</v>
      </c>
      <c r="E112" s="30">
        <v>42956</v>
      </c>
      <c r="F112" s="26">
        <v>310</v>
      </c>
      <c r="G112" s="32" t="str">
        <f t="shared" si="11"/>
        <v/>
      </c>
      <c r="H112" s="33">
        <f t="shared" si="14"/>
        <v>406.08333333333326</v>
      </c>
      <c r="K112" s="26">
        <v>3</v>
      </c>
      <c r="L112" s="33" t="str">
        <f t="shared" si="15"/>
        <v/>
      </c>
    </row>
    <row r="113" spans="1:12" x14ac:dyDescent="0.2">
      <c r="A113" s="26" t="s">
        <v>24</v>
      </c>
      <c r="B113" s="29" t="s">
        <v>35</v>
      </c>
      <c r="C113" s="30">
        <v>42955</v>
      </c>
      <c r="D113" s="31">
        <v>0.47916666666666702</v>
      </c>
      <c r="E113" s="30">
        <v>42956</v>
      </c>
      <c r="F113" s="26">
        <v>315</v>
      </c>
      <c r="G113" s="32">
        <f t="shared" si="11"/>
        <v>315</v>
      </c>
      <c r="H113" s="33">
        <f t="shared" si="14"/>
        <v>406.08333333333326</v>
      </c>
      <c r="I113" s="33">
        <v>358.5</v>
      </c>
      <c r="J113" s="33">
        <f t="shared" si="13"/>
        <v>47.583333333333258</v>
      </c>
      <c r="K113" s="26">
        <v>1</v>
      </c>
      <c r="L113" s="33">
        <f t="shared" si="15"/>
        <v>52.949999999999932</v>
      </c>
    </row>
    <row r="114" spans="1:12" x14ac:dyDescent="0.2">
      <c r="A114" s="26" t="s">
        <v>24</v>
      </c>
      <c r="B114" s="29" t="s">
        <v>35</v>
      </c>
      <c r="C114" s="30">
        <v>42955</v>
      </c>
      <c r="D114" s="31">
        <v>0.47916666666666702</v>
      </c>
      <c r="E114" s="30">
        <v>42956</v>
      </c>
      <c r="F114" s="26">
        <v>315</v>
      </c>
      <c r="G114" s="32" t="str">
        <f t="shared" si="11"/>
        <v/>
      </c>
      <c r="H114" s="33">
        <f t="shared" si="14"/>
        <v>406.08333333333326</v>
      </c>
      <c r="I114" s="33">
        <v>358.5</v>
      </c>
      <c r="J114" s="33">
        <f t="shared" si="13"/>
        <v>47.583333333333258</v>
      </c>
      <c r="K114" s="26">
        <v>2</v>
      </c>
      <c r="L114" s="33" t="str">
        <f t="shared" si="15"/>
        <v/>
      </c>
    </row>
    <row r="115" spans="1:12" x14ac:dyDescent="0.2">
      <c r="A115" s="26" t="s">
        <v>24</v>
      </c>
      <c r="B115" s="29" t="s">
        <v>35</v>
      </c>
      <c r="C115" s="30">
        <v>42955</v>
      </c>
      <c r="D115" s="31">
        <v>0.47916666666666702</v>
      </c>
      <c r="E115" s="30">
        <v>42956</v>
      </c>
      <c r="F115" s="26">
        <v>315</v>
      </c>
      <c r="G115" s="32" t="str">
        <f t="shared" si="11"/>
        <v/>
      </c>
      <c r="H115" s="33">
        <f t="shared" si="14"/>
        <v>406.08333333333326</v>
      </c>
      <c r="I115" s="33">
        <v>342.4</v>
      </c>
      <c r="J115" s="33">
        <f t="shared" si="13"/>
        <v>63.68333333333328</v>
      </c>
      <c r="K115" s="26">
        <v>3</v>
      </c>
      <c r="L115" s="33" t="str">
        <f t="shared" si="15"/>
        <v/>
      </c>
    </row>
    <row r="116" spans="1:12" x14ac:dyDescent="0.2">
      <c r="A116" s="26" t="s">
        <v>24</v>
      </c>
      <c r="B116" s="29" t="s">
        <v>35</v>
      </c>
      <c r="C116" s="30">
        <v>42955</v>
      </c>
      <c r="D116" s="31">
        <v>0.47916666666666702</v>
      </c>
      <c r="E116" s="30">
        <v>42956</v>
      </c>
      <c r="F116" s="26">
        <v>320</v>
      </c>
      <c r="G116" s="32">
        <f t="shared" si="11"/>
        <v>320</v>
      </c>
      <c r="H116" s="33">
        <f t="shared" si="14"/>
        <v>406.08333333333326</v>
      </c>
      <c r="I116" s="33">
        <v>335.1</v>
      </c>
      <c r="J116" s="33">
        <f t="shared" si="13"/>
        <v>70.983333333333235</v>
      </c>
      <c r="K116" s="26">
        <v>1</v>
      </c>
      <c r="L116" s="33">
        <f t="shared" si="15"/>
        <v>77.316666666666592</v>
      </c>
    </row>
    <row r="117" spans="1:12" x14ac:dyDescent="0.2">
      <c r="A117" s="26" t="s">
        <v>24</v>
      </c>
      <c r="B117" s="29" t="s">
        <v>35</v>
      </c>
      <c r="C117" s="30">
        <v>42955</v>
      </c>
      <c r="D117" s="31">
        <v>0.47916666666666702</v>
      </c>
      <c r="E117" s="30">
        <v>42956</v>
      </c>
      <c r="F117" s="26">
        <v>320</v>
      </c>
      <c r="G117" s="32" t="str">
        <f t="shared" si="11"/>
        <v/>
      </c>
      <c r="H117" s="33">
        <f t="shared" si="14"/>
        <v>406.08333333333326</v>
      </c>
      <c r="I117" s="33">
        <v>326.89999999999998</v>
      </c>
      <c r="J117" s="33">
        <f t="shared" si="13"/>
        <v>79.18333333333328</v>
      </c>
      <c r="K117" s="26">
        <v>2</v>
      </c>
      <c r="L117" s="33" t="str">
        <f t="shared" si="15"/>
        <v/>
      </c>
    </row>
    <row r="118" spans="1:12" x14ac:dyDescent="0.2">
      <c r="A118" s="26" t="s">
        <v>24</v>
      </c>
      <c r="B118" s="29" t="s">
        <v>35</v>
      </c>
      <c r="C118" s="30">
        <v>42955</v>
      </c>
      <c r="D118" s="31">
        <v>0.47916666666666702</v>
      </c>
      <c r="E118" s="30">
        <v>42956</v>
      </c>
      <c r="F118" s="26">
        <v>320</v>
      </c>
      <c r="G118" s="32" t="str">
        <f t="shared" si="11"/>
        <v/>
      </c>
      <c r="H118" s="33">
        <f t="shared" si="14"/>
        <v>406.08333333333326</v>
      </c>
      <c r="I118" s="33">
        <v>324.3</v>
      </c>
      <c r="J118" s="33">
        <f t="shared" si="13"/>
        <v>81.783333333333246</v>
      </c>
      <c r="K118" s="26">
        <v>3</v>
      </c>
      <c r="L118" s="33" t="str">
        <f t="shared" si="15"/>
        <v/>
      </c>
    </row>
    <row r="119" spans="1:12" x14ac:dyDescent="0.2">
      <c r="A119" s="26" t="s">
        <v>24</v>
      </c>
      <c r="B119" s="29" t="s">
        <v>35</v>
      </c>
      <c r="C119" s="30">
        <v>42955</v>
      </c>
      <c r="D119" s="31">
        <v>0.47916666666666702</v>
      </c>
      <c r="E119" s="30">
        <v>42956</v>
      </c>
      <c r="F119" s="26">
        <v>325</v>
      </c>
      <c r="G119" s="32">
        <f t="shared" si="11"/>
        <v>325</v>
      </c>
      <c r="H119" s="33">
        <f t="shared" si="14"/>
        <v>406.08333333333326</v>
      </c>
      <c r="I119" s="33">
        <v>343.9</v>
      </c>
      <c r="J119" s="33">
        <f t="shared" si="13"/>
        <v>62.18333333333328</v>
      </c>
      <c r="K119" s="26">
        <v>1</v>
      </c>
      <c r="L119" s="33">
        <f t="shared" si="15"/>
        <v>57.616666666666596</v>
      </c>
    </row>
    <row r="120" spans="1:12" x14ac:dyDescent="0.2">
      <c r="A120" s="26" t="s">
        <v>24</v>
      </c>
      <c r="B120" s="29" t="s">
        <v>35</v>
      </c>
      <c r="C120" s="30">
        <v>42955</v>
      </c>
      <c r="D120" s="31">
        <v>0.47916666666666702</v>
      </c>
      <c r="E120" s="30">
        <v>42956</v>
      </c>
      <c r="F120" s="26">
        <v>325</v>
      </c>
      <c r="G120" s="32" t="str">
        <f t="shared" si="11"/>
        <v/>
      </c>
      <c r="H120" s="33">
        <f t="shared" si="14"/>
        <v>406.08333333333326</v>
      </c>
      <c r="I120" s="33">
        <v>353.5</v>
      </c>
      <c r="J120" s="33">
        <f t="shared" si="13"/>
        <v>52.583333333333258</v>
      </c>
      <c r="K120" s="26">
        <v>2</v>
      </c>
      <c r="L120" s="33" t="str">
        <f t="shared" si="15"/>
        <v/>
      </c>
    </row>
    <row r="121" spans="1:12" x14ac:dyDescent="0.2">
      <c r="A121" s="26" t="s">
        <v>24</v>
      </c>
      <c r="B121" s="29" t="s">
        <v>35</v>
      </c>
      <c r="C121" s="30">
        <v>42955</v>
      </c>
      <c r="D121" s="31">
        <v>0.47916666666666702</v>
      </c>
      <c r="E121" s="30">
        <v>42956</v>
      </c>
      <c r="F121" s="26">
        <v>325</v>
      </c>
      <c r="G121" s="32" t="str">
        <f t="shared" si="11"/>
        <v/>
      </c>
      <c r="H121" s="33">
        <f t="shared" si="14"/>
        <v>406.08333333333326</v>
      </c>
      <c r="I121" s="33">
        <v>348</v>
      </c>
      <c r="J121" s="33">
        <f t="shared" si="13"/>
        <v>58.083333333333258</v>
      </c>
      <c r="K121" s="26">
        <v>3</v>
      </c>
      <c r="L121" s="33" t="str">
        <f t="shared" si="15"/>
        <v/>
      </c>
    </row>
    <row r="122" spans="1:12" x14ac:dyDescent="0.2">
      <c r="A122" s="26" t="s">
        <v>24</v>
      </c>
      <c r="B122" s="29" t="s">
        <v>35</v>
      </c>
      <c r="C122" s="30">
        <v>42955</v>
      </c>
      <c r="D122" s="31">
        <v>0.47916666666666702</v>
      </c>
      <c r="E122" s="30">
        <v>42956</v>
      </c>
      <c r="F122" s="26">
        <v>330</v>
      </c>
      <c r="G122" s="32">
        <f t="shared" si="11"/>
        <v>330</v>
      </c>
      <c r="H122" s="33">
        <f t="shared" si="14"/>
        <v>406.08333333333326</v>
      </c>
      <c r="I122" s="33">
        <v>392.3</v>
      </c>
      <c r="J122" s="33">
        <f t="shared" si="13"/>
        <v>13.783333333333246</v>
      </c>
      <c r="K122" s="26">
        <v>1</v>
      </c>
      <c r="L122" s="33">
        <f t="shared" si="15"/>
        <v>19.083333333333258</v>
      </c>
    </row>
    <row r="123" spans="1:12" x14ac:dyDescent="0.2">
      <c r="A123" s="26" t="s">
        <v>24</v>
      </c>
      <c r="B123" s="29" t="s">
        <v>35</v>
      </c>
      <c r="C123" s="30">
        <v>42955</v>
      </c>
      <c r="D123" s="31">
        <v>0.47916666666666702</v>
      </c>
      <c r="E123" s="30">
        <v>42956</v>
      </c>
      <c r="F123" s="26">
        <v>330</v>
      </c>
      <c r="G123" s="32" t="str">
        <f t="shared" si="11"/>
        <v/>
      </c>
      <c r="H123" s="33">
        <f t="shared" si="14"/>
        <v>406.08333333333326</v>
      </c>
      <c r="I123" s="33">
        <v>382.2</v>
      </c>
      <c r="J123" s="33">
        <f t="shared" si="13"/>
        <v>23.883333333333269</v>
      </c>
      <c r="K123" s="26">
        <v>2</v>
      </c>
      <c r="L123" s="33" t="str">
        <f t="shared" si="15"/>
        <v/>
      </c>
    </row>
    <row r="124" spans="1:12" x14ac:dyDescent="0.2">
      <c r="A124" s="26" t="s">
        <v>24</v>
      </c>
      <c r="B124" s="29" t="s">
        <v>35</v>
      </c>
      <c r="C124" s="30">
        <v>42955</v>
      </c>
      <c r="D124" s="31">
        <v>0.47916666666666702</v>
      </c>
      <c r="E124" s="30">
        <v>42956</v>
      </c>
      <c r="F124" s="26">
        <v>330</v>
      </c>
      <c r="G124" s="32" t="str">
        <f t="shared" si="11"/>
        <v/>
      </c>
      <c r="H124" s="33">
        <f t="shared" si="14"/>
        <v>406.08333333333326</v>
      </c>
      <c r="I124" s="33">
        <v>386.5</v>
      </c>
      <c r="J124" s="33">
        <f t="shared" si="13"/>
        <v>19.583333333333258</v>
      </c>
      <c r="K124" s="26">
        <v>3</v>
      </c>
      <c r="L124" s="33" t="str">
        <f t="shared" si="15"/>
        <v/>
      </c>
    </row>
    <row r="125" spans="1:12" x14ac:dyDescent="0.2">
      <c r="A125" s="26" t="s">
        <v>24</v>
      </c>
      <c r="B125" s="29" t="s">
        <v>35</v>
      </c>
      <c r="C125" s="30">
        <v>42955</v>
      </c>
      <c r="D125" s="31">
        <v>0.47916666666666702</v>
      </c>
      <c r="E125" s="30">
        <v>42956</v>
      </c>
      <c r="F125" s="26">
        <v>335</v>
      </c>
      <c r="G125" s="32">
        <f t="shared" ref="G125:G156" si="16">IF(K125=1,F125,"")</f>
        <v>335</v>
      </c>
      <c r="H125" s="33">
        <f t="shared" si="14"/>
        <v>406.08333333333326</v>
      </c>
      <c r="I125" s="33">
        <v>418.1</v>
      </c>
      <c r="J125" s="33">
        <f>H125-I125</f>
        <v>-12.016666666666765</v>
      </c>
      <c r="K125" s="26">
        <v>1</v>
      </c>
      <c r="L125" s="33">
        <f t="shared" si="15"/>
        <v>10.549999999999917</v>
      </c>
    </row>
    <row r="126" spans="1:12" x14ac:dyDescent="0.2">
      <c r="A126" s="26" t="s">
        <v>24</v>
      </c>
      <c r="B126" s="29" t="s">
        <v>35</v>
      </c>
      <c r="C126" s="30">
        <v>42955</v>
      </c>
      <c r="D126" s="31">
        <v>0.47916666666666702</v>
      </c>
      <c r="E126" s="30">
        <v>42956</v>
      </c>
      <c r="F126" s="26">
        <v>335</v>
      </c>
      <c r="G126" s="32" t="str">
        <f t="shared" si="16"/>
        <v/>
      </c>
      <c r="H126" s="33">
        <f t="shared" si="14"/>
        <v>406.08333333333326</v>
      </c>
      <c r="I126" s="33">
        <v>392.7</v>
      </c>
      <c r="J126" s="33">
        <f>H126-I126</f>
        <v>13.383333333333269</v>
      </c>
      <c r="K126" s="26">
        <v>2</v>
      </c>
      <c r="L126" s="33" t="str">
        <f t="shared" si="15"/>
        <v/>
      </c>
    </row>
    <row r="127" spans="1:12" x14ac:dyDescent="0.2">
      <c r="A127" s="26" t="s">
        <v>24</v>
      </c>
      <c r="B127" s="29" t="s">
        <v>35</v>
      </c>
      <c r="C127" s="30">
        <v>42955</v>
      </c>
      <c r="D127" s="31">
        <v>0.47916666666666702</v>
      </c>
      <c r="E127" s="30">
        <v>42956</v>
      </c>
      <c r="F127" s="26">
        <v>335</v>
      </c>
      <c r="G127" s="32" t="str">
        <f t="shared" si="16"/>
        <v/>
      </c>
      <c r="H127" s="33">
        <f t="shared" si="14"/>
        <v>406.08333333333326</v>
      </c>
      <c r="I127" s="33">
        <v>375.8</v>
      </c>
      <c r="J127" s="33">
        <f>H127-I127</f>
        <v>30.283333333333246</v>
      </c>
      <c r="K127" s="26">
        <v>3</v>
      </c>
      <c r="L127" s="33" t="str">
        <f t="shared" si="15"/>
        <v/>
      </c>
    </row>
    <row r="128" spans="1:12" x14ac:dyDescent="0.2">
      <c r="A128" s="26" t="s">
        <v>24</v>
      </c>
      <c r="B128" s="29" t="s">
        <v>35</v>
      </c>
      <c r="C128" s="30">
        <v>42955</v>
      </c>
      <c r="D128" s="31">
        <v>0.47916666666666702</v>
      </c>
      <c r="E128" s="30">
        <v>42956</v>
      </c>
      <c r="F128" s="26">
        <v>340</v>
      </c>
      <c r="G128" s="32">
        <f t="shared" si="16"/>
        <v>340</v>
      </c>
      <c r="H128" s="33">
        <f t="shared" si="14"/>
        <v>406.08333333333326</v>
      </c>
      <c r="I128" s="33">
        <v>430</v>
      </c>
      <c r="K128" s="26">
        <v>1</v>
      </c>
      <c r="L128" s="33">
        <f>IF(K128=1,AVERAGE(J129:J130),"")</f>
        <v>1.4833333333332632</v>
      </c>
    </row>
    <row r="129" spans="1:12" x14ac:dyDescent="0.2">
      <c r="A129" s="26" t="s">
        <v>24</v>
      </c>
      <c r="B129" s="29" t="s">
        <v>35</v>
      </c>
      <c r="C129" s="30">
        <v>42955</v>
      </c>
      <c r="D129" s="31">
        <v>0.47916666666666702</v>
      </c>
      <c r="E129" s="30">
        <v>42956</v>
      </c>
      <c r="F129" s="26">
        <v>340</v>
      </c>
      <c r="G129" s="32" t="str">
        <f t="shared" si="16"/>
        <v/>
      </c>
      <c r="H129" s="33">
        <f t="shared" si="14"/>
        <v>406.08333333333326</v>
      </c>
      <c r="I129" s="33">
        <v>409.9</v>
      </c>
      <c r="J129" s="33">
        <f t="shared" si="13"/>
        <v>-3.8166666666667197</v>
      </c>
      <c r="K129" s="26">
        <v>2</v>
      </c>
      <c r="L129" s="33" t="str">
        <f t="shared" ref="L129:L171" si="17">IF(K129=1,AVERAGE(J129:J131),"")</f>
        <v/>
      </c>
    </row>
    <row r="130" spans="1:12" x14ac:dyDescent="0.2">
      <c r="A130" s="26" t="s">
        <v>24</v>
      </c>
      <c r="B130" s="29" t="s">
        <v>35</v>
      </c>
      <c r="C130" s="30">
        <v>42955</v>
      </c>
      <c r="D130" s="31">
        <v>0.47916666666666702</v>
      </c>
      <c r="E130" s="30">
        <v>42956</v>
      </c>
      <c r="F130" s="26">
        <v>340</v>
      </c>
      <c r="G130" s="32" t="str">
        <f t="shared" si="16"/>
        <v/>
      </c>
      <c r="H130" s="33">
        <f t="shared" ref="H130:H161" si="18">$Q$14</f>
        <v>406.08333333333326</v>
      </c>
      <c r="I130" s="33">
        <v>399.3</v>
      </c>
      <c r="J130" s="33">
        <f t="shared" si="13"/>
        <v>6.7833333333332462</v>
      </c>
      <c r="K130" s="26">
        <v>3</v>
      </c>
      <c r="L130" s="33" t="str">
        <f t="shared" si="17"/>
        <v/>
      </c>
    </row>
    <row r="131" spans="1:12" x14ac:dyDescent="0.2">
      <c r="A131" s="26" t="s">
        <v>24</v>
      </c>
      <c r="B131" s="29" t="s">
        <v>35</v>
      </c>
      <c r="C131" s="30">
        <v>42955</v>
      </c>
      <c r="D131" s="31">
        <v>0.47916666666666702</v>
      </c>
      <c r="E131" s="30">
        <v>42956</v>
      </c>
      <c r="F131" s="26">
        <v>345</v>
      </c>
      <c r="G131" s="32">
        <f t="shared" si="16"/>
        <v>345</v>
      </c>
      <c r="H131" s="33">
        <f t="shared" si="18"/>
        <v>406.08333333333326</v>
      </c>
      <c r="I131" s="33">
        <v>405.3</v>
      </c>
      <c r="J131" s="33">
        <f t="shared" si="13"/>
        <v>0.78333333333324617</v>
      </c>
      <c r="K131" s="26">
        <v>1</v>
      </c>
      <c r="L131" s="33">
        <f t="shared" si="17"/>
        <v>3.1833333333332612</v>
      </c>
    </row>
    <row r="132" spans="1:12" x14ac:dyDescent="0.2">
      <c r="A132" s="26" t="s">
        <v>24</v>
      </c>
      <c r="B132" s="29" t="s">
        <v>35</v>
      </c>
      <c r="C132" s="30">
        <v>42955</v>
      </c>
      <c r="D132" s="31">
        <v>0.47916666666666702</v>
      </c>
      <c r="E132" s="30">
        <v>42956</v>
      </c>
      <c r="F132" s="26">
        <v>345</v>
      </c>
      <c r="G132" s="32" t="str">
        <f t="shared" si="16"/>
        <v/>
      </c>
      <c r="H132" s="33">
        <f t="shared" si="18"/>
        <v>406.08333333333326</v>
      </c>
      <c r="I132" s="33">
        <v>396.5</v>
      </c>
      <c r="J132" s="33">
        <f t="shared" si="13"/>
        <v>9.5833333333332575</v>
      </c>
      <c r="K132" s="26">
        <v>2</v>
      </c>
      <c r="L132" s="33" t="str">
        <f t="shared" si="17"/>
        <v/>
      </c>
    </row>
    <row r="133" spans="1:12" x14ac:dyDescent="0.2">
      <c r="A133" s="26" t="s">
        <v>24</v>
      </c>
      <c r="B133" s="29" t="s">
        <v>35</v>
      </c>
      <c r="C133" s="30">
        <v>42955</v>
      </c>
      <c r="D133" s="31">
        <v>0.47916666666666702</v>
      </c>
      <c r="E133" s="30">
        <v>42956</v>
      </c>
      <c r="F133" s="26">
        <v>345</v>
      </c>
      <c r="G133" s="32" t="str">
        <f t="shared" si="16"/>
        <v/>
      </c>
      <c r="H133" s="33">
        <f t="shared" si="18"/>
        <v>406.08333333333326</v>
      </c>
      <c r="I133" s="33">
        <v>406.9</v>
      </c>
      <c r="J133" s="33">
        <f t="shared" si="13"/>
        <v>-0.81666666666671972</v>
      </c>
      <c r="K133" s="26">
        <v>3</v>
      </c>
      <c r="L133" s="33" t="str">
        <f t="shared" si="17"/>
        <v/>
      </c>
    </row>
    <row r="134" spans="1:12" x14ac:dyDescent="0.2">
      <c r="A134" s="26" t="s">
        <v>24</v>
      </c>
      <c r="B134" s="29" t="s">
        <v>35</v>
      </c>
      <c r="C134" s="30">
        <v>42955</v>
      </c>
      <c r="D134" s="31">
        <v>0.47916666666666702</v>
      </c>
      <c r="E134" s="30">
        <v>42956</v>
      </c>
      <c r="F134" s="26">
        <v>350</v>
      </c>
      <c r="G134" s="32">
        <f t="shared" si="16"/>
        <v>350</v>
      </c>
      <c r="H134" s="33">
        <f t="shared" si="18"/>
        <v>406.08333333333326</v>
      </c>
      <c r="I134" s="33">
        <v>384.9</v>
      </c>
      <c r="J134" s="33">
        <f t="shared" si="13"/>
        <v>21.18333333333328</v>
      </c>
      <c r="K134" s="26">
        <v>1</v>
      </c>
      <c r="L134" s="33">
        <f t="shared" si="17"/>
        <v>20.516666666666612</v>
      </c>
    </row>
    <row r="135" spans="1:12" x14ac:dyDescent="0.2">
      <c r="A135" s="26" t="s">
        <v>24</v>
      </c>
      <c r="B135" s="29" t="s">
        <v>35</v>
      </c>
      <c r="C135" s="30">
        <v>42955</v>
      </c>
      <c r="D135" s="31">
        <v>0.47916666666666702</v>
      </c>
      <c r="E135" s="30">
        <v>42956</v>
      </c>
      <c r="F135" s="26">
        <v>350</v>
      </c>
      <c r="G135" s="32" t="str">
        <f t="shared" si="16"/>
        <v/>
      </c>
      <c r="H135" s="33">
        <f t="shared" si="18"/>
        <v>406.08333333333326</v>
      </c>
      <c r="I135" s="33">
        <v>384.9</v>
      </c>
      <c r="J135" s="33">
        <f t="shared" si="13"/>
        <v>21.18333333333328</v>
      </c>
      <c r="K135" s="26">
        <v>2</v>
      </c>
      <c r="L135" s="33" t="str">
        <f t="shared" si="17"/>
        <v/>
      </c>
    </row>
    <row r="136" spans="1:12" x14ac:dyDescent="0.2">
      <c r="A136" s="26" t="s">
        <v>24</v>
      </c>
      <c r="B136" s="29" t="s">
        <v>35</v>
      </c>
      <c r="C136" s="30">
        <v>42955</v>
      </c>
      <c r="D136" s="31">
        <v>0.47916666666666702</v>
      </c>
      <c r="E136" s="30">
        <v>42956</v>
      </c>
      <c r="F136" s="26">
        <v>350</v>
      </c>
      <c r="G136" s="32" t="str">
        <f t="shared" si="16"/>
        <v/>
      </c>
      <c r="H136" s="33">
        <f t="shared" si="18"/>
        <v>406.08333333333326</v>
      </c>
      <c r="I136" s="33">
        <v>386.9</v>
      </c>
      <c r="J136" s="33">
        <f t="shared" si="13"/>
        <v>19.18333333333328</v>
      </c>
      <c r="K136" s="26">
        <v>3</v>
      </c>
      <c r="L136" s="33" t="str">
        <f t="shared" si="17"/>
        <v/>
      </c>
    </row>
    <row r="137" spans="1:12" x14ac:dyDescent="0.2">
      <c r="A137" s="26" t="s">
        <v>24</v>
      </c>
      <c r="B137" s="29" t="s">
        <v>35</v>
      </c>
      <c r="C137" s="30">
        <v>42955</v>
      </c>
      <c r="D137" s="31">
        <v>0.47916666666666702</v>
      </c>
      <c r="E137" s="30">
        <v>42956</v>
      </c>
      <c r="F137" s="26">
        <v>355</v>
      </c>
      <c r="G137" s="32">
        <f t="shared" si="16"/>
        <v>355</v>
      </c>
      <c r="H137" s="33">
        <f t="shared" si="18"/>
        <v>406.08333333333326</v>
      </c>
      <c r="I137" s="33">
        <v>398</v>
      </c>
      <c r="J137" s="33">
        <f>H137-I125</f>
        <v>-12.016666666666765</v>
      </c>
      <c r="K137" s="26">
        <v>1</v>
      </c>
      <c r="L137" s="33">
        <f t="shared" si="17"/>
        <v>10.549999999999917</v>
      </c>
    </row>
    <row r="138" spans="1:12" x14ac:dyDescent="0.2">
      <c r="A138" s="26" t="s">
        <v>24</v>
      </c>
      <c r="B138" s="29" t="s">
        <v>35</v>
      </c>
      <c r="C138" s="30">
        <v>42955</v>
      </c>
      <c r="D138" s="31">
        <v>0.47916666666666702</v>
      </c>
      <c r="E138" s="30">
        <v>42956</v>
      </c>
      <c r="F138" s="26">
        <v>355</v>
      </c>
      <c r="G138" s="32" t="str">
        <f t="shared" si="16"/>
        <v/>
      </c>
      <c r="H138" s="33">
        <f t="shared" si="18"/>
        <v>406.08333333333326</v>
      </c>
      <c r="I138" s="33">
        <v>389.2</v>
      </c>
      <c r="J138" s="33">
        <f>H138-I126</f>
        <v>13.383333333333269</v>
      </c>
      <c r="K138" s="26">
        <v>2</v>
      </c>
      <c r="L138" s="33" t="str">
        <f t="shared" si="17"/>
        <v/>
      </c>
    </row>
    <row r="139" spans="1:12" x14ac:dyDescent="0.2">
      <c r="A139" s="26" t="s">
        <v>24</v>
      </c>
      <c r="B139" s="29" t="s">
        <v>35</v>
      </c>
      <c r="C139" s="30">
        <v>42955</v>
      </c>
      <c r="D139" s="31">
        <v>0.47916666666666702</v>
      </c>
      <c r="E139" s="30">
        <v>42956</v>
      </c>
      <c r="F139" s="26">
        <v>355</v>
      </c>
      <c r="G139" s="32" t="str">
        <f t="shared" si="16"/>
        <v/>
      </c>
      <c r="H139" s="33">
        <f t="shared" si="18"/>
        <v>406.08333333333326</v>
      </c>
      <c r="I139" s="33">
        <v>389.2</v>
      </c>
      <c r="J139" s="33">
        <f>H139-I127</f>
        <v>30.283333333333246</v>
      </c>
      <c r="K139" s="26">
        <v>3</v>
      </c>
      <c r="L139" s="33" t="str">
        <f t="shared" si="17"/>
        <v/>
      </c>
    </row>
    <row r="140" spans="1:12" x14ac:dyDescent="0.2">
      <c r="A140" s="26" t="s">
        <v>24</v>
      </c>
      <c r="B140" s="29" t="s">
        <v>35</v>
      </c>
      <c r="C140" s="30">
        <v>42955</v>
      </c>
      <c r="D140" s="31">
        <v>0.47916666666666702</v>
      </c>
      <c r="E140" s="30">
        <v>42956</v>
      </c>
      <c r="F140" s="26">
        <v>360</v>
      </c>
      <c r="G140" s="32">
        <f t="shared" si="16"/>
        <v>360</v>
      </c>
      <c r="H140" s="33">
        <f t="shared" si="18"/>
        <v>406.08333333333326</v>
      </c>
      <c r="I140" s="33">
        <v>396.2</v>
      </c>
      <c r="J140" s="33">
        <f t="shared" ref="J140:J145" si="19">H140-I140</f>
        <v>9.8833333333332689</v>
      </c>
      <c r="K140" s="26">
        <v>1</v>
      </c>
      <c r="L140" s="33">
        <f t="shared" si="17"/>
        <v>23.516666666666595</v>
      </c>
    </row>
    <row r="141" spans="1:12" x14ac:dyDescent="0.2">
      <c r="A141" s="26" t="s">
        <v>24</v>
      </c>
      <c r="B141" s="29" t="s">
        <v>35</v>
      </c>
      <c r="C141" s="30">
        <v>42955</v>
      </c>
      <c r="D141" s="31">
        <v>0.47916666666666702</v>
      </c>
      <c r="E141" s="30">
        <v>42956</v>
      </c>
      <c r="F141" s="26">
        <v>360</v>
      </c>
      <c r="G141" s="32" t="str">
        <f t="shared" si="16"/>
        <v/>
      </c>
      <c r="H141" s="33">
        <f t="shared" si="18"/>
        <v>406.08333333333326</v>
      </c>
      <c r="I141" s="33">
        <v>378</v>
      </c>
      <c r="J141" s="33">
        <f t="shared" si="19"/>
        <v>28.083333333333258</v>
      </c>
      <c r="K141" s="26">
        <v>2</v>
      </c>
      <c r="L141" s="33" t="str">
        <f t="shared" si="17"/>
        <v/>
      </c>
    </row>
    <row r="142" spans="1:12" x14ac:dyDescent="0.2">
      <c r="A142" s="26" t="s">
        <v>24</v>
      </c>
      <c r="B142" s="29" t="s">
        <v>35</v>
      </c>
      <c r="C142" s="30">
        <v>42955</v>
      </c>
      <c r="D142" s="31">
        <v>0.47916666666666702</v>
      </c>
      <c r="E142" s="30">
        <v>42956</v>
      </c>
      <c r="F142" s="26">
        <v>360</v>
      </c>
      <c r="G142" s="32" t="str">
        <f t="shared" si="16"/>
        <v/>
      </c>
      <c r="H142" s="33">
        <f t="shared" si="18"/>
        <v>406.08333333333326</v>
      </c>
      <c r="I142" s="33">
        <v>373.5</v>
      </c>
      <c r="J142" s="33">
        <f t="shared" si="19"/>
        <v>32.583333333333258</v>
      </c>
      <c r="K142" s="26">
        <v>3</v>
      </c>
      <c r="L142" s="33" t="str">
        <f t="shared" si="17"/>
        <v/>
      </c>
    </row>
    <row r="143" spans="1:12" x14ac:dyDescent="0.2">
      <c r="A143" s="26" t="s">
        <v>24</v>
      </c>
      <c r="B143" s="29" t="s">
        <v>35</v>
      </c>
      <c r="C143" s="30">
        <v>42955</v>
      </c>
      <c r="D143" s="31">
        <v>0.47916666666666702</v>
      </c>
      <c r="E143" s="30">
        <v>42956</v>
      </c>
      <c r="F143" s="26">
        <v>365</v>
      </c>
      <c r="G143" s="32">
        <f t="shared" si="16"/>
        <v>365</v>
      </c>
      <c r="H143" s="33">
        <f t="shared" si="18"/>
        <v>406.08333333333326</v>
      </c>
      <c r="I143" s="33">
        <v>385.7</v>
      </c>
      <c r="J143" s="33">
        <f t="shared" si="19"/>
        <v>20.383333333333269</v>
      </c>
      <c r="K143" s="26">
        <v>1</v>
      </c>
      <c r="L143" s="33">
        <f t="shared" si="17"/>
        <v>15.249999999999943</v>
      </c>
    </row>
    <row r="144" spans="1:12" x14ac:dyDescent="0.2">
      <c r="A144" s="26" t="s">
        <v>24</v>
      </c>
      <c r="B144" s="29" t="s">
        <v>35</v>
      </c>
      <c r="C144" s="30">
        <v>42955</v>
      </c>
      <c r="D144" s="31">
        <v>0.47916666666666702</v>
      </c>
      <c r="E144" s="30">
        <v>42956</v>
      </c>
      <c r="F144" s="26">
        <v>365</v>
      </c>
      <c r="G144" s="32" t="str">
        <f t="shared" si="16"/>
        <v/>
      </c>
      <c r="H144" s="33">
        <f t="shared" si="18"/>
        <v>406.08333333333326</v>
      </c>
      <c r="I144" s="33">
        <v>393.4</v>
      </c>
      <c r="J144" s="33">
        <f t="shared" si="19"/>
        <v>12.68333333333328</v>
      </c>
      <c r="K144" s="26">
        <v>2</v>
      </c>
      <c r="L144" s="33" t="str">
        <f t="shared" si="17"/>
        <v/>
      </c>
    </row>
    <row r="145" spans="1:12" x14ac:dyDescent="0.2">
      <c r="A145" s="26" t="s">
        <v>24</v>
      </c>
      <c r="B145" s="29" t="s">
        <v>35</v>
      </c>
      <c r="C145" s="30">
        <v>42955</v>
      </c>
      <c r="D145" s="31">
        <v>0.47916666666666702</v>
      </c>
      <c r="E145" s="30">
        <v>42956</v>
      </c>
      <c r="F145" s="26">
        <v>365</v>
      </c>
      <c r="G145" s="32" t="str">
        <f t="shared" si="16"/>
        <v/>
      </c>
      <c r="H145" s="33">
        <f t="shared" si="18"/>
        <v>406.08333333333326</v>
      </c>
      <c r="I145" s="33">
        <v>393.4</v>
      </c>
      <c r="J145" s="33">
        <f t="shared" si="19"/>
        <v>12.68333333333328</v>
      </c>
      <c r="K145" s="26">
        <v>3</v>
      </c>
      <c r="L145" s="33" t="str">
        <f t="shared" si="17"/>
        <v/>
      </c>
    </row>
    <row r="146" spans="1:12" x14ac:dyDescent="0.2">
      <c r="A146" s="26" t="s">
        <v>24</v>
      </c>
      <c r="B146" s="29" t="s">
        <v>35</v>
      </c>
      <c r="C146" s="30">
        <v>42955</v>
      </c>
      <c r="D146" s="31">
        <v>0.47916666666666702</v>
      </c>
      <c r="E146" s="30">
        <v>42956</v>
      </c>
      <c r="F146" s="26">
        <v>370</v>
      </c>
      <c r="G146" s="32">
        <f t="shared" si="16"/>
        <v>370</v>
      </c>
      <c r="H146" s="33">
        <f t="shared" si="18"/>
        <v>406.08333333333326</v>
      </c>
      <c r="I146" s="33">
        <v>370.5</v>
      </c>
      <c r="J146" s="33">
        <f t="shared" si="13"/>
        <v>35.583333333333258</v>
      </c>
      <c r="K146" s="26">
        <v>1</v>
      </c>
      <c r="L146" s="33">
        <f t="shared" si="17"/>
        <v>35.016666666666595</v>
      </c>
    </row>
    <row r="147" spans="1:12" x14ac:dyDescent="0.2">
      <c r="A147" s="26" t="s">
        <v>24</v>
      </c>
      <c r="B147" s="29" t="s">
        <v>35</v>
      </c>
      <c r="C147" s="30">
        <v>42955</v>
      </c>
      <c r="D147" s="31">
        <v>0.47916666666666702</v>
      </c>
      <c r="E147" s="30">
        <v>42956</v>
      </c>
      <c r="F147" s="26">
        <v>370</v>
      </c>
      <c r="G147" s="32" t="str">
        <f t="shared" si="16"/>
        <v/>
      </c>
      <c r="H147" s="33">
        <f t="shared" si="18"/>
        <v>406.08333333333326</v>
      </c>
      <c r="I147" s="33">
        <v>363</v>
      </c>
      <c r="J147" s="33">
        <f t="shared" si="13"/>
        <v>43.083333333333258</v>
      </c>
      <c r="K147" s="26">
        <v>2</v>
      </c>
      <c r="L147" s="33" t="str">
        <f t="shared" si="17"/>
        <v/>
      </c>
    </row>
    <row r="148" spans="1:12" x14ac:dyDescent="0.2">
      <c r="A148" s="26" t="s">
        <v>24</v>
      </c>
      <c r="B148" s="29" t="s">
        <v>35</v>
      </c>
      <c r="C148" s="30">
        <v>42955</v>
      </c>
      <c r="D148" s="31">
        <v>0.47916666666666702</v>
      </c>
      <c r="E148" s="30">
        <v>42956</v>
      </c>
      <c r="F148" s="26">
        <v>370</v>
      </c>
      <c r="G148" s="32" t="str">
        <f t="shared" si="16"/>
        <v/>
      </c>
      <c r="H148" s="33">
        <f t="shared" si="18"/>
        <v>406.08333333333326</v>
      </c>
      <c r="I148" s="33">
        <v>379.7</v>
      </c>
      <c r="J148" s="33">
        <f t="shared" si="13"/>
        <v>26.383333333333269</v>
      </c>
      <c r="K148" s="26">
        <v>3</v>
      </c>
      <c r="L148" s="33" t="str">
        <f t="shared" si="17"/>
        <v/>
      </c>
    </row>
    <row r="149" spans="1:12" x14ac:dyDescent="0.2">
      <c r="A149" s="26" t="s">
        <v>24</v>
      </c>
      <c r="B149" s="29" t="s">
        <v>35</v>
      </c>
      <c r="C149" s="30">
        <v>42955</v>
      </c>
      <c r="D149" s="31">
        <v>0.47916666666666702</v>
      </c>
      <c r="E149" s="30">
        <v>42956</v>
      </c>
      <c r="F149" s="26">
        <v>375</v>
      </c>
      <c r="G149" s="32">
        <f t="shared" si="16"/>
        <v>375</v>
      </c>
      <c r="H149" s="33">
        <f t="shared" si="18"/>
        <v>406.08333333333326</v>
      </c>
      <c r="I149" s="33">
        <v>376.9</v>
      </c>
      <c r="J149" s="33">
        <f t="shared" si="13"/>
        <v>29.18333333333328</v>
      </c>
      <c r="K149" s="26">
        <v>1</v>
      </c>
      <c r="L149" s="33">
        <f t="shared" si="17"/>
        <v>39.016666666666595</v>
      </c>
    </row>
    <row r="150" spans="1:12" x14ac:dyDescent="0.2">
      <c r="A150" s="26" t="s">
        <v>24</v>
      </c>
      <c r="B150" s="29" t="s">
        <v>35</v>
      </c>
      <c r="C150" s="30">
        <v>42955</v>
      </c>
      <c r="D150" s="31">
        <v>0.47916666666666702</v>
      </c>
      <c r="E150" s="30">
        <v>42956</v>
      </c>
      <c r="F150" s="26">
        <v>375</v>
      </c>
      <c r="G150" s="32" t="str">
        <f t="shared" si="16"/>
        <v/>
      </c>
      <c r="H150" s="33">
        <f t="shared" si="18"/>
        <v>406.08333333333326</v>
      </c>
      <c r="I150" s="33">
        <v>369.5</v>
      </c>
      <c r="J150" s="33">
        <f t="shared" si="13"/>
        <v>36.583333333333258</v>
      </c>
      <c r="K150" s="26">
        <v>2</v>
      </c>
      <c r="L150" s="33" t="str">
        <f t="shared" si="17"/>
        <v/>
      </c>
    </row>
    <row r="151" spans="1:12" x14ac:dyDescent="0.2">
      <c r="A151" s="26" t="s">
        <v>24</v>
      </c>
      <c r="B151" s="29" t="s">
        <v>35</v>
      </c>
      <c r="C151" s="30">
        <v>42955</v>
      </c>
      <c r="D151" s="31">
        <v>0.47916666666666702</v>
      </c>
      <c r="E151" s="30">
        <v>42956</v>
      </c>
      <c r="F151" s="26">
        <v>375</v>
      </c>
      <c r="G151" s="32" t="str">
        <f t="shared" si="16"/>
        <v/>
      </c>
      <c r="H151" s="33">
        <f t="shared" si="18"/>
        <v>406.08333333333326</v>
      </c>
      <c r="I151" s="33">
        <v>354.8</v>
      </c>
      <c r="J151" s="33">
        <f t="shared" si="13"/>
        <v>51.283333333333246</v>
      </c>
      <c r="K151" s="26">
        <v>3</v>
      </c>
      <c r="L151" s="33" t="str">
        <f t="shared" si="17"/>
        <v/>
      </c>
    </row>
    <row r="152" spans="1:12" x14ac:dyDescent="0.2">
      <c r="A152" s="26" t="s">
        <v>24</v>
      </c>
      <c r="B152" s="29" t="s">
        <v>35</v>
      </c>
      <c r="C152" s="30">
        <v>42955</v>
      </c>
      <c r="D152" s="31">
        <v>0.47916666666666702</v>
      </c>
      <c r="E152" s="30">
        <v>42956</v>
      </c>
      <c r="F152" s="26">
        <v>380</v>
      </c>
      <c r="G152" s="32">
        <f t="shared" si="16"/>
        <v>380</v>
      </c>
      <c r="H152" s="33">
        <f t="shared" si="18"/>
        <v>406.08333333333326</v>
      </c>
      <c r="I152" s="33">
        <v>400.4</v>
      </c>
      <c r="J152" s="33">
        <f t="shared" si="13"/>
        <v>5.6833333333332803</v>
      </c>
      <c r="K152" s="26">
        <v>1</v>
      </c>
      <c r="L152" s="33">
        <f t="shared" si="17"/>
        <v>11.249999999999924</v>
      </c>
    </row>
    <row r="153" spans="1:12" x14ac:dyDescent="0.2">
      <c r="A153" s="26" t="s">
        <v>24</v>
      </c>
      <c r="B153" s="29" t="s">
        <v>35</v>
      </c>
      <c r="C153" s="30">
        <v>42955</v>
      </c>
      <c r="D153" s="31">
        <v>0.47916666666666702</v>
      </c>
      <c r="E153" s="30">
        <v>42956</v>
      </c>
      <c r="F153" s="26">
        <v>380</v>
      </c>
      <c r="G153" s="32" t="str">
        <f t="shared" si="16"/>
        <v/>
      </c>
      <c r="H153" s="33">
        <f t="shared" si="18"/>
        <v>406.08333333333326</v>
      </c>
      <c r="I153" s="33">
        <v>390.3</v>
      </c>
      <c r="J153" s="33">
        <f t="shared" si="13"/>
        <v>15.783333333333246</v>
      </c>
      <c r="K153" s="26">
        <v>2</v>
      </c>
      <c r="L153" s="33" t="str">
        <f t="shared" si="17"/>
        <v/>
      </c>
    </row>
    <row r="154" spans="1:12" x14ac:dyDescent="0.2">
      <c r="A154" s="26" t="s">
        <v>24</v>
      </c>
      <c r="B154" s="29" t="s">
        <v>35</v>
      </c>
      <c r="C154" s="30">
        <v>42955</v>
      </c>
      <c r="D154" s="31">
        <v>0.47916666666666702</v>
      </c>
      <c r="E154" s="30">
        <v>42956</v>
      </c>
      <c r="F154" s="26">
        <v>380</v>
      </c>
      <c r="G154" s="32" t="str">
        <f t="shared" si="16"/>
        <v/>
      </c>
      <c r="H154" s="33">
        <f t="shared" si="18"/>
        <v>406.08333333333326</v>
      </c>
      <c r="I154" s="33">
        <v>393.8</v>
      </c>
      <c r="J154" s="33">
        <f t="shared" si="13"/>
        <v>12.283333333333246</v>
      </c>
      <c r="K154" s="26">
        <v>3</v>
      </c>
      <c r="L154" s="33" t="str">
        <f t="shared" si="17"/>
        <v/>
      </c>
    </row>
    <row r="155" spans="1:12" x14ac:dyDescent="0.2">
      <c r="A155" s="26" t="s">
        <v>24</v>
      </c>
      <c r="B155" s="29" t="s">
        <v>35</v>
      </c>
      <c r="C155" s="30">
        <v>42955</v>
      </c>
      <c r="D155" s="31">
        <v>0.47916666666666702</v>
      </c>
      <c r="E155" s="30">
        <v>42956</v>
      </c>
      <c r="F155" s="26">
        <v>400</v>
      </c>
      <c r="G155" s="32">
        <f t="shared" si="16"/>
        <v>400</v>
      </c>
      <c r="H155" s="33">
        <f t="shared" si="18"/>
        <v>406.08333333333326</v>
      </c>
      <c r="I155" s="33">
        <v>347.9</v>
      </c>
      <c r="J155" s="33">
        <f t="shared" si="13"/>
        <v>58.18333333333328</v>
      </c>
      <c r="K155" s="26">
        <v>1</v>
      </c>
      <c r="L155" s="33">
        <f t="shared" si="17"/>
        <v>52.016666666666595</v>
      </c>
    </row>
    <row r="156" spans="1:12" x14ac:dyDescent="0.2">
      <c r="A156" s="26" t="s">
        <v>24</v>
      </c>
      <c r="B156" s="29" t="s">
        <v>35</v>
      </c>
      <c r="C156" s="30">
        <v>42955</v>
      </c>
      <c r="D156" s="31">
        <v>0.47916666666666702</v>
      </c>
      <c r="E156" s="30">
        <v>42956</v>
      </c>
      <c r="F156" s="26">
        <v>400</v>
      </c>
      <c r="G156" s="32" t="str">
        <f t="shared" si="16"/>
        <v/>
      </c>
      <c r="H156" s="33">
        <f t="shared" si="18"/>
        <v>406.08333333333326</v>
      </c>
      <c r="I156" s="33">
        <v>338.5</v>
      </c>
      <c r="J156" s="33">
        <f t="shared" si="13"/>
        <v>67.583333333333258</v>
      </c>
      <c r="K156" s="26">
        <v>2</v>
      </c>
      <c r="L156" s="33" t="str">
        <f t="shared" si="17"/>
        <v/>
      </c>
    </row>
    <row r="157" spans="1:12" x14ac:dyDescent="0.2">
      <c r="A157" s="26" t="s">
        <v>24</v>
      </c>
      <c r="B157" s="29" t="s">
        <v>35</v>
      </c>
      <c r="C157" s="30">
        <v>42955</v>
      </c>
      <c r="D157" s="31">
        <v>0.47916666666666702</v>
      </c>
      <c r="E157" s="30">
        <v>42956</v>
      </c>
      <c r="F157" s="26">
        <v>400</v>
      </c>
      <c r="G157" s="32" t="str">
        <f t="shared" ref="G157:G172" si="20">IF(K157=1,F157,"")</f>
        <v/>
      </c>
      <c r="H157" s="33">
        <f t="shared" si="18"/>
        <v>406.08333333333326</v>
      </c>
      <c r="I157" s="33">
        <v>375.8</v>
      </c>
      <c r="J157" s="33">
        <f t="shared" si="13"/>
        <v>30.283333333333246</v>
      </c>
      <c r="K157" s="26">
        <v>3</v>
      </c>
      <c r="L157" s="33" t="str">
        <f t="shared" si="17"/>
        <v/>
      </c>
    </row>
    <row r="158" spans="1:12" x14ac:dyDescent="0.2">
      <c r="A158" s="26" t="s">
        <v>24</v>
      </c>
      <c r="B158" s="29" t="s">
        <v>35</v>
      </c>
      <c r="C158" s="30">
        <v>42955</v>
      </c>
      <c r="D158" s="31">
        <v>0.47916666666666702</v>
      </c>
      <c r="E158" s="30">
        <v>42956</v>
      </c>
      <c r="F158" s="26">
        <v>425</v>
      </c>
      <c r="G158" s="32">
        <f t="shared" si="20"/>
        <v>425</v>
      </c>
      <c r="H158" s="33">
        <f t="shared" si="18"/>
        <v>406.08333333333326</v>
      </c>
      <c r="I158" s="33">
        <v>410.1</v>
      </c>
      <c r="J158" s="33">
        <f t="shared" si="13"/>
        <v>-4.0166666666667652</v>
      </c>
      <c r="K158" s="26">
        <v>1</v>
      </c>
      <c r="L158" s="33">
        <f t="shared" si="17"/>
        <v>22.849999999999909</v>
      </c>
    </row>
    <row r="159" spans="1:12" x14ac:dyDescent="0.2">
      <c r="A159" s="26" t="s">
        <v>24</v>
      </c>
      <c r="B159" s="29" t="s">
        <v>35</v>
      </c>
      <c r="C159" s="30">
        <v>42955</v>
      </c>
      <c r="D159" s="31">
        <v>0.47916666666666702</v>
      </c>
      <c r="E159" s="30">
        <v>42956</v>
      </c>
      <c r="F159" s="26">
        <v>425</v>
      </c>
      <c r="G159" s="32" t="str">
        <f t="shared" si="20"/>
        <v/>
      </c>
      <c r="H159" s="33">
        <f t="shared" si="18"/>
        <v>406.08333333333326</v>
      </c>
      <c r="I159" s="33">
        <v>377.3</v>
      </c>
      <c r="J159" s="33">
        <f t="shared" si="13"/>
        <v>28.783333333333246</v>
      </c>
      <c r="K159" s="26">
        <v>2</v>
      </c>
      <c r="L159" s="33" t="str">
        <f t="shared" si="17"/>
        <v/>
      </c>
    </row>
    <row r="160" spans="1:12" x14ac:dyDescent="0.2">
      <c r="A160" s="26" t="s">
        <v>24</v>
      </c>
      <c r="B160" s="29" t="s">
        <v>35</v>
      </c>
      <c r="C160" s="30">
        <v>42955</v>
      </c>
      <c r="D160" s="31">
        <v>0.47916666666666702</v>
      </c>
      <c r="E160" s="30">
        <v>42956</v>
      </c>
      <c r="F160" s="26">
        <v>425</v>
      </c>
      <c r="G160" s="32" t="str">
        <f t="shared" si="20"/>
        <v/>
      </c>
      <c r="H160" s="33">
        <f t="shared" si="18"/>
        <v>406.08333333333326</v>
      </c>
      <c r="I160" s="33">
        <v>362.3</v>
      </c>
      <c r="J160" s="33">
        <f t="shared" ref="J160:J172" si="21">H160-I160</f>
        <v>43.783333333333246</v>
      </c>
      <c r="K160" s="26">
        <v>3</v>
      </c>
      <c r="L160" s="33" t="str">
        <f t="shared" si="17"/>
        <v/>
      </c>
    </row>
    <row r="161" spans="1:12" x14ac:dyDescent="0.2">
      <c r="A161" s="26" t="s">
        <v>24</v>
      </c>
      <c r="B161" s="29" t="s">
        <v>35</v>
      </c>
      <c r="C161" s="30">
        <v>42955</v>
      </c>
      <c r="D161" s="31">
        <v>0.47916666666666702</v>
      </c>
      <c r="E161" s="30">
        <v>42956</v>
      </c>
      <c r="F161" s="26">
        <v>450</v>
      </c>
      <c r="G161" s="32">
        <f t="shared" si="20"/>
        <v>450</v>
      </c>
      <c r="H161" s="33">
        <f t="shared" si="18"/>
        <v>406.08333333333326</v>
      </c>
      <c r="K161" s="26">
        <v>1</v>
      </c>
      <c r="L161" s="33" t="e">
        <f t="shared" si="17"/>
        <v>#DIV/0!</v>
      </c>
    </row>
    <row r="162" spans="1:12" x14ac:dyDescent="0.2">
      <c r="A162" s="26" t="s">
        <v>24</v>
      </c>
      <c r="B162" s="29" t="s">
        <v>35</v>
      </c>
      <c r="C162" s="30">
        <v>42955</v>
      </c>
      <c r="D162" s="31">
        <v>0.47916666666666702</v>
      </c>
      <c r="E162" s="30">
        <v>42956</v>
      </c>
      <c r="F162" s="26">
        <v>450</v>
      </c>
      <c r="G162" s="32" t="str">
        <f t="shared" si="20"/>
        <v/>
      </c>
      <c r="H162" s="33">
        <f t="shared" ref="H162:H172" si="22">$Q$14</f>
        <v>406.08333333333326</v>
      </c>
      <c r="K162" s="26">
        <v>2</v>
      </c>
      <c r="L162" s="33" t="str">
        <f t="shared" si="17"/>
        <v/>
      </c>
    </row>
    <row r="163" spans="1:12" x14ac:dyDescent="0.2">
      <c r="A163" s="26" t="s">
        <v>24</v>
      </c>
      <c r="B163" s="29" t="s">
        <v>35</v>
      </c>
      <c r="C163" s="30">
        <v>42955</v>
      </c>
      <c r="D163" s="31">
        <v>0.47916666666666702</v>
      </c>
      <c r="E163" s="30">
        <v>42956</v>
      </c>
      <c r="F163" s="26">
        <v>450</v>
      </c>
      <c r="G163" s="32" t="str">
        <f t="shared" si="20"/>
        <v/>
      </c>
      <c r="H163" s="33">
        <f t="shared" si="22"/>
        <v>406.08333333333326</v>
      </c>
      <c r="K163" s="26">
        <v>3</v>
      </c>
      <c r="L163" s="33" t="str">
        <f t="shared" si="17"/>
        <v/>
      </c>
    </row>
    <row r="164" spans="1:12" x14ac:dyDescent="0.2">
      <c r="A164" s="26" t="s">
        <v>24</v>
      </c>
      <c r="B164" s="29" t="s">
        <v>35</v>
      </c>
      <c r="C164" s="30">
        <v>42955</v>
      </c>
      <c r="D164" s="31">
        <v>0.47916666666666702</v>
      </c>
      <c r="E164" s="30">
        <v>42956</v>
      </c>
      <c r="F164" s="26">
        <v>475</v>
      </c>
      <c r="G164" s="32">
        <f t="shared" si="20"/>
        <v>475</v>
      </c>
      <c r="H164" s="33">
        <f t="shared" si="22"/>
        <v>406.08333333333326</v>
      </c>
      <c r="I164" s="33">
        <v>357</v>
      </c>
      <c r="J164" s="33">
        <f t="shared" si="21"/>
        <v>49.083333333333258</v>
      </c>
      <c r="K164" s="26">
        <v>1</v>
      </c>
      <c r="L164" s="33">
        <f t="shared" si="17"/>
        <v>22.91666666666659</v>
      </c>
    </row>
    <row r="165" spans="1:12" x14ac:dyDescent="0.2">
      <c r="A165" s="26" t="s">
        <v>24</v>
      </c>
      <c r="B165" s="29" t="s">
        <v>35</v>
      </c>
      <c r="C165" s="30">
        <v>42955</v>
      </c>
      <c r="D165" s="31">
        <v>0.47916666666666702</v>
      </c>
      <c r="E165" s="30">
        <v>42956</v>
      </c>
      <c r="F165" s="26">
        <v>475</v>
      </c>
      <c r="G165" s="32" t="str">
        <f t="shared" si="20"/>
        <v/>
      </c>
      <c r="H165" s="33">
        <f t="shared" si="22"/>
        <v>406.08333333333326</v>
      </c>
      <c r="I165" s="33">
        <v>393.2</v>
      </c>
      <c r="J165" s="33">
        <f t="shared" si="21"/>
        <v>12.883333333333269</v>
      </c>
      <c r="K165" s="26">
        <v>2</v>
      </c>
      <c r="L165" s="33" t="str">
        <f t="shared" si="17"/>
        <v/>
      </c>
    </row>
    <row r="166" spans="1:12" x14ac:dyDescent="0.2">
      <c r="A166" s="26" t="s">
        <v>24</v>
      </c>
      <c r="B166" s="29" t="s">
        <v>35</v>
      </c>
      <c r="C166" s="30">
        <v>42955</v>
      </c>
      <c r="D166" s="31">
        <v>0.47916666666666702</v>
      </c>
      <c r="E166" s="30">
        <v>42956</v>
      </c>
      <c r="F166" s="26">
        <v>475</v>
      </c>
      <c r="G166" s="32" t="str">
        <f t="shared" si="20"/>
        <v/>
      </c>
      <c r="H166" s="33">
        <f t="shared" si="22"/>
        <v>406.08333333333326</v>
      </c>
      <c r="I166" s="33">
        <v>399.3</v>
      </c>
      <c r="J166" s="33">
        <f t="shared" si="21"/>
        <v>6.7833333333332462</v>
      </c>
      <c r="K166" s="26">
        <v>3</v>
      </c>
      <c r="L166" s="33" t="str">
        <f t="shared" si="17"/>
        <v/>
      </c>
    </row>
    <row r="167" spans="1:12" x14ac:dyDescent="0.2">
      <c r="A167" s="26" t="s">
        <v>24</v>
      </c>
      <c r="B167" s="29" t="s">
        <v>35</v>
      </c>
      <c r="C167" s="30">
        <v>42955</v>
      </c>
      <c r="D167" s="31">
        <v>0.47916666666666702</v>
      </c>
      <c r="E167" s="30">
        <v>42956</v>
      </c>
      <c r="F167" s="26">
        <v>500</v>
      </c>
      <c r="G167" s="32">
        <f t="shared" si="20"/>
        <v>500</v>
      </c>
      <c r="H167" s="33">
        <f t="shared" si="22"/>
        <v>406.08333333333326</v>
      </c>
      <c r="I167" s="33">
        <v>365.7</v>
      </c>
      <c r="J167" s="33">
        <f t="shared" si="21"/>
        <v>40.383333333333269</v>
      </c>
      <c r="K167" s="26">
        <v>1</v>
      </c>
      <c r="L167" s="33">
        <f t="shared" si="17"/>
        <v>41.98333333333327</v>
      </c>
    </row>
    <row r="168" spans="1:12" x14ac:dyDescent="0.2">
      <c r="A168" s="26" t="s">
        <v>24</v>
      </c>
      <c r="B168" s="29" t="s">
        <v>35</v>
      </c>
      <c r="C168" s="30">
        <v>42955</v>
      </c>
      <c r="D168" s="31">
        <v>0.47916666666666702</v>
      </c>
      <c r="E168" s="30">
        <v>42956</v>
      </c>
      <c r="F168" s="26">
        <v>500</v>
      </c>
      <c r="G168" s="32" t="str">
        <f t="shared" si="20"/>
        <v/>
      </c>
      <c r="H168" s="33">
        <f t="shared" si="22"/>
        <v>406.08333333333326</v>
      </c>
      <c r="I168" s="33">
        <v>350.4</v>
      </c>
      <c r="J168" s="33">
        <f t="shared" si="21"/>
        <v>55.68333333333328</v>
      </c>
      <c r="K168" s="26">
        <v>2</v>
      </c>
      <c r="L168" s="33" t="str">
        <f t="shared" si="17"/>
        <v/>
      </c>
    </row>
    <row r="169" spans="1:12" x14ac:dyDescent="0.2">
      <c r="A169" s="26" t="s">
        <v>24</v>
      </c>
      <c r="B169" s="29" t="s">
        <v>35</v>
      </c>
      <c r="C169" s="30">
        <v>42955</v>
      </c>
      <c r="D169" s="31">
        <v>0.47916666666666702</v>
      </c>
      <c r="E169" s="30">
        <v>42956</v>
      </c>
      <c r="F169" s="26">
        <v>500</v>
      </c>
      <c r="G169" s="32" t="str">
        <f t="shared" si="20"/>
        <v/>
      </c>
      <c r="H169" s="33">
        <f t="shared" si="22"/>
        <v>406.08333333333326</v>
      </c>
      <c r="I169" s="33">
        <v>376.2</v>
      </c>
      <c r="J169" s="33">
        <f t="shared" si="21"/>
        <v>29.883333333333269</v>
      </c>
      <c r="K169" s="26">
        <v>3</v>
      </c>
      <c r="L169" s="33" t="str">
        <f t="shared" si="17"/>
        <v/>
      </c>
    </row>
    <row r="170" spans="1:12" x14ac:dyDescent="0.2">
      <c r="A170" s="26" t="s">
        <v>24</v>
      </c>
      <c r="B170" s="29" t="s">
        <v>35</v>
      </c>
      <c r="C170" s="30">
        <v>42955</v>
      </c>
      <c r="D170" s="31">
        <v>0.47916666666666702</v>
      </c>
      <c r="E170" s="30">
        <v>42956</v>
      </c>
      <c r="F170" s="26">
        <v>525</v>
      </c>
      <c r="G170" s="32">
        <f t="shared" si="20"/>
        <v>525</v>
      </c>
      <c r="H170" s="33">
        <f t="shared" si="22"/>
        <v>406.08333333333326</v>
      </c>
      <c r="I170" s="33">
        <v>400.3</v>
      </c>
      <c r="J170" s="33">
        <f t="shared" si="21"/>
        <v>5.7833333333332462</v>
      </c>
      <c r="K170" s="26">
        <v>1</v>
      </c>
      <c r="L170" s="33">
        <f t="shared" si="17"/>
        <v>9.4499999999999318</v>
      </c>
    </row>
    <row r="171" spans="1:12" x14ac:dyDescent="0.2">
      <c r="A171" s="26" t="s">
        <v>24</v>
      </c>
      <c r="B171" s="29" t="s">
        <v>35</v>
      </c>
      <c r="C171" s="30">
        <v>42955</v>
      </c>
      <c r="D171" s="31">
        <v>0.47916666666666702</v>
      </c>
      <c r="E171" s="30">
        <v>42956</v>
      </c>
      <c r="F171" s="26">
        <v>525</v>
      </c>
      <c r="G171" s="32" t="str">
        <f t="shared" si="20"/>
        <v/>
      </c>
      <c r="H171" s="33">
        <f t="shared" si="22"/>
        <v>406.08333333333326</v>
      </c>
      <c r="I171" s="33">
        <v>393.9</v>
      </c>
      <c r="J171" s="33">
        <f t="shared" si="21"/>
        <v>12.18333333333328</v>
      </c>
      <c r="K171" s="26">
        <v>2</v>
      </c>
      <c r="L171" s="33" t="str">
        <f t="shared" si="17"/>
        <v/>
      </c>
    </row>
    <row r="172" spans="1:12" x14ac:dyDescent="0.2">
      <c r="A172" s="26" t="s">
        <v>24</v>
      </c>
      <c r="B172" s="29" t="s">
        <v>35</v>
      </c>
      <c r="C172" s="30">
        <v>42955</v>
      </c>
      <c r="D172" s="31">
        <v>0.47916666666666702</v>
      </c>
      <c r="E172" s="30">
        <v>42956</v>
      </c>
      <c r="F172" s="26">
        <v>525</v>
      </c>
      <c r="G172" s="32" t="str">
        <f t="shared" si="20"/>
        <v/>
      </c>
      <c r="H172" s="33">
        <f t="shared" si="22"/>
        <v>406.08333333333326</v>
      </c>
      <c r="I172" s="33">
        <v>395.7</v>
      </c>
      <c r="J172" s="33">
        <f t="shared" si="21"/>
        <v>10.383333333333269</v>
      </c>
      <c r="K172" s="26">
        <v>3</v>
      </c>
      <c r="L172" s="33" t="str">
        <f>IF(K172=1,AVERAGE(J172:J173),"")</f>
        <v/>
      </c>
    </row>
    <row r="173" spans="1:12" x14ac:dyDescent="0.2">
      <c r="A173" s="26" t="s">
        <v>24</v>
      </c>
      <c r="B173" s="29" t="s">
        <v>35</v>
      </c>
      <c r="C173" s="30">
        <v>42955</v>
      </c>
      <c r="D173" s="31">
        <v>0.47916666666666702</v>
      </c>
      <c r="E173" s="30">
        <v>42956</v>
      </c>
    </row>
    <row r="174" spans="1:12" x14ac:dyDescent="0.2">
      <c r="B174" s="29"/>
      <c r="C174" s="30"/>
      <c r="D174" s="31"/>
      <c r="E174" s="30"/>
    </row>
    <row r="175" spans="1:12" x14ac:dyDescent="0.2">
      <c r="B175" s="29"/>
      <c r="C175" s="30"/>
      <c r="D175" s="31"/>
      <c r="E175" s="30"/>
    </row>
    <row r="176" spans="1:12" x14ac:dyDescent="0.2">
      <c r="B176" s="29"/>
      <c r="C176" s="30"/>
      <c r="D176" s="31"/>
      <c r="E176" s="30"/>
    </row>
    <row r="177" spans="2:5" x14ac:dyDescent="0.2">
      <c r="B177" s="29"/>
      <c r="C177" s="30"/>
      <c r="D177" s="31"/>
      <c r="E177" s="30"/>
    </row>
    <row r="178" spans="2:5" x14ac:dyDescent="0.2">
      <c r="B178" s="29"/>
      <c r="C178" s="30"/>
      <c r="D178" s="31"/>
      <c r="E178" s="30"/>
    </row>
    <row r="179" spans="2:5" x14ac:dyDescent="0.2">
      <c r="B179" s="29"/>
      <c r="C179" s="30"/>
      <c r="D179" s="31"/>
      <c r="E179" s="30"/>
    </row>
    <row r="180" spans="2:5" x14ac:dyDescent="0.2">
      <c r="B180" s="29"/>
      <c r="C180" s="30"/>
      <c r="D180" s="31"/>
      <c r="E180" s="30"/>
    </row>
    <row r="181" spans="2:5" x14ac:dyDescent="0.2">
      <c r="B181" s="29"/>
      <c r="C181" s="30"/>
      <c r="D181" s="31"/>
      <c r="E181" s="30"/>
    </row>
    <row r="182" spans="2:5" x14ac:dyDescent="0.2">
      <c r="B182" s="29"/>
      <c r="C182" s="30"/>
      <c r="D182" s="31"/>
      <c r="E182" s="30"/>
    </row>
    <row r="183" spans="2:5" x14ac:dyDescent="0.2">
      <c r="B183" s="29"/>
      <c r="C183" s="30"/>
      <c r="D183" s="31"/>
      <c r="E183" s="30"/>
    </row>
    <row r="184" spans="2:5" x14ac:dyDescent="0.2">
      <c r="B184" s="29"/>
      <c r="C184" s="30"/>
      <c r="D184" s="31"/>
      <c r="E184" s="30"/>
    </row>
    <row r="185" spans="2:5" x14ac:dyDescent="0.2">
      <c r="B185" s="29"/>
      <c r="C185" s="30"/>
      <c r="D185" s="31"/>
      <c r="E185" s="30"/>
    </row>
    <row r="186" spans="2:5" x14ac:dyDescent="0.2">
      <c r="B186" s="29"/>
      <c r="C186" s="30"/>
      <c r="D186" s="31"/>
      <c r="E186" s="30"/>
    </row>
    <row r="187" spans="2:5" x14ac:dyDescent="0.2">
      <c r="B187" s="29"/>
      <c r="C187" s="30"/>
      <c r="D187" s="31"/>
      <c r="E187" s="30"/>
    </row>
    <row r="188" spans="2:5" x14ac:dyDescent="0.2">
      <c r="B188" s="29"/>
      <c r="C188" s="30"/>
      <c r="D188" s="31"/>
      <c r="E188" s="30"/>
    </row>
    <row r="189" spans="2:5" x14ac:dyDescent="0.2">
      <c r="B189" s="29"/>
      <c r="C189" s="30"/>
      <c r="D189" s="31"/>
      <c r="E189" s="30"/>
    </row>
    <row r="190" spans="2:5" x14ac:dyDescent="0.2">
      <c r="B190" s="29"/>
      <c r="C190" s="30"/>
      <c r="D190" s="31"/>
      <c r="E190" s="30"/>
    </row>
    <row r="191" spans="2:5" x14ac:dyDescent="0.2">
      <c r="B191" s="29"/>
      <c r="C191" s="30"/>
      <c r="D191" s="31"/>
      <c r="E191" s="30"/>
    </row>
    <row r="192" spans="2:5" x14ac:dyDescent="0.2">
      <c r="B192" s="29"/>
      <c r="C192" s="30"/>
      <c r="D192" s="31"/>
      <c r="E192" s="30"/>
    </row>
    <row r="193" spans="2:5" x14ac:dyDescent="0.2">
      <c r="B193" s="29"/>
      <c r="C193" s="30"/>
      <c r="D193" s="31"/>
      <c r="E193" s="30"/>
    </row>
    <row r="194" spans="2:5" x14ac:dyDescent="0.2">
      <c r="B194" s="29"/>
      <c r="C194" s="30"/>
      <c r="D194" s="31"/>
      <c r="E194" s="30"/>
    </row>
    <row r="195" spans="2:5" x14ac:dyDescent="0.2">
      <c r="B195" s="29"/>
      <c r="C195" s="30"/>
      <c r="D195" s="31"/>
      <c r="E195" s="30"/>
    </row>
    <row r="196" spans="2:5" x14ac:dyDescent="0.2">
      <c r="B196" s="29"/>
      <c r="C196" s="30"/>
      <c r="D196" s="31"/>
      <c r="E196" s="30"/>
    </row>
    <row r="197" spans="2:5" x14ac:dyDescent="0.2">
      <c r="B197" s="29"/>
      <c r="C197" s="30"/>
      <c r="D197" s="31"/>
      <c r="E197" s="30"/>
    </row>
    <row r="198" spans="2:5" x14ac:dyDescent="0.2">
      <c r="B198" s="29"/>
      <c r="C198" s="30"/>
      <c r="D198" s="31"/>
      <c r="E198" s="30"/>
    </row>
    <row r="199" spans="2:5" x14ac:dyDescent="0.2">
      <c r="B199" s="29"/>
      <c r="C199" s="30"/>
      <c r="D199" s="31"/>
      <c r="E199" s="30"/>
    </row>
    <row r="200" spans="2:5" x14ac:dyDescent="0.2">
      <c r="B200" s="29"/>
      <c r="C200" s="30"/>
      <c r="D200" s="31"/>
      <c r="E200" s="30"/>
    </row>
    <row r="201" spans="2:5" x14ac:dyDescent="0.2">
      <c r="B201" s="29"/>
      <c r="C201" s="30"/>
      <c r="D201" s="31"/>
      <c r="E201" s="30"/>
    </row>
    <row r="202" spans="2:5" x14ac:dyDescent="0.2">
      <c r="B202" s="29"/>
      <c r="C202" s="30"/>
      <c r="D202" s="31"/>
      <c r="E202" s="30"/>
    </row>
    <row r="203" spans="2:5" x14ac:dyDescent="0.2">
      <c r="B203" s="29"/>
      <c r="C203" s="30"/>
      <c r="D203" s="31"/>
      <c r="E203" s="30"/>
    </row>
    <row r="204" spans="2:5" x14ac:dyDescent="0.2">
      <c r="B204" s="29"/>
      <c r="C204" s="30"/>
      <c r="D204" s="31"/>
      <c r="E204" s="30"/>
    </row>
    <row r="205" spans="2:5" x14ac:dyDescent="0.2">
      <c r="B205" s="29"/>
      <c r="C205" s="30"/>
      <c r="D205" s="31"/>
      <c r="E205" s="30"/>
    </row>
    <row r="206" spans="2:5" x14ac:dyDescent="0.2">
      <c r="B206" s="29"/>
      <c r="C206" s="30"/>
      <c r="D206" s="31"/>
      <c r="E206" s="30"/>
    </row>
    <row r="207" spans="2:5" x14ac:dyDescent="0.2">
      <c r="B207" s="29"/>
      <c r="C207" s="30"/>
      <c r="D207" s="31"/>
      <c r="E207" s="30"/>
    </row>
    <row r="208" spans="2:5" x14ac:dyDescent="0.2">
      <c r="B208" s="29"/>
      <c r="C208" s="30"/>
      <c r="D208" s="31"/>
      <c r="E208" s="30"/>
    </row>
    <row r="209" spans="2:5" x14ac:dyDescent="0.2">
      <c r="B209" s="29"/>
      <c r="C209" s="30"/>
      <c r="D209" s="31"/>
      <c r="E209" s="30"/>
    </row>
    <row r="210" spans="2:5" x14ac:dyDescent="0.2">
      <c r="B210" s="29"/>
      <c r="C210" s="30"/>
      <c r="D210" s="31"/>
      <c r="E210" s="30"/>
    </row>
    <row r="211" spans="2:5" x14ac:dyDescent="0.2">
      <c r="B211" s="29"/>
      <c r="C211" s="30"/>
      <c r="D211" s="31"/>
      <c r="E211" s="30"/>
    </row>
    <row r="212" spans="2:5" x14ac:dyDescent="0.2">
      <c r="B212" s="29"/>
      <c r="C212" s="30"/>
      <c r="D212" s="31"/>
      <c r="E212" s="30"/>
    </row>
    <row r="213" spans="2:5" x14ac:dyDescent="0.2">
      <c r="B213" s="29"/>
      <c r="C213" s="30"/>
      <c r="D213" s="31"/>
      <c r="E213" s="30"/>
    </row>
    <row r="214" spans="2:5" x14ac:dyDescent="0.2">
      <c r="B214" s="29"/>
      <c r="C214" s="30"/>
      <c r="D214" s="31"/>
      <c r="E214" s="30"/>
    </row>
    <row r="215" spans="2:5" x14ac:dyDescent="0.2">
      <c r="B215" s="29"/>
      <c r="C215" s="30"/>
      <c r="D215" s="31"/>
      <c r="E215" s="30"/>
    </row>
    <row r="216" spans="2:5" x14ac:dyDescent="0.2">
      <c r="B216" s="29"/>
      <c r="C216" s="30"/>
      <c r="D216" s="31"/>
      <c r="E216" s="30"/>
    </row>
    <row r="217" spans="2:5" x14ac:dyDescent="0.2">
      <c r="B217" s="29"/>
      <c r="C217" s="30"/>
      <c r="D217" s="31"/>
      <c r="E217" s="30"/>
    </row>
    <row r="218" spans="2:5" x14ac:dyDescent="0.2">
      <c r="B218" s="29"/>
      <c r="C218" s="30"/>
      <c r="D218" s="31"/>
      <c r="E218" s="30"/>
    </row>
    <row r="219" spans="2:5" x14ac:dyDescent="0.2">
      <c r="B219" s="29"/>
      <c r="C219" s="30"/>
      <c r="D219" s="31"/>
      <c r="E219" s="30"/>
    </row>
    <row r="220" spans="2:5" x14ac:dyDescent="0.2">
      <c r="B220" s="29"/>
      <c r="C220" s="30"/>
      <c r="D220" s="31"/>
      <c r="E220" s="30"/>
    </row>
    <row r="221" spans="2:5" x14ac:dyDescent="0.2">
      <c r="B221" s="29"/>
      <c r="C221" s="30"/>
      <c r="D221" s="31"/>
      <c r="E221" s="30"/>
    </row>
    <row r="222" spans="2:5" x14ac:dyDescent="0.2">
      <c r="B222" s="29"/>
      <c r="C222" s="30"/>
      <c r="D222" s="31"/>
      <c r="E222" s="30"/>
    </row>
    <row r="223" spans="2:5" x14ac:dyDescent="0.2">
      <c r="B223" s="29"/>
      <c r="C223" s="30"/>
      <c r="D223" s="31"/>
      <c r="E223" s="30"/>
    </row>
    <row r="224" spans="2:5" x14ac:dyDescent="0.2">
      <c r="B224" s="29"/>
      <c r="C224" s="30"/>
      <c r="D224" s="31"/>
      <c r="E224" s="30"/>
    </row>
    <row r="225" spans="2:5" x14ac:dyDescent="0.2">
      <c r="B225" s="29"/>
      <c r="C225" s="30"/>
      <c r="D225" s="31"/>
      <c r="E225" s="30"/>
    </row>
    <row r="226" spans="2:5" x14ac:dyDescent="0.2">
      <c r="B226" s="29"/>
      <c r="C226" s="30"/>
      <c r="D226" s="31"/>
      <c r="E226" s="30"/>
    </row>
    <row r="227" spans="2:5" x14ac:dyDescent="0.2">
      <c r="B227" s="29"/>
      <c r="C227" s="30"/>
      <c r="D227" s="31"/>
      <c r="E227" s="30"/>
    </row>
    <row r="228" spans="2:5" x14ac:dyDescent="0.2">
      <c r="B228" s="29"/>
      <c r="C228" s="30"/>
      <c r="D228" s="31"/>
      <c r="E228" s="30"/>
    </row>
    <row r="229" spans="2:5" x14ac:dyDescent="0.2">
      <c r="B229" s="29"/>
      <c r="C229" s="30"/>
      <c r="D229" s="31"/>
      <c r="E229" s="30"/>
    </row>
    <row r="230" spans="2:5" x14ac:dyDescent="0.2">
      <c r="B230" s="29"/>
      <c r="C230" s="30"/>
      <c r="D230" s="31"/>
      <c r="E230" s="30"/>
    </row>
    <row r="231" spans="2:5" x14ac:dyDescent="0.2">
      <c r="B231" s="29"/>
      <c r="C231" s="30"/>
      <c r="D231" s="31"/>
      <c r="E231" s="30"/>
    </row>
    <row r="232" spans="2:5" x14ac:dyDescent="0.2">
      <c r="B232" s="29"/>
      <c r="C232" s="30"/>
      <c r="D232" s="31"/>
      <c r="E232" s="30"/>
    </row>
    <row r="233" spans="2:5" x14ac:dyDescent="0.2">
      <c r="B233" s="29"/>
      <c r="C233" s="30"/>
      <c r="D233" s="31"/>
      <c r="E233" s="30"/>
    </row>
    <row r="234" spans="2:5" x14ac:dyDescent="0.2">
      <c r="B234" s="29"/>
      <c r="C234" s="30"/>
      <c r="D234" s="31"/>
      <c r="E234" s="30"/>
    </row>
    <row r="235" spans="2:5" x14ac:dyDescent="0.2">
      <c r="B235" s="29"/>
      <c r="C235" s="30"/>
      <c r="D235" s="31"/>
      <c r="E235" s="30"/>
    </row>
    <row r="236" spans="2:5" x14ac:dyDescent="0.2">
      <c r="B236" s="29"/>
      <c r="C236" s="30"/>
      <c r="D236" s="31"/>
      <c r="E236" s="30"/>
    </row>
    <row r="237" spans="2:5" x14ac:dyDescent="0.2">
      <c r="B237" s="29"/>
      <c r="C237" s="30"/>
      <c r="D237" s="31"/>
      <c r="E237" s="30"/>
    </row>
    <row r="238" spans="2:5" x14ac:dyDescent="0.2">
      <c r="B238" s="29"/>
      <c r="C238" s="30"/>
      <c r="D238" s="31"/>
      <c r="E238" s="30"/>
    </row>
    <row r="239" spans="2:5" x14ac:dyDescent="0.2">
      <c r="B239" s="29"/>
      <c r="C239" s="30"/>
      <c r="D239" s="31"/>
      <c r="E239" s="30"/>
    </row>
    <row r="240" spans="2:5" x14ac:dyDescent="0.2">
      <c r="B240" s="29"/>
      <c r="C240" s="30"/>
      <c r="D240" s="31"/>
      <c r="E240" s="30"/>
    </row>
    <row r="241" spans="2:5" x14ac:dyDescent="0.2">
      <c r="B241" s="29"/>
      <c r="C241" s="30"/>
      <c r="D241" s="31"/>
      <c r="E241" s="30"/>
    </row>
    <row r="242" spans="2:5" x14ac:dyDescent="0.2">
      <c r="B242" s="29"/>
      <c r="C242" s="30"/>
      <c r="D242" s="31"/>
      <c r="E242" s="30"/>
    </row>
    <row r="243" spans="2:5" x14ac:dyDescent="0.2">
      <c r="B243" s="29"/>
      <c r="C243" s="30"/>
      <c r="D243" s="31"/>
      <c r="E243" s="30"/>
    </row>
    <row r="244" spans="2:5" x14ac:dyDescent="0.2">
      <c r="B244" s="29"/>
      <c r="C244" s="30"/>
      <c r="D244" s="31"/>
      <c r="E244" s="30"/>
    </row>
    <row r="245" spans="2:5" x14ac:dyDescent="0.2">
      <c r="B245" s="29"/>
      <c r="C245" s="30"/>
      <c r="D245" s="31"/>
      <c r="E245" s="30"/>
    </row>
    <row r="246" spans="2:5" x14ac:dyDescent="0.2">
      <c r="B246" s="29"/>
      <c r="C246" s="30"/>
      <c r="D246" s="31"/>
      <c r="E246" s="30"/>
    </row>
    <row r="247" spans="2:5" x14ac:dyDescent="0.2">
      <c r="B247" s="29"/>
      <c r="C247" s="30"/>
      <c r="D247" s="31"/>
      <c r="E247" s="30"/>
    </row>
    <row r="248" spans="2:5" x14ac:dyDescent="0.2">
      <c r="B248" s="29"/>
      <c r="C248" s="30"/>
      <c r="D248" s="31"/>
      <c r="E248" s="30"/>
    </row>
    <row r="249" spans="2:5" x14ac:dyDescent="0.2">
      <c r="B249" s="29"/>
      <c r="C249" s="30"/>
      <c r="D249" s="31"/>
      <c r="E249" s="30"/>
    </row>
    <row r="250" spans="2:5" x14ac:dyDescent="0.2">
      <c r="B250" s="29"/>
      <c r="C250" s="30"/>
      <c r="D250" s="31"/>
      <c r="E250" s="30"/>
    </row>
    <row r="251" spans="2:5" x14ac:dyDescent="0.2">
      <c r="B251" s="29"/>
      <c r="C251" s="30"/>
      <c r="D251" s="31"/>
      <c r="E251" s="30"/>
    </row>
    <row r="252" spans="2:5" x14ac:dyDescent="0.2">
      <c r="B252" s="29"/>
      <c r="C252" s="30"/>
      <c r="D252" s="31"/>
      <c r="E252" s="30"/>
    </row>
    <row r="253" spans="2:5" x14ac:dyDescent="0.2">
      <c r="B253" s="29"/>
      <c r="C253" s="30"/>
      <c r="D253" s="31"/>
      <c r="E253" s="30"/>
    </row>
    <row r="254" spans="2:5" x14ac:dyDescent="0.2">
      <c r="B254" s="29"/>
      <c r="C254" s="30"/>
      <c r="D254" s="31"/>
      <c r="E254" s="30"/>
    </row>
    <row r="255" spans="2:5" x14ac:dyDescent="0.2">
      <c r="B255" s="29"/>
      <c r="C255" s="30"/>
      <c r="D255" s="31"/>
      <c r="E255" s="30"/>
    </row>
    <row r="256" spans="2:5" x14ac:dyDescent="0.2">
      <c r="B256" s="29"/>
      <c r="C256" s="30"/>
      <c r="D256" s="31"/>
      <c r="E256" s="30"/>
    </row>
    <row r="257" spans="2:5" x14ac:dyDescent="0.2">
      <c r="B257" s="29"/>
      <c r="C257" s="30"/>
      <c r="D257" s="31"/>
      <c r="E257" s="30"/>
    </row>
    <row r="258" spans="2:5" x14ac:dyDescent="0.2">
      <c r="B258" s="29"/>
      <c r="C258" s="30"/>
      <c r="D258" s="31"/>
      <c r="E258" s="30"/>
    </row>
    <row r="259" spans="2:5" x14ac:dyDescent="0.2">
      <c r="B259" s="29"/>
      <c r="D259" s="31"/>
      <c r="E259" s="30"/>
    </row>
    <row r="260" spans="2:5" x14ac:dyDescent="0.2">
      <c r="B260" s="29"/>
      <c r="D260" s="31"/>
      <c r="E260" s="30"/>
    </row>
    <row r="261" spans="2:5" x14ac:dyDescent="0.2">
      <c r="B261" s="29"/>
      <c r="D261" s="31"/>
      <c r="E261" s="30"/>
    </row>
    <row r="262" spans="2:5" x14ac:dyDescent="0.2">
      <c r="B262" s="29"/>
      <c r="D262" s="31"/>
      <c r="E262" s="30"/>
    </row>
    <row r="263" spans="2:5" x14ac:dyDescent="0.2">
      <c r="B263" s="29"/>
      <c r="D263" s="31"/>
      <c r="E263" s="30"/>
    </row>
    <row r="264" spans="2:5" x14ac:dyDescent="0.2">
      <c r="B264" s="29"/>
      <c r="D264" s="31"/>
      <c r="E264" s="30"/>
    </row>
    <row r="265" spans="2:5" x14ac:dyDescent="0.2">
      <c r="B265" s="29"/>
      <c r="D265" s="31"/>
      <c r="E265" s="30"/>
    </row>
    <row r="266" spans="2:5" x14ac:dyDescent="0.2">
      <c r="B266" s="29"/>
      <c r="D266" s="31"/>
      <c r="E266" s="30"/>
    </row>
    <row r="267" spans="2:5" x14ac:dyDescent="0.2">
      <c r="B267" s="29"/>
      <c r="D267" s="31"/>
      <c r="E267" s="30"/>
    </row>
    <row r="268" spans="2:5" x14ac:dyDescent="0.2">
      <c r="B268" s="29"/>
      <c r="D268" s="31"/>
      <c r="E268" s="30"/>
    </row>
    <row r="269" spans="2:5" x14ac:dyDescent="0.2">
      <c r="B269" s="29"/>
      <c r="D269" s="31"/>
      <c r="E269" s="30"/>
    </row>
    <row r="270" spans="2:5" x14ac:dyDescent="0.2">
      <c r="B270" s="29"/>
      <c r="D270" s="31"/>
      <c r="E270" s="30"/>
    </row>
    <row r="271" spans="2:5" x14ac:dyDescent="0.2">
      <c r="B271" s="29"/>
      <c r="D271" s="31"/>
      <c r="E271" s="30"/>
    </row>
    <row r="272" spans="2:5" x14ac:dyDescent="0.2">
      <c r="B272" s="29"/>
      <c r="D272" s="31"/>
      <c r="E272" s="30"/>
    </row>
    <row r="273" spans="2:5" x14ac:dyDescent="0.2">
      <c r="B273" s="29"/>
      <c r="D273" s="31"/>
      <c r="E273" s="30"/>
    </row>
    <row r="274" spans="2:5" x14ac:dyDescent="0.2">
      <c r="B274" s="29"/>
      <c r="D274" s="31"/>
      <c r="E274" s="30"/>
    </row>
    <row r="275" spans="2:5" x14ac:dyDescent="0.2">
      <c r="B275" s="29"/>
      <c r="D275" s="31"/>
      <c r="E275" s="30"/>
    </row>
    <row r="276" spans="2:5" x14ac:dyDescent="0.2">
      <c r="B276" s="29"/>
      <c r="D276" s="31"/>
      <c r="E276" s="30"/>
    </row>
    <row r="277" spans="2:5" x14ac:dyDescent="0.2">
      <c r="B277" s="29"/>
      <c r="D277" s="31"/>
      <c r="E277" s="30"/>
    </row>
    <row r="278" spans="2:5" x14ac:dyDescent="0.2">
      <c r="B278" s="29"/>
      <c r="D278" s="31"/>
      <c r="E278" s="30"/>
    </row>
    <row r="279" spans="2:5" x14ac:dyDescent="0.2">
      <c r="B279" s="29"/>
      <c r="D279" s="31"/>
      <c r="E279" s="30"/>
    </row>
    <row r="280" spans="2:5" x14ac:dyDescent="0.2">
      <c r="B280" s="29"/>
      <c r="D280" s="31"/>
      <c r="E280" s="30"/>
    </row>
    <row r="281" spans="2:5" x14ac:dyDescent="0.2">
      <c r="B281" s="29"/>
      <c r="D281" s="31"/>
      <c r="E281" s="30"/>
    </row>
    <row r="282" spans="2:5" x14ac:dyDescent="0.2">
      <c r="B282" s="29"/>
      <c r="D282" s="31"/>
      <c r="E282" s="30"/>
    </row>
    <row r="283" spans="2:5" x14ac:dyDescent="0.2">
      <c r="B283" s="29"/>
      <c r="D283" s="31"/>
      <c r="E283" s="30"/>
    </row>
    <row r="284" spans="2:5" x14ac:dyDescent="0.2">
      <c r="B284" s="29"/>
      <c r="D284" s="31"/>
      <c r="E284" s="30"/>
    </row>
    <row r="285" spans="2:5" x14ac:dyDescent="0.2">
      <c r="B285" s="29"/>
      <c r="D285" s="31"/>
      <c r="E285" s="30"/>
    </row>
    <row r="286" spans="2:5" x14ac:dyDescent="0.2">
      <c r="B286" s="29"/>
      <c r="D286" s="31"/>
      <c r="E286" s="30"/>
    </row>
    <row r="287" spans="2:5" x14ac:dyDescent="0.2">
      <c r="B287" s="29"/>
      <c r="D287" s="31"/>
      <c r="E287" s="30"/>
    </row>
    <row r="288" spans="2:5" x14ac:dyDescent="0.2">
      <c r="B288" s="29"/>
      <c r="D288" s="31"/>
      <c r="E288" s="30"/>
    </row>
    <row r="289" spans="2:5" x14ac:dyDescent="0.2">
      <c r="B289" s="29"/>
      <c r="D289" s="31"/>
      <c r="E289" s="30"/>
    </row>
    <row r="290" spans="2:5" x14ac:dyDescent="0.2">
      <c r="B290" s="29"/>
      <c r="D290" s="31"/>
      <c r="E290" s="30"/>
    </row>
    <row r="291" spans="2:5" x14ac:dyDescent="0.2">
      <c r="B291" s="29"/>
      <c r="D291" s="31"/>
      <c r="E291" s="30"/>
    </row>
    <row r="292" spans="2:5" x14ac:dyDescent="0.2">
      <c r="B292" s="29"/>
      <c r="D292" s="31"/>
      <c r="E292" s="30"/>
    </row>
    <row r="293" spans="2:5" x14ac:dyDescent="0.2">
      <c r="B293" s="29"/>
      <c r="D293" s="31"/>
      <c r="E293" s="30"/>
    </row>
    <row r="294" spans="2:5" x14ac:dyDescent="0.2">
      <c r="B294" s="29"/>
      <c r="D294" s="31"/>
      <c r="E294" s="30"/>
    </row>
    <row r="295" spans="2:5" x14ac:dyDescent="0.2">
      <c r="B295" s="29"/>
      <c r="D295" s="31"/>
      <c r="E295" s="30"/>
    </row>
    <row r="296" spans="2:5" x14ac:dyDescent="0.2">
      <c r="B296" s="29"/>
      <c r="D296" s="31"/>
      <c r="E296" s="30"/>
    </row>
    <row r="297" spans="2:5" x14ac:dyDescent="0.2">
      <c r="B297" s="29"/>
      <c r="D297" s="31"/>
      <c r="E297" s="30"/>
    </row>
    <row r="298" spans="2:5" x14ac:dyDescent="0.2">
      <c r="B298" s="29"/>
      <c r="D298" s="31"/>
      <c r="E298" s="30"/>
    </row>
    <row r="299" spans="2:5" x14ac:dyDescent="0.2">
      <c r="B299" s="29"/>
      <c r="D299" s="31"/>
      <c r="E299" s="30"/>
    </row>
    <row r="300" spans="2:5" x14ac:dyDescent="0.2">
      <c r="B300" s="29"/>
      <c r="D300" s="31"/>
      <c r="E300" s="30"/>
    </row>
    <row r="301" spans="2:5" x14ac:dyDescent="0.2">
      <c r="B301" s="29"/>
      <c r="D301" s="31"/>
      <c r="E301" s="30"/>
    </row>
    <row r="302" spans="2:5" x14ac:dyDescent="0.2">
      <c r="B302" s="29"/>
      <c r="D302" s="31"/>
      <c r="E302" s="30"/>
    </row>
    <row r="303" spans="2:5" x14ac:dyDescent="0.2">
      <c r="B303" s="29"/>
      <c r="D303" s="31"/>
      <c r="E303" s="30"/>
    </row>
    <row r="304" spans="2:5" x14ac:dyDescent="0.2">
      <c r="B304" s="29"/>
      <c r="D304" s="31"/>
      <c r="E304" s="30"/>
    </row>
    <row r="305" spans="2:5" x14ac:dyDescent="0.2">
      <c r="B305" s="29"/>
      <c r="D305" s="31"/>
      <c r="E305" s="30"/>
    </row>
    <row r="306" spans="2:5" x14ac:dyDescent="0.2">
      <c r="B306" s="29"/>
      <c r="D306" s="31"/>
      <c r="E306" s="30"/>
    </row>
    <row r="307" spans="2:5" x14ac:dyDescent="0.2">
      <c r="B307" s="29"/>
      <c r="D307" s="31"/>
      <c r="E307" s="30"/>
    </row>
    <row r="308" spans="2:5" x14ac:dyDescent="0.2">
      <c r="B308" s="29"/>
      <c r="D308" s="31"/>
      <c r="E308" s="30"/>
    </row>
    <row r="309" spans="2:5" x14ac:dyDescent="0.2">
      <c r="B309" s="29"/>
      <c r="D309" s="31"/>
      <c r="E309" s="30"/>
    </row>
    <row r="310" spans="2:5" x14ac:dyDescent="0.2">
      <c r="B310" s="29"/>
      <c r="D310" s="31"/>
      <c r="E310" s="30"/>
    </row>
    <row r="311" spans="2:5" x14ac:dyDescent="0.2">
      <c r="B311" s="29"/>
      <c r="D311" s="31"/>
      <c r="E311" s="30"/>
    </row>
    <row r="312" spans="2:5" x14ac:dyDescent="0.2">
      <c r="B312" s="29"/>
      <c r="D312" s="31"/>
      <c r="E312" s="30"/>
    </row>
    <row r="313" spans="2:5" x14ac:dyDescent="0.2">
      <c r="B313" s="29"/>
      <c r="D313" s="31"/>
      <c r="E313" s="30"/>
    </row>
    <row r="314" spans="2:5" x14ac:dyDescent="0.2">
      <c r="B314" s="29"/>
      <c r="D314" s="31"/>
      <c r="E314" s="30"/>
    </row>
    <row r="315" spans="2:5" x14ac:dyDescent="0.2">
      <c r="B315" s="29"/>
      <c r="D315" s="31"/>
      <c r="E315" s="30"/>
    </row>
    <row r="316" spans="2:5" x14ac:dyDescent="0.2">
      <c r="B316" s="29"/>
      <c r="D316" s="31"/>
      <c r="E316" s="30"/>
    </row>
    <row r="317" spans="2:5" x14ac:dyDescent="0.2">
      <c r="B317" s="29"/>
      <c r="D317" s="31"/>
      <c r="E317" s="30"/>
    </row>
    <row r="318" spans="2:5" x14ac:dyDescent="0.2">
      <c r="B318" s="29"/>
      <c r="D318" s="31"/>
      <c r="E318" s="30"/>
    </row>
    <row r="319" spans="2:5" x14ac:dyDescent="0.2">
      <c r="B319" s="29"/>
      <c r="D319" s="31"/>
      <c r="E319" s="30"/>
    </row>
    <row r="320" spans="2:5" x14ac:dyDescent="0.2">
      <c r="B320" s="29"/>
      <c r="D320" s="31"/>
      <c r="E320" s="30"/>
    </row>
    <row r="321" spans="2:5" x14ac:dyDescent="0.2">
      <c r="B321" s="29"/>
      <c r="D321" s="31"/>
      <c r="E321" s="30"/>
    </row>
    <row r="322" spans="2:5" x14ac:dyDescent="0.2">
      <c r="B322" s="29"/>
      <c r="D322" s="31"/>
      <c r="E322" s="30"/>
    </row>
    <row r="323" spans="2:5" x14ac:dyDescent="0.2">
      <c r="B323" s="29"/>
      <c r="D323" s="31"/>
      <c r="E323" s="30"/>
    </row>
    <row r="324" spans="2:5" x14ac:dyDescent="0.2">
      <c r="B324" s="29"/>
      <c r="D324" s="31"/>
      <c r="E324" s="30"/>
    </row>
    <row r="325" spans="2:5" x14ac:dyDescent="0.2">
      <c r="B325" s="29"/>
      <c r="D325" s="31"/>
      <c r="E325" s="30"/>
    </row>
    <row r="326" spans="2:5" x14ac:dyDescent="0.2">
      <c r="B326" s="29"/>
      <c r="D326" s="31"/>
      <c r="E326" s="30"/>
    </row>
    <row r="327" spans="2:5" x14ac:dyDescent="0.2">
      <c r="B327" s="29"/>
      <c r="D327" s="31"/>
      <c r="E327" s="30"/>
    </row>
    <row r="328" spans="2:5" x14ac:dyDescent="0.2">
      <c r="B328" s="29"/>
      <c r="D328" s="31"/>
      <c r="E328" s="30"/>
    </row>
    <row r="329" spans="2:5" x14ac:dyDescent="0.2">
      <c r="B329" s="29"/>
      <c r="D329" s="31"/>
      <c r="E329" s="30"/>
    </row>
    <row r="330" spans="2:5" x14ac:dyDescent="0.2">
      <c r="B330" s="29"/>
      <c r="D330" s="31"/>
      <c r="E330" s="30"/>
    </row>
    <row r="331" spans="2:5" x14ac:dyDescent="0.2">
      <c r="B331" s="29"/>
      <c r="D331" s="31"/>
      <c r="E331" s="30"/>
    </row>
    <row r="332" spans="2:5" x14ac:dyDescent="0.2">
      <c r="B332" s="29"/>
      <c r="D332" s="31"/>
      <c r="E332" s="30"/>
    </row>
    <row r="333" spans="2:5" x14ac:dyDescent="0.2">
      <c r="B333" s="29"/>
      <c r="D333" s="31"/>
      <c r="E333" s="30"/>
    </row>
    <row r="334" spans="2:5" x14ac:dyDescent="0.2">
      <c r="B334" s="29"/>
      <c r="D334" s="31"/>
      <c r="E334" s="30"/>
    </row>
    <row r="335" spans="2:5" x14ac:dyDescent="0.2">
      <c r="B335" s="29"/>
      <c r="D335" s="31"/>
      <c r="E335" s="30"/>
    </row>
    <row r="336" spans="2:5" x14ac:dyDescent="0.2">
      <c r="B336" s="29"/>
      <c r="D336" s="31"/>
      <c r="E336" s="30"/>
    </row>
    <row r="337" spans="2:5" x14ac:dyDescent="0.2">
      <c r="B337" s="29"/>
      <c r="D337" s="31"/>
      <c r="E337" s="30"/>
    </row>
    <row r="338" spans="2:5" x14ac:dyDescent="0.2">
      <c r="B338" s="29"/>
      <c r="D338" s="31"/>
      <c r="E338" s="30"/>
    </row>
    <row r="339" spans="2:5" x14ac:dyDescent="0.2">
      <c r="B339" s="29"/>
      <c r="D339" s="31"/>
      <c r="E339" s="30"/>
    </row>
    <row r="340" spans="2:5" x14ac:dyDescent="0.2">
      <c r="B340" s="29"/>
      <c r="D340" s="31"/>
      <c r="E340" s="30"/>
    </row>
    <row r="341" spans="2:5" x14ac:dyDescent="0.2">
      <c r="B341" s="29"/>
      <c r="D341" s="31"/>
      <c r="E341" s="30"/>
    </row>
    <row r="342" spans="2:5" x14ac:dyDescent="0.2">
      <c r="B342" s="29"/>
      <c r="D342" s="31"/>
      <c r="E342" s="30"/>
    </row>
    <row r="343" spans="2:5" x14ac:dyDescent="0.2">
      <c r="B343" s="29"/>
      <c r="D343" s="31"/>
      <c r="E343" s="30"/>
    </row>
    <row r="344" spans="2:5" x14ac:dyDescent="0.2">
      <c r="B344" s="29"/>
      <c r="D344" s="31"/>
      <c r="E344" s="30"/>
    </row>
    <row r="345" spans="2:5" x14ac:dyDescent="0.2">
      <c r="B345" s="29"/>
      <c r="D345" s="31"/>
      <c r="E345" s="30"/>
    </row>
    <row r="346" spans="2:5" x14ac:dyDescent="0.2">
      <c r="B346" s="29"/>
      <c r="D346" s="31"/>
      <c r="E346" s="30"/>
    </row>
    <row r="347" spans="2:5" x14ac:dyDescent="0.2">
      <c r="B347" s="29"/>
      <c r="D347" s="31"/>
      <c r="E347" s="30"/>
    </row>
    <row r="348" spans="2:5" x14ac:dyDescent="0.2">
      <c r="B348" s="29"/>
      <c r="D348" s="31"/>
      <c r="E348" s="30"/>
    </row>
    <row r="349" spans="2:5" x14ac:dyDescent="0.2">
      <c r="B349" s="29"/>
      <c r="D349" s="31"/>
      <c r="E349" s="30"/>
    </row>
    <row r="350" spans="2:5" x14ac:dyDescent="0.2">
      <c r="B350" s="29"/>
      <c r="D350" s="31"/>
      <c r="E350" s="30"/>
    </row>
    <row r="351" spans="2:5" x14ac:dyDescent="0.2">
      <c r="B351" s="29"/>
      <c r="D351" s="31"/>
      <c r="E351" s="30"/>
    </row>
    <row r="352" spans="2:5" x14ac:dyDescent="0.2">
      <c r="B352" s="29"/>
      <c r="D352" s="31"/>
      <c r="E352" s="30"/>
    </row>
    <row r="353" spans="2:5" x14ac:dyDescent="0.2">
      <c r="B353" s="29"/>
      <c r="D353" s="31"/>
      <c r="E353" s="30"/>
    </row>
    <row r="354" spans="2:5" x14ac:dyDescent="0.2">
      <c r="B354" s="29"/>
      <c r="D354" s="31"/>
      <c r="E354" s="30"/>
    </row>
    <row r="355" spans="2:5" x14ac:dyDescent="0.2">
      <c r="B355" s="29"/>
      <c r="D355" s="31"/>
      <c r="E355" s="30"/>
    </row>
    <row r="356" spans="2:5" x14ac:dyDescent="0.2">
      <c r="B356" s="29"/>
      <c r="D356" s="31"/>
      <c r="E356" s="30"/>
    </row>
    <row r="357" spans="2:5" x14ac:dyDescent="0.2">
      <c r="B357" s="29"/>
      <c r="D357" s="31"/>
      <c r="E357" s="30"/>
    </row>
    <row r="358" spans="2:5" x14ac:dyDescent="0.2">
      <c r="B358" s="29"/>
      <c r="D358" s="31"/>
      <c r="E358" s="30"/>
    </row>
    <row r="359" spans="2:5" x14ac:dyDescent="0.2">
      <c r="B359" s="29"/>
      <c r="D359" s="31"/>
      <c r="E359" s="30"/>
    </row>
    <row r="360" spans="2:5" x14ac:dyDescent="0.2">
      <c r="B360" s="29"/>
      <c r="D360" s="31"/>
      <c r="E360" s="30"/>
    </row>
    <row r="361" spans="2:5" x14ac:dyDescent="0.2">
      <c r="B361" s="29"/>
      <c r="D361" s="31"/>
      <c r="E361" s="30"/>
    </row>
    <row r="362" spans="2:5" x14ac:dyDescent="0.2">
      <c r="B362" s="29"/>
      <c r="D362" s="31"/>
      <c r="E362" s="30"/>
    </row>
    <row r="363" spans="2:5" x14ac:dyDescent="0.2">
      <c r="B363" s="29"/>
      <c r="D363" s="31"/>
      <c r="E363" s="30"/>
    </row>
    <row r="364" spans="2:5" x14ac:dyDescent="0.2">
      <c r="B364" s="29"/>
      <c r="D364" s="31"/>
      <c r="E364" s="30"/>
    </row>
    <row r="365" spans="2:5" x14ac:dyDescent="0.2">
      <c r="B365" s="29"/>
      <c r="D365" s="31"/>
      <c r="E365" s="30"/>
    </row>
    <row r="366" spans="2:5" x14ac:dyDescent="0.2">
      <c r="B366" s="29"/>
      <c r="D366" s="31"/>
      <c r="E366" s="30"/>
    </row>
    <row r="367" spans="2:5" x14ac:dyDescent="0.2">
      <c r="B367" s="29"/>
      <c r="D367" s="31"/>
      <c r="E367" s="30"/>
    </row>
    <row r="368" spans="2:5" x14ac:dyDescent="0.2">
      <c r="B368" s="29"/>
      <c r="D368" s="31"/>
      <c r="E368" s="30"/>
    </row>
    <row r="369" spans="2:5" x14ac:dyDescent="0.2">
      <c r="B369" s="29"/>
      <c r="D369" s="31"/>
      <c r="E369" s="30"/>
    </row>
    <row r="370" spans="2:5" x14ac:dyDescent="0.2">
      <c r="B370" s="29"/>
      <c r="D370" s="31"/>
      <c r="E370" s="30"/>
    </row>
    <row r="371" spans="2:5" x14ac:dyDescent="0.2">
      <c r="B371" s="29"/>
      <c r="D371" s="31"/>
      <c r="E371" s="30"/>
    </row>
    <row r="372" spans="2:5" x14ac:dyDescent="0.2">
      <c r="B372" s="29"/>
      <c r="D372" s="31"/>
      <c r="E372" s="30"/>
    </row>
    <row r="373" spans="2:5" x14ac:dyDescent="0.2">
      <c r="B373" s="29"/>
      <c r="D373" s="31"/>
      <c r="E373" s="30"/>
    </row>
    <row r="374" spans="2:5" x14ac:dyDescent="0.2">
      <c r="B374" s="29"/>
      <c r="D374" s="31"/>
      <c r="E374" s="30"/>
    </row>
    <row r="375" spans="2:5" x14ac:dyDescent="0.2">
      <c r="B375" s="29"/>
      <c r="D375" s="31"/>
      <c r="E375" s="30"/>
    </row>
    <row r="376" spans="2:5" x14ac:dyDescent="0.2">
      <c r="B376" s="29"/>
      <c r="D376" s="31"/>
      <c r="E376" s="30"/>
    </row>
    <row r="377" spans="2:5" x14ac:dyDescent="0.2">
      <c r="B377" s="29"/>
      <c r="D377" s="31"/>
      <c r="E377" s="30"/>
    </row>
    <row r="378" spans="2:5" x14ac:dyDescent="0.2">
      <c r="B378" s="29"/>
      <c r="D378" s="31"/>
      <c r="E378" s="30"/>
    </row>
    <row r="379" spans="2:5" x14ac:dyDescent="0.2">
      <c r="B379" s="29"/>
      <c r="D379" s="31"/>
      <c r="E379" s="30"/>
    </row>
    <row r="380" spans="2:5" x14ac:dyDescent="0.2">
      <c r="B380" s="29"/>
      <c r="D380" s="31"/>
      <c r="E380" s="30"/>
    </row>
    <row r="381" spans="2:5" x14ac:dyDescent="0.2">
      <c r="B381" s="29"/>
      <c r="D381" s="31"/>
      <c r="E381" s="30"/>
    </row>
    <row r="382" spans="2:5" x14ac:dyDescent="0.2">
      <c r="B382" s="29"/>
      <c r="D382" s="31"/>
      <c r="E382" s="30"/>
    </row>
    <row r="383" spans="2:5" x14ac:dyDescent="0.2">
      <c r="B383" s="29"/>
      <c r="D383" s="31"/>
      <c r="E383" s="30"/>
    </row>
    <row r="384" spans="2:5" x14ac:dyDescent="0.2">
      <c r="B384" s="29"/>
      <c r="D384" s="31"/>
      <c r="E384" s="30"/>
    </row>
    <row r="385" spans="2:5" x14ac:dyDescent="0.2">
      <c r="B385" s="29"/>
      <c r="D385" s="31"/>
      <c r="E385" s="30"/>
    </row>
    <row r="386" spans="2:5" x14ac:dyDescent="0.2">
      <c r="B386" s="29"/>
      <c r="D386" s="31"/>
      <c r="E386" s="30"/>
    </row>
    <row r="387" spans="2:5" x14ac:dyDescent="0.2">
      <c r="B387" s="29"/>
      <c r="D387" s="31"/>
      <c r="E387" s="30"/>
    </row>
    <row r="388" spans="2:5" x14ac:dyDescent="0.2">
      <c r="B388" s="29"/>
      <c r="D388" s="31"/>
      <c r="E388" s="30"/>
    </row>
    <row r="389" spans="2:5" x14ac:dyDescent="0.2">
      <c r="B389" s="29"/>
      <c r="D389" s="31"/>
      <c r="E389" s="30"/>
    </row>
    <row r="390" spans="2:5" x14ac:dyDescent="0.2">
      <c r="B390" s="29"/>
      <c r="D390" s="31"/>
      <c r="E390" s="30"/>
    </row>
    <row r="391" spans="2:5" x14ac:dyDescent="0.2">
      <c r="B391" s="29"/>
      <c r="D391" s="31"/>
      <c r="E391" s="30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zoomScale="75" workbookViewId="0">
      <selection activeCell="L27" sqref="L27"/>
    </sheetView>
  </sheetViews>
  <sheetFormatPr baseColWidth="10" defaultColWidth="11" defaultRowHeight="16" x14ac:dyDescent="0.2"/>
  <cols>
    <col min="2" max="2" width="6.6640625" bestFit="1" customWidth="1"/>
    <col min="3" max="3" width="6.1640625" bestFit="1" customWidth="1"/>
    <col min="4" max="4" width="6.1640625" customWidth="1"/>
  </cols>
  <sheetData>
    <row r="1" spans="1:8" x14ac:dyDescent="0.25">
      <c r="A1" t="s">
        <v>42</v>
      </c>
      <c r="B1" t="s">
        <v>31</v>
      </c>
      <c r="C1" t="s">
        <v>32</v>
      </c>
      <c r="E1" t="s">
        <v>41</v>
      </c>
      <c r="G1" t="s">
        <v>28</v>
      </c>
      <c r="H1" t="s">
        <v>40</v>
      </c>
    </row>
    <row r="2" spans="1:8" x14ac:dyDescent="0.25">
      <c r="A2" t="s">
        <v>39</v>
      </c>
      <c r="B2" t="s">
        <v>30</v>
      </c>
      <c r="C2">
        <v>0</v>
      </c>
      <c r="D2">
        <v>395.42</v>
      </c>
      <c r="E2">
        <v>257.2</v>
      </c>
      <c r="F2">
        <f>D2-E2</f>
        <v>138.22000000000003</v>
      </c>
      <c r="G2" s="14">
        <f>0.0001*F2^2+0.0107*F2</f>
        <v>3.3894308400000011</v>
      </c>
      <c r="H2">
        <v>309.60000000000002</v>
      </c>
    </row>
    <row r="3" spans="1:8" x14ac:dyDescent="0.25">
      <c r="A3" t="s">
        <v>39</v>
      </c>
      <c r="B3" t="s">
        <v>30</v>
      </c>
      <c r="C3">
        <f>C2+5</f>
        <v>5</v>
      </c>
      <c r="D3">
        <v>395.42</v>
      </c>
      <c r="E3">
        <v>388.4</v>
      </c>
      <c r="F3">
        <f t="shared" ref="F3:F66" si="0">D3-E3</f>
        <v>7.0200000000000387</v>
      </c>
      <c r="G3" s="14">
        <f t="shared" ref="G3:G66" si="1">0.0001*F3^2+0.0107*F3</f>
        <v>8.0042040000000467E-2</v>
      </c>
      <c r="H3" t="s">
        <v>38</v>
      </c>
    </row>
    <row r="4" spans="1:8" x14ac:dyDescent="0.25">
      <c r="A4" t="s">
        <v>39</v>
      </c>
      <c r="B4" t="s">
        <v>30</v>
      </c>
      <c r="C4">
        <f t="shared" ref="C4:C20" si="2">C3+5</f>
        <v>10</v>
      </c>
      <c r="D4">
        <v>395.42</v>
      </c>
      <c r="E4">
        <v>339.2</v>
      </c>
      <c r="F4">
        <f t="shared" si="0"/>
        <v>56.220000000000027</v>
      </c>
      <c r="G4" s="14">
        <f t="shared" si="1"/>
        <v>0.91762284000000061</v>
      </c>
      <c r="H4" t="s">
        <v>38</v>
      </c>
    </row>
    <row r="5" spans="1:8" x14ac:dyDescent="0.25">
      <c r="A5" t="s">
        <v>39</v>
      </c>
      <c r="B5" t="s">
        <v>30</v>
      </c>
      <c r="C5">
        <f t="shared" si="2"/>
        <v>15</v>
      </c>
      <c r="D5">
        <v>395.42</v>
      </c>
      <c r="E5">
        <v>304.3</v>
      </c>
      <c r="F5">
        <f t="shared" si="0"/>
        <v>91.12</v>
      </c>
      <c r="G5" s="14">
        <f t="shared" si="1"/>
        <v>1.80526944</v>
      </c>
      <c r="H5" t="s">
        <v>38</v>
      </c>
    </row>
    <row r="6" spans="1:8" x14ac:dyDescent="0.25">
      <c r="A6" t="s">
        <v>39</v>
      </c>
      <c r="B6" t="s">
        <v>30</v>
      </c>
      <c r="C6">
        <f t="shared" si="2"/>
        <v>20</v>
      </c>
      <c r="D6">
        <v>395.42</v>
      </c>
      <c r="E6">
        <v>348.8</v>
      </c>
      <c r="F6">
        <f t="shared" si="0"/>
        <v>46.620000000000005</v>
      </c>
      <c r="G6" s="14">
        <f t="shared" si="1"/>
        <v>0.71617644000000003</v>
      </c>
      <c r="H6" t="s">
        <v>38</v>
      </c>
    </row>
    <row r="7" spans="1:8" x14ac:dyDescent="0.25">
      <c r="A7" t="s">
        <v>39</v>
      </c>
      <c r="B7" t="s">
        <v>30</v>
      </c>
      <c r="C7">
        <f t="shared" si="2"/>
        <v>25</v>
      </c>
      <c r="D7">
        <v>395.42</v>
      </c>
      <c r="E7">
        <v>362.3</v>
      </c>
      <c r="F7">
        <f t="shared" si="0"/>
        <v>33.120000000000005</v>
      </c>
      <c r="G7" s="14">
        <f t="shared" si="1"/>
        <v>0.46407744000000006</v>
      </c>
      <c r="H7" t="s">
        <v>38</v>
      </c>
    </row>
    <row r="8" spans="1:8" x14ac:dyDescent="0.25">
      <c r="A8" t="s">
        <v>39</v>
      </c>
      <c r="B8" t="s">
        <v>30</v>
      </c>
      <c r="C8">
        <f t="shared" si="2"/>
        <v>30</v>
      </c>
      <c r="D8">
        <v>395.42</v>
      </c>
      <c r="E8">
        <v>330.3</v>
      </c>
      <c r="F8">
        <f t="shared" si="0"/>
        <v>65.12</v>
      </c>
      <c r="G8" s="14">
        <f t="shared" si="1"/>
        <v>1.1208454400000001</v>
      </c>
      <c r="H8" t="s">
        <v>38</v>
      </c>
    </row>
    <row r="9" spans="1:8" x14ac:dyDescent="0.25">
      <c r="A9" t="s">
        <v>39</v>
      </c>
      <c r="B9" t="s">
        <v>30</v>
      </c>
      <c r="C9">
        <f t="shared" si="2"/>
        <v>35</v>
      </c>
      <c r="D9">
        <v>395.42</v>
      </c>
      <c r="E9">
        <v>302.3</v>
      </c>
      <c r="F9">
        <f t="shared" si="0"/>
        <v>93.12</v>
      </c>
      <c r="G9" s="14">
        <f t="shared" si="1"/>
        <v>1.8635174400000003</v>
      </c>
      <c r="H9" t="s">
        <v>38</v>
      </c>
    </row>
    <row r="10" spans="1:8" x14ac:dyDescent="0.25">
      <c r="A10" t="s">
        <v>39</v>
      </c>
      <c r="B10" t="s">
        <v>30</v>
      </c>
      <c r="C10">
        <f t="shared" si="2"/>
        <v>40</v>
      </c>
      <c r="D10">
        <v>395.42</v>
      </c>
      <c r="E10">
        <v>323.5</v>
      </c>
      <c r="F10">
        <f t="shared" si="0"/>
        <v>71.920000000000016</v>
      </c>
      <c r="G10" s="14">
        <f t="shared" si="1"/>
        <v>1.2867926400000003</v>
      </c>
      <c r="H10" t="s">
        <v>38</v>
      </c>
    </row>
    <row r="11" spans="1:8" x14ac:dyDescent="0.25">
      <c r="A11" t="s">
        <v>39</v>
      </c>
      <c r="B11" t="s">
        <v>30</v>
      </c>
      <c r="C11">
        <f t="shared" si="2"/>
        <v>45</v>
      </c>
      <c r="D11">
        <v>395.42</v>
      </c>
      <c r="E11">
        <v>396.5</v>
      </c>
      <c r="F11">
        <f t="shared" si="0"/>
        <v>-1.0799999999999841</v>
      </c>
      <c r="G11" s="14">
        <f t="shared" si="1"/>
        <v>-1.1439359999999833E-2</v>
      </c>
      <c r="H11">
        <v>429</v>
      </c>
    </row>
    <row r="12" spans="1:8" x14ac:dyDescent="0.25">
      <c r="A12" t="s">
        <v>39</v>
      </c>
      <c r="B12" t="s">
        <v>30</v>
      </c>
      <c r="C12">
        <f t="shared" si="2"/>
        <v>50</v>
      </c>
      <c r="D12">
        <v>395.42</v>
      </c>
      <c r="E12">
        <v>382.6</v>
      </c>
      <c r="F12">
        <f t="shared" si="0"/>
        <v>12.819999999999993</v>
      </c>
      <c r="G12" s="14">
        <f t="shared" si="1"/>
        <v>0.1536092399999999</v>
      </c>
      <c r="H12" t="s">
        <v>38</v>
      </c>
    </row>
    <row r="13" spans="1:8" x14ac:dyDescent="0.25">
      <c r="A13" t="s">
        <v>39</v>
      </c>
      <c r="B13" t="s">
        <v>30</v>
      </c>
      <c r="C13">
        <f t="shared" si="2"/>
        <v>55</v>
      </c>
      <c r="D13">
        <v>395.42</v>
      </c>
      <c r="E13">
        <v>349.7</v>
      </c>
      <c r="F13">
        <f t="shared" si="0"/>
        <v>45.720000000000027</v>
      </c>
      <c r="G13" s="14">
        <f t="shared" si="1"/>
        <v>0.6982358400000005</v>
      </c>
      <c r="H13" t="s">
        <v>38</v>
      </c>
    </row>
    <row r="14" spans="1:8" x14ac:dyDescent="0.25">
      <c r="A14" t="s">
        <v>39</v>
      </c>
      <c r="B14" t="s">
        <v>30</v>
      </c>
      <c r="C14">
        <f t="shared" si="2"/>
        <v>60</v>
      </c>
      <c r="D14">
        <v>395.42</v>
      </c>
      <c r="E14">
        <v>404.5</v>
      </c>
      <c r="F14">
        <f t="shared" si="0"/>
        <v>-9.0799999999999841</v>
      </c>
      <c r="G14" s="14">
        <f t="shared" si="1"/>
        <v>-8.8911359999999856E-2</v>
      </c>
      <c r="H14" t="s">
        <v>38</v>
      </c>
    </row>
    <row r="15" spans="1:8" x14ac:dyDescent="0.25">
      <c r="A15" t="s">
        <v>39</v>
      </c>
      <c r="B15" t="s">
        <v>30</v>
      </c>
      <c r="C15">
        <f t="shared" si="2"/>
        <v>65</v>
      </c>
      <c r="D15">
        <v>395.42</v>
      </c>
      <c r="E15">
        <v>343.2</v>
      </c>
      <c r="F15">
        <f t="shared" si="0"/>
        <v>52.220000000000027</v>
      </c>
      <c r="G15" s="14">
        <f t="shared" si="1"/>
        <v>0.83144684000000058</v>
      </c>
      <c r="H15" t="s">
        <v>38</v>
      </c>
    </row>
    <row r="16" spans="1:8" x14ac:dyDescent="0.25">
      <c r="A16" t="s">
        <v>39</v>
      </c>
      <c r="B16" t="s">
        <v>30</v>
      </c>
      <c r="C16">
        <f t="shared" si="2"/>
        <v>70</v>
      </c>
      <c r="D16">
        <v>395.42</v>
      </c>
      <c r="E16">
        <v>352.8</v>
      </c>
      <c r="F16">
        <f t="shared" si="0"/>
        <v>42.620000000000005</v>
      </c>
      <c r="G16" s="14">
        <f t="shared" si="1"/>
        <v>0.63768044000000013</v>
      </c>
      <c r="H16" t="s">
        <v>38</v>
      </c>
    </row>
    <row r="17" spans="1:8" x14ac:dyDescent="0.25">
      <c r="A17" t="s">
        <v>39</v>
      </c>
      <c r="B17" t="s">
        <v>30</v>
      </c>
      <c r="C17">
        <f t="shared" si="2"/>
        <v>75</v>
      </c>
      <c r="D17">
        <v>395.42</v>
      </c>
      <c r="E17">
        <v>341.6</v>
      </c>
      <c r="F17">
        <f t="shared" si="0"/>
        <v>53.819999999999993</v>
      </c>
      <c r="G17" s="14">
        <f t="shared" si="1"/>
        <v>0.86553323999999976</v>
      </c>
      <c r="H17" t="s">
        <v>38</v>
      </c>
    </row>
    <row r="18" spans="1:8" x14ac:dyDescent="0.25">
      <c r="A18" t="s">
        <v>39</v>
      </c>
      <c r="B18" t="s">
        <v>30</v>
      </c>
      <c r="C18">
        <f t="shared" si="2"/>
        <v>80</v>
      </c>
      <c r="D18">
        <v>395.42</v>
      </c>
      <c r="E18">
        <v>332.8</v>
      </c>
      <c r="F18">
        <f t="shared" si="0"/>
        <v>62.620000000000005</v>
      </c>
      <c r="G18" s="14">
        <f t="shared" si="1"/>
        <v>1.06216044</v>
      </c>
      <c r="H18" t="s">
        <v>38</v>
      </c>
    </row>
    <row r="19" spans="1:8" x14ac:dyDescent="0.25">
      <c r="A19" t="s">
        <v>39</v>
      </c>
      <c r="B19" t="s">
        <v>30</v>
      </c>
      <c r="C19">
        <f t="shared" si="2"/>
        <v>85</v>
      </c>
      <c r="D19">
        <v>395.42</v>
      </c>
      <c r="E19">
        <v>286.3</v>
      </c>
      <c r="F19">
        <f t="shared" si="0"/>
        <v>109.12</v>
      </c>
      <c r="G19" s="14">
        <f t="shared" si="1"/>
        <v>2.35830144</v>
      </c>
      <c r="H19" t="s">
        <v>38</v>
      </c>
    </row>
    <row r="20" spans="1:8" x14ac:dyDescent="0.25">
      <c r="A20" t="s">
        <v>39</v>
      </c>
      <c r="B20" t="s">
        <v>30</v>
      </c>
      <c r="C20">
        <f t="shared" si="2"/>
        <v>90</v>
      </c>
      <c r="D20">
        <v>395.42</v>
      </c>
      <c r="E20">
        <v>354.9</v>
      </c>
      <c r="F20">
        <f t="shared" si="0"/>
        <v>40.520000000000039</v>
      </c>
      <c r="G20" s="14">
        <f t="shared" si="1"/>
        <v>0.59775104000000079</v>
      </c>
      <c r="H20">
        <v>405.2</v>
      </c>
    </row>
    <row r="21" spans="1:8" x14ac:dyDescent="0.25">
      <c r="A21" t="s">
        <v>39</v>
      </c>
      <c r="B21" t="s">
        <v>29</v>
      </c>
      <c r="C21">
        <v>0</v>
      </c>
      <c r="D21">
        <v>395.42</v>
      </c>
      <c r="E21">
        <v>345.5</v>
      </c>
      <c r="F21">
        <f t="shared" si="0"/>
        <v>49.920000000000016</v>
      </c>
      <c r="G21" s="14">
        <f t="shared" si="1"/>
        <v>0.78334464000000037</v>
      </c>
      <c r="H21" t="s">
        <v>38</v>
      </c>
    </row>
    <row r="22" spans="1:8" x14ac:dyDescent="0.25">
      <c r="A22" t="s">
        <v>39</v>
      </c>
      <c r="B22" t="s">
        <v>29</v>
      </c>
      <c r="C22">
        <v>5</v>
      </c>
      <c r="D22">
        <v>395.42</v>
      </c>
      <c r="E22">
        <v>352.3</v>
      </c>
      <c r="F22">
        <f t="shared" si="0"/>
        <v>43.120000000000005</v>
      </c>
      <c r="G22" s="14">
        <f t="shared" si="1"/>
        <v>0.64731744000000013</v>
      </c>
      <c r="H22" t="s">
        <v>38</v>
      </c>
    </row>
    <row r="23" spans="1:8" x14ac:dyDescent="0.25">
      <c r="A23" t="s">
        <v>39</v>
      </c>
      <c r="B23" t="s">
        <v>29</v>
      </c>
      <c r="C23">
        <v>10</v>
      </c>
      <c r="D23">
        <v>395.42</v>
      </c>
      <c r="E23">
        <v>375.3</v>
      </c>
      <c r="F23">
        <f t="shared" si="0"/>
        <v>20.120000000000005</v>
      </c>
      <c r="G23" s="14">
        <f t="shared" si="1"/>
        <v>0.25576544000000007</v>
      </c>
      <c r="H23" t="s">
        <v>38</v>
      </c>
    </row>
    <row r="24" spans="1:8" x14ac:dyDescent="0.25">
      <c r="A24" t="s">
        <v>39</v>
      </c>
      <c r="B24" t="s">
        <v>29</v>
      </c>
      <c r="C24">
        <v>15</v>
      </c>
      <c r="D24">
        <v>395.42</v>
      </c>
      <c r="E24">
        <v>349</v>
      </c>
      <c r="F24">
        <f t="shared" si="0"/>
        <v>46.420000000000016</v>
      </c>
      <c r="G24" s="14">
        <f t="shared" si="1"/>
        <v>0.71217564000000033</v>
      </c>
      <c r="H24">
        <v>398.7</v>
      </c>
    </row>
    <row r="25" spans="1:8" x14ac:dyDescent="0.25">
      <c r="A25" t="s">
        <v>39</v>
      </c>
      <c r="B25" t="s">
        <v>29</v>
      </c>
      <c r="C25">
        <v>20</v>
      </c>
      <c r="D25">
        <v>395.42</v>
      </c>
      <c r="E25">
        <v>349.2</v>
      </c>
      <c r="F25">
        <f t="shared" si="0"/>
        <v>46.220000000000027</v>
      </c>
      <c r="G25" s="14">
        <f t="shared" si="1"/>
        <v>0.70818284000000054</v>
      </c>
      <c r="H25" t="s">
        <v>38</v>
      </c>
    </row>
    <row r="26" spans="1:8" x14ac:dyDescent="0.25">
      <c r="A26" t="s">
        <v>39</v>
      </c>
      <c r="B26" t="s">
        <v>29</v>
      </c>
      <c r="C26">
        <v>25</v>
      </c>
      <c r="D26">
        <v>395.42</v>
      </c>
      <c r="E26">
        <v>283.60000000000002</v>
      </c>
      <c r="F26">
        <f t="shared" si="0"/>
        <v>111.82</v>
      </c>
      <c r="G26" s="14">
        <f t="shared" si="1"/>
        <v>2.44684524</v>
      </c>
      <c r="H26" t="s">
        <v>38</v>
      </c>
    </row>
    <row r="27" spans="1:8" x14ac:dyDescent="0.25">
      <c r="A27" t="s">
        <v>39</v>
      </c>
      <c r="B27" t="s">
        <v>29</v>
      </c>
      <c r="C27">
        <v>30</v>
      </c>
      <c r="D27">
        <v>395.42</v>
      </c>
      <c r="E27">
        <v>370.2</v>
      </c>
      <c r="F27">
        <f t="shared" si="0"/>
        <v>25.220000000000027</v>
      </c>
      <c r="G27" s="14">
        <f t="shared" si="1"/>
        <v>0.33345884000000037</v>
      </c>
      <c r="H27">
        <v>347.5</v>
      </c>
    </row>
    <row r="28" spans="1:8" x14ac:dyDescent="0.25">
      <c r="A28" t="s">
        <v>39</v>
      </c>
      <c r="B28" t="s">
        <v>29</v>
      </c>
      <c r="C28">
        <v>35</v>
      </c>
      <c r="D28">
        <v>395.42</v>
      </c>
      <c r="E28">
        <v>328</v>
      </c>
      <c r="F28">
        <f t="shared" si="0"/>
        <v>67.420000000000016</v>
      </c>
      <c r="G28" s="14">
        <f t="shared" si="1"/>
        <v>1.1759396400000002</v>
      </c>
      <c r="H28" t="s">
        <v>38</v>
      </c>
    </row>
    <row r="29" spans="1:8" x14ac:dyDescent="0.25">
      <c r="A29" t="s">
        <v>39</v>
      </c>
      <c r="B29" t="s">
        <v>29</v>
      </c>
      <c r="C29">
        <v>40</v>
      </c>
      <c r="D29">
        <v>395.42</v>
      </c>
      <c r="E29">
        <v>391.3</v>
      </c>
      <c r="F29">
        <f t="shared" si="0"/>
        <v>4.1200000000000045</v>
      </c>
      <c r="G29" s="14">
        <f t="shared" si="1"/>
        <v>4.5781440000000048E-2</v>
      </c>
      <c r="H29" t="s">
        <v>38</v>
      </c>
    </row>
    <row r="30" spans="1:8" x14ac:dyDescent="0.25">
      <c r="A30" t="s">
        <v>39</v>
      </c>
      <c r="B30" t="s">
        <v>29</v>
      </c>
      <c r="C30">
        <v>45</v>
      </c>
      <c r="D30">
        <v>395.42</v>
      </c>
      <c r="E30">
        <v>303.10000000000002</v>
      </c>
      <c r="F30">
        <f t="shared" si="0"/>
        <v>92.32</v>
      </c>
      <c r="G30" s="14">
        <f t="shared" si="1"/>
        <v>1.8401222399999999</v>
      </c>
      <c r="H30" t="s">
        <v>38</v>
      </c>
    </row>
    <row r="31" spans="1:8" x14ac:dyDescent="0.25">
      <c r="A31" t="s">
        <v>39</v>
      </c>
      <c r="B31" t="s">
        <v>29</v>
      </c>
      <c r="C31">
        <v>50</v>
      </c>
      <c r="D31">
        <v>395.42</v>
      </c>
      <c r="E31">
        <v>301.10000000000002</v>
      </c>
      <c r="F31">
        <f t="shared" si="0"/>
        <v>94.32</v>
      </c>
      <c r="G31" s="14">
        <f t="shared" si="1"/>
        <v>1.8988502399999998</v>
      </c>
      <c r="H31" t="s">
        <v>38</v>
      </c>
    </row>
    <row r="32" spans="1:8" x14ac:dyDescent="0.25">
      <c r="A32" t="s">
        <v>39</v>
      </c>
      <c r="B32" t="s">
        <v>29</v>
      </c>
      <c r="C32">
        <v>55</v>
      </c>
      <c r="D32">
        <v>395.42</v>
      </c>
      <c r="E32">
        <v>332</v>
      </c>
      <c r="F32">
        <f t="shared" si="0"/>
        <v>63.420000000000016</v>
      </c>
      <c r="G32" s="14">
        <f t="shared" si="1"/>
        <v>1.0808036400000005</v>
      </c>
      <c r="H32" t="s">
        <v>38</v>
      </c>
    </row>
    <row r="33" spans="1:8" x14ac:dyDescent="0.25">
      <c r="A33" t="s">
        <v>39</v>
      </c>
      <c r="B33" t="s">
        <v>29</v>
      </c>
      <c r="C33">
        <v>60</v>
      </c>
      <c r="D33">
        <v>395.42</v>
      </c>
      <c r="E33">
        <v>306.5</v>
      </c>
      <c r="F33">
        <f t="shared" si="0"/>
        <v>88.920000000000016</v>
      </c>
      <c r="G33" s="14">
        <f t="shared" si="1"/>
        <v>1.7421206400000004</v>
      </c>
      <c r="H33" t="s">
        <v>38</v>
      </c>
    </row>
    <row r="34" spans="1:8" x14ac:dyDescent="0.25">
      <c r="A34" t="s">
        <v>39</v>
      </c>
      <c r="B34" t="s">
        <v>29</v>
      </c>
      <c r="C34">
        <v>65</v>
      </c>
      <c r="D34">
        <v>395.42</v>
      </c>
      <c r="E34">
        <v>325.89999999999998</v>
      </c>
      <c r="F34">
        <f t="shared" si="0"/>
        <v>69.520000000000039</v>
      </c>
      <c r="G34" s="14">
        <f t="shared" si="1"/>
        <v>1.227167040000001</v>
      </c>
      <c r="H34" t="s">
        <v>38</v>
      </c>
    </row>
    <row r="35" spans="1:8" x14ac:dyDescent="0.25">
      <c r="A35" t="s">
        <v>39</v>
      </c>
      <c r="B35" t="s">
        <v>29</v>
      </c>
      <c r="C35">
        <v>70</v>
      </c>
      <c r="D35">
        <v>395.42</v>
      </c>
      <c r="E35">
        <v>312.3</v>
      </c>
      <c r="F35">
        <f t="shared" si="0"/>
        <v>83.12</v>
      </c>
      <c r="G35" s="14">
        <f t="shared" si="1"/>
        <v>1.5802774400000001</v>
      </c>
      <c r="H35" t="s">
        <v>38</v>
      </c>
    </row>
    <row r="36" spans="1:8" x14ac:dyDescent="0.25">
      <c r="A36" t="s">
        <v>39</v>
      </c>
      <c r="B36" t="s">
        <v>29</v>
      </c>
      <c r="C36">
        <v>75</v>
      </c>
      <c r="D36">
        <v>395.42</v>
      </c>
      <c r="E36">
        <v>361.9</v>
      </c>
      <c r="F36">
        <f t="shared" si="0"/>
        <v>33.520000000000039</v>
      </c>
      <c r="G36" s="14">
        <f t="shared" si="1"/>
        <v>0.47102304000000061</v>
      </c>
      <c r="H36" t="s">
        <v>38</v>
      </c>
    </row>
    <row r="37" spans="1:8" x14ac:dyDescent="0.25">
      <c r="A37" t="s">
        <v>39</v>
      </c>
      <c r="B37" t="s">
        <v>29</v>
      </c>
      <c r="C37">
        <v>80</v>
      </c>
      <c r="D37">
        <v>395.42</v>
      </c>
      <c r="E37">
        <v>357.9</v>
      </c>
      <c r="F37">
        <f t="shared" si="0"/>
        <v>37.520000000000039</v>
      </c>
      <c r="G37" s="14">
        <f t="shared" si="1"/>
        <v>0.54223904000000067</v>
      </c>
      <c r="H37" t="s">
        <v>38</v>
      </c>
    </row>
    <row r="38" spans="1:8" x14ac:dyDescent="0.25">
      <c r="A38" t="s">
        <v>39</v>
      </c>
      <c r="B38" t="s">
        <v>29</v>
      </c>
      <c r="C38">
        <v>85</v>
      </c>
      <c r="D38">
        <v>395.42</v>
      </c>
      <c r="E38">
        <v>338.2</v>
      </c>
      <c r="F38">
        <f t="shared" si="0"/>
        <v>57.220000000000027</v>
      </c>
      <c r="G38" s="14">
        <f t="shared" si="1"/>
        <v>0.93966684000000056</v>
      </c>
      <c r="H38">
        <v>396.7</v>
      </c>
    </row>
    <row r="39" spans="1:8" x14ac:dyDescent="0.25">
      <c r="A39" t="s">
        <v>39</v>
      </c>
      <c r="B39" t="s">
        <v>29</v>
      </c>
      <c r="C39">
        <v>90</v>
      </c>
      <c r="D39">
        <v>395.42</v>
      </c>
      <c r="E39">
        <v>338.9</v>
      </c>
      <c r="F39">
        <f t="shared" si="0"/>
        <v>56.520000000000039</v>
      </c>
      <c r="G39" s="14">
        <f t="shared" si="1"/>
        <v>0.92421504000000088</v>
      </c>
      <c r="H39" t="s">
        <v>38</v>
      </c>
    </row>
    <row r="40" spans="1:8" x14ac:dyDescent="0.25">
      <c r="A40" t="s">
        <v>39</v>
      </c>
      <c r="B40" t="s">
        <v>29</v>
      </c>
      <c r="C40" t="s">
        <v>38</v>
      </c>
      <c r="D40">
        <v>395.42</v>
      </c>
      <c r="E40">
        <v>378.6</v>
      </c>
      <c r="F40">
        <f t="shared" si="0"/>
        <v>16.819999999999993</v>
      </c>
      <c r="G40" s="14">
        <f t="shared" si="1"/>
        <v>0.20826523999999988</v>
      </c>
      <c r="H40" t="s">
        <v>38</v>
      </c>
    </row>
    <row r="41" spans="1:8" x14ac:dyDescent="0.25">
      <c r="A41" t="s">
        <v>39</v>
      </c>
      <c r="B41" t="s">
        <v>30</v>
      </c>
      <c r="C41">
        <v>0</v>
      </c>
      <c r="D41">
        <v>395.42</v>
      </c>
      <c r="E41">
        <v>257.2</v>
      </c>
      <c r="F41">
        <f t="shared" si="0"/>
        <v>138.22000000000003</v>
      </c>
      <c r="G41" s="14">
        <f t="shared" si="1"/>
        <v>3.3894308400000011</v>
      </c>
    </row>
    <row r="42" spans="1:8" x14ac:dyDescent="0.25">
      <c r="A42" t="s">
        <v>39</v>
      </c>
      <c r="B42" t="s">
        <v>30</v>
      </c>
      <c r="C42">
        <f>C41+5</f>
        <v>5</v>
      </c>
      <c r="D42">
        <v>395.42</v>
      </c>
      <c r="E42">
        <v>388.4</v>
      </c>
      <c r="F42">
        <f t="shared" si="0"/>
        <v>7.0200000000000387</v>
      </c>
      <c r="G42" s="14">
        <f t="shared" si="1"/>
        <v>8.0042040000000467E-2</v>
      </c>
    </row>
    <row r="43" spans="1:8" x14ac:dyDescent="0.25">
      <c r="A43" t="s">
        <v>39</v>
      </c>
      <c r="B43" t="s">
        <v>30</v>
      </c>
      <c r="C43">
        <f t="shared" ref="C43:C59" si="3">C42+5</f>
        <v>10</v>
      </c>
      <c r="D43">
        <v>395.42</v>
      </c>
      <c r="E43">
        <v>339.2</v>
      </c>
      <c r="F43">
        <f t="shared" si="0"/>
        <v>56.220000000000027</v>
      </c>
      <c r="G43" s="14">
        <f t="shared" si="1"/>
        <v>0.91762284000000061</v>
      </c>
    </row>
    <row r="44" spans="1:8" x14ac:dyDescent="0.25">
      <c r="A44" t="s">
        <v>39</v>
      </c>
      <c r="B44" t="s">
        <v>30</v>
      </c>
      <c r="C44">
        <f t="shared" si="3"/>
        <v>15</v>
      </c>
      <c r="D44">
        <v>395.42</v>
      </c>
      <c r="E44">
        <v>304.3</v>
      </c>
      <c r="F44">
        <f t="shared" si="0"/>
        <v>91.12</v>
      </c>
      <c r="G44" s="14">
        <f t="shared" si="1"/>
        <v>1.80526944</v>
      </c>
    </row>
    <row r="45" spans="1:8" x14ac:dyDescent="0.25">
      <c r="A45" t="s">
        <v>39</v>
      </c>
      <c r="B45" t="s">
        <v>30</v>
      </c>
      <c r="C45">
        <f t="shared" si="3"/>
        <v>20</v>
      </c>
      <c r="D45">
        <v>395.42</v>
      </c>
      <c r="E45">
        <v>348.8</v>
      </c>
      <c r="F45">
        <f t="shared" si="0"/>
        <v>46.620000000000005</v>
      </c>
      <c r="G45" s="14">
        <f t="shared" si="1"/>
        <v>0.71617644000000003</v>
      </c>
    </row>
    <row r="46" spans="1:8" x14ac:dyDescent="0.25">
      <c r="A46" t="s">
        <v>39</v>
      </c>
      <c r="B46" t="s">
        <v>30</v>
      </c>
      <c r="C46">
        <f t="shared" si="3"/>
        <v>25</v>
      </c>
      <c r="D46">
        <v>395.42</v>
      </c>
      <c r="E46">
        <v>362.3</v>
      </c>
      <c r="F46">
        <f t="shared" si="0"/>
        <v>33.120000000000005</v>
      </c>
      <c r="G46" s="14">
        <f t="shared" si="1"/>
        <v>0.46407744000000006</v>
      </c>
    </row>
    <row r="47" spans="1:8" x14ac:dyDescent="0.25">
      <c r="A47" t="s">
        <v>39</v>
      </c>
      <c r="B47" t="s">
        <v>30</v>
      </c>
      <c r="C47">
        <f t="shared" si="3"/>
        <v>30</v>
      </c>
      <c r="D47">
        <v>395.42</v>
      </c>
      <c r="E47">
        <v>330.3</v>
      </c>
      <c r="F47">
        <f t="shared" si="0"/>
        <v>65.12</v>
      </c>
      <c r="G47" s="14">
        <f t="shared" si="1"/>
        <v>1.1208454400000001</v>
      </c>
    </row>
    <row r="48" spans="1:8" x14ac:dyDescent="0.25">
      <c r="A48" t="s">
        <v>39</v>
      </c>
      <c r="B48" t="s">
        <v>30</v>
      </c>
      <c r="C48">
        <f t="shared" si="3"/>
        <v>35</v>
      </c>
      <c r="D48">
        <v>395.42</v>
      </c>
      <c r="E48">
        <v>302.3</v>
      </c>
      <c r="F48">
        <f t="shared" si="0"/>
        <v>93.12</v>
      </c>
      <c r="G48" s="14">
        <f t="shared" si="1"/>
        <v>1.8635174400000003</v>
      </c>
    </row>
    <row r="49" spans="1:7" x14ac:dyDescent="0.25">
      <c r="A49" t="s">
        <v>39</v>
      </c>
      <c r="B49" t="s">
        <v>30</v>
      </c>
      <c r="C49">
        <f t="shared" si="3"/>
        <v>40</v>
      </c>
      <c r="D49">
        <v>395.42</v>
      </c>
      <c r="E49">
        <v>323.5</v>
      </c>
      <c r="F49">
        <f t="shared" si="0"/>
        <v>71.920000000000016</v>
      </c>
      <c r="G49" s="14">
        <f t="shared" si="1"/>
        <v>1.2867926400000003</v>
      </c>
    </row>
    <row r="50" spans="1:7" x14ac:dyDescent="0.2">
      <c r="A50" t="s">
        <v>39</v>
      </c>
      <c r="B50" t="s">
        <v>30</v>
      </c>
      <c r="C50">
        <f t="shared" si="3"/>
        <v>45</v>
      </c>
      <c r="D50">
        <v>395.42</v>
      </c>
      <c r="E50">
        <v>396.5</v>
      </c>
      <c r="F50">
        <f t="shared" si="0"/>
        <v>-1.0799999999999841</v>
      </c>
      <c r="G50" s="14">
        <f t="shared" si="1"/>
        <v>-1.1439359999999833E-2</v>
      </c>
    </row>
    <row r="51" spans="1:7" x14ac:dyDescent="0.2">
      <c r="A51" t="s">
        <v>39</v>
      </c>
      <c r="B51" t="s">
        <v>30</v>
      </c>
      <c r="C51">
        <f t="shared" si="3"/>
        <v>50</v>
      </c>
      <c r="D51">
        <v>395.42</v>
      </c>
      <c r="E51">
        <v>382.6</v>
      </c>
      <c r="F51">
        <f t="shared" si="0"/>
        <v>12.819999999999993</v>
      </c>
      <c r="G51" s="14">
        <f t="shared" si="1"/>
        <v>0.1536092399999999</v>
      </c>
    </row>
    <row r="52" spans="1:7" x14ac:dyDescent="0.2">
      <c r="A52" t="s">
        <v>39</v>
      </c>
      <c r="B52" t="s">
        <v>30</v>
      </c>
      <c r="C52">
        <f t="shared" si="3"/>
        <v>55</v>
      </c>
      <c r="D52">
        <v>395.42</v>
      </c>
      <c r="E52">
        <v>349.7</v>
      </c>
      <c r="F52">
        <f t="shared" si="0"/>
        <v>45.720000000000027</v>
      </c>
      <c r="G52" s="14">
        <f t="shared" si="1"/>
        <v>0.6982358400000005</v>
      </c>
    </row>
    <row r="53" spans="1:7" x14ac:dyDescent="0.2">
      <c r="A53" t="s">
        <v>39</v>
      </c>
      <c r="B53" t="s">
        <v>30</v>
      </c>
      <c r="C53">
        <f t="shared" si="3"/>
        <v>60</v>
      </c>
      <c r="D53">
        <v>395.42</v>
      </c>
      <c r="E53">
        <v>404.5</v>
      </c>
      <c r="F53">
        <f t="shared" si="0"/>
        <v>-9.0799999999999841</v>
      </c>
      <c r="G53" s="14">
        <f t="shared" si="1"/>
        <v>-8.8911359999999856E-2</v>
      </c>
    </row>
    <row r="54" spans="1:7" x14ac:dyDescent="0.2">
      <c r="A54" t="s">
        <v>39</v>
      </c>
      <c r="B54" t="s">
        <v>30</v>
      </c>
      <c r="C54">
        <f t="shared" si="3"/>
        <v>65</v>
      </c>
      <c r="D54">
        <v>395.42</v>
      </c>
      <c r="E54">
        <v>343.2</v>
      </c>
      <c r="F54">
        <f t="shared" si="0"/>
        <v>52.220000000000027</v>
      </c>
      <c r="G54" s="14">
        <f t="shared" si="1"/>
        <v>0.83144684000000058</v>
      </c>
    </row>
    <row r="55" spans="1:7" x14ac:dyDescent="0.2">
      <c r="A55" t="s">
        <v>39</v>
      </c>
      <c r="B55" t="s">
        <v>30</v>
      </c>
      <c r="C55">
        <f t="shared" si="3"/>
        <v>70</v>
      </c>
      <c r="D55">
        <v>395.42</v>
      </c>
      <c r="E55">
        <v>352.8</v>
      </c>
      <c r="F55">
        <f t="shared" si="0"/>
        <v>42.620000000000005</v>
      </c>
      <c r="G55" s="14">
        <f t="shared" si="1"/>
        <v>0.63768044000000013</v>
      </c>
    </row>
    <row r="56" spans="1:7" x14ac:dyDescent="0.2">
      <c r="A56" t="s">
        <v>39</v>
      </c>
      <c r="B56" t="s">
        <v>30</v>
      </c>
      <c r="C56">
        <f t="shared" si="3"/>
        <v>75</v>
      </c>
      <c r="D56">
        <v>395.42</v>
      </c>
      <c r="E56">
        <v>341.6</v>
      </c>
      <c r="F56">
        <f t="shared" si="0"/>
        <v>53.819999999999993</v>
      </c>
      <c r="G56" s="14">
        <f t="shared" si="1"/>
        <v>0.86553323999999976</v>
      </c>
    </row>
    <row r="57" spans="1:7" x14ac:dyDescent="0.2">
      <c r="A57" t="s">
        <v>39</v>
      </c>
      <c r="B57" t="s">
        <v>30</v>
      </c>
      <c r="C57">
        <f t="shared" si="3"/>
        <v>80</v>
      </c>
      <c r="D57">
        <v>395.42</v>
      </c>
      <c r="E57">
        <v>332.8</v>
      </c>
      <c r="F57">
        <f t="shared" si="0"/>
        <v>62.620000000000005</v>
      </c>
      <c r="G57" s="14">
        <f t="shared" si="1"/>
        <v>1.06216044</v>
      </c>
    </row>
    <row r="58" spans="1:7" x14ac:dyDescent="0.2">
      <c r="A58" t="s">
        <v>39</v>
      </c>
      <c r="B58" t="s">
        <v>30</v>
      </c>
      <c r="C58">
        <f t="shared" si="3"/>
        <v>85</v>
      </c>
      <c r="D58">
        <v>395.42</v>
      </c>
      <c r="E58">
        <v>286.3</v>
      </c>
      <c r="F58">
        <f t="shared" si="0"/>
        <v>109.12</v>
      </c>
      <c r="G58" s="14">
        <f t="shared" si="1"/>
        <v>2.35830144</v>
      </c>
    </row>
    <row r="59" spans="1:7" x14ac:dyDescent="0.2">
      <c r="A59" t="s">
        <v>39</v>
      </c>
      <c r="B59" t="s">
        <v>30</v>
      </c>
      <c r="C59">
        <f t="shared" si="3"/>
        <v>90</v>
      </c>
      <c r="D59">
        <v>395.42</v>
      </c>
      <c r="E59">
        <v>354.9</v>
      </c>
      <c r="F59">
        <f t="shared" si="0"/>
        <v>40.520000000000039</v>
      </c>
      <c r="G59" s="14">
        <f t="shared" si="1"/>
        <v>0.59775104000000079</v>
      </c>
    </row>
    <row r="60" spans="1:7" x14ac:dyDescent="0.2">
      <c r="A60" t="s">
        <v>39</v>
      </c>
      <c r="B60" t="s">
        <v>30</v>
      </c>
      <c r="C60">
        <v>0</v>
      </c>
      <c r="D60">
        <v>395.42</v>
      </c>
      <c r="E60">
        <v>235</v>
      </c>
      <c r="F60">
        <f t="shared" si="0"/>
        <v>160.42000000000002</v>
      </c>
      <c r="G60" s="14">
        <f t="shared" si="1"/>
        <v>4.2899516400000008</v>
      </c>
    </row>
    <row r="61" spans="1:7" x14ac:dyDescent="0.2">
      <c r="A61" t="s">
        <v>39</v>
      </c>
      <c r="B61" t="s">
        <v>30</v>
      </c>
      <c r="C61">
        <f>C60+5</f>
        <v>5</v>
      </c>
      <c r="D61">
        <v>395.42</v>
      </c>
      <c r="E61">
        <v>379.2</v>
      </c>
      <c r="F61">
        <f t="shared" si="0"/>
        <v>16.220000000000027</v>
      </c>
      <c r="G61" s="14">
        <f t="shared" si="1"/>
        <v>0.19986284000000037</v>
      </c>
    </row>
    <row r="62" spans="1:7" x14ac:dyDescent="0.2">
      <c r="A62" t="s">
        <v>39</v>
      </c>
      <c r="B62" t="s">
        <v>30</v>
      </c>
      <c r="C62">
        <f t="shared" ref="C62:C78" si="4">C61+5</f>
        <v>10</v>
      </c>
      <c r="D62">
        <v>395.42</v>
      </c>
      <c r="E62">
        <v>346.3</v>
      </c>
      <c r="F62">
        <f t="shared" si="0"/>
        <v>49.120000000000005</v>
      </c>
      <c r="G62" s="14">
        <f t="shared" si="1"/>
        <v>0.76686144000000012</v>
      </c>
    </row>
    <row r="63" spans="1:7" x14ac:dyDescent="0.2">
      <c r="A63" t="s">
        <v>39</v>
      </c>
      <c r="B63" t="s">
        <v>30</v>
      </c>
      <c r="C63">
        <f t="shared" si="4"/>
        <v>15</v>
      </c>
      <c r="D63">
        <v>395.42</v>
      </c>
      <c r="E63">
        <v>321.60000000000002</v>
      </c>
      <c r="F63">
        <f t="shared" si="0"/>
        <v>73.819999999999993</v>
      </c>
      <c r="G63" s="14">
        <f t="shared" si="1"/>
        <v>1.3348132399999999</v>
      </c>
    </row>
    <row r="64" spans="1:7" x14ac:dyDescent="0.2">
      <c r="A64" t="s">
        <v>39</v>
      </c>
      <c r="B64" t="s">
        <v>30</v>
      </c>
      <c r="C64">
        <f t="shared" si="4"/>
        <v>20</v>
      </c>
      <c r="D64">
        <v>395.42</v>
      </c>
      <c r="E64">
        <v>326.89999999999998</v>
      </c>
      <c r="F64">
        <f t="shared" si="0"/>
        <v>68.520000000000039</v>
      </c>
      <c r="G64" s="14">
        <f t="shared" si="1"/>
        <v>1.2026630400000009</v>
      </c>
    </row>
    <row r="65" spans="1:7" x14ac:dyDescent="0.2">
      <c r="A65" t="s">
        <v>39</v>
      </c>
      <c r="B65" t="s">
        <v>30</v>
      </c>
      <c r="C65">
        <f t="shared" si="4"/>
        <v>25</v>
      </c>
      <c r="D65">
        <v>395.42</v>
      </c>
      <c r="E65">
        <v>343.8</v>
      </c>
      <c r="F65">
        <f t="shared" si="0"/>
        <v>51.620000000000005</v>
      </c>
      <c r="G65" s="14">
        <f t="shared" si="1"/>
        <v>0.81879644000000007</v>
      </c>
    </row>
    <row r="66" spans="1:7" x14ac:dyDescent="0.2">
      <c r="A66" t="s">
        <v>39</v>
      </c>
      <c r="B66" t="s">
        <v>30</v>
      </c>
      <c r="C66">
        <f t="shared" si="4"/>
        <v>30</v>
      </c>
      <c r="D66">
        <v>395.42</v>
      </c>
      <c r="E66">
        <v>291.10000000000002</v>
      </c>
      <c r="F66">
        <f t="shared" si="0"/>
        <v>104.32</v>
      </c>
      <c r="G66" s="14">
        <f t="shared" si="1"/>
        <v>2.2044902400000002</v>
      </c>
    </row>
    <row r="67" spans="1:7" x14ac:dyDescent="0.2">
      <c r="A67" t="s">
        <v>39</v>
      </c>
      <c r="B67" t="s">
        <v>30</v>
      </c>
      <c r="C67">
        <f t="shared" si="4"/>
        <v>35</v>
      </c>
      <c r="D67">
        <v>395.42</v>
      </c>
      <c r="E67">
        <v>317.89999999999998</v>
      </c>
      <c r="F67">
        <f t="shared" ref="F67:F118" si="5">D67-E67</f>
        <v>77.520000000000039</v>
      </c>
      <c r="G67" s="14">
        <f t="shared" ref="G67:G118" si="6">0.0001*F67^2+0.0107*F67</f>
        <v>1.4303990400000011</v>
      </c>
    </row>
    <row r="68" spans="1:7" x14ac:dyDescent="0.2">
      <c r="A68" t="s">
        <v>39</v>
      </c>
      <c r="B68" t="s">
        <v>30</v>
      </c>
      <c r="C68">
        <f t="shared" si="4"/>
        <v>40</v>
      </c>
      <c r="D68">
        <v>395.42</v>
      </c>
      <c r="E68">
        <v>331</v>
      </c>
      <c r="F68">
        <f t="shared" si="5"/>
        <v>64.420000000000016</v>
      </c>
      <c r="G68" s="14">
        <f t="shared" si="6"/>
        <v>1.1042876400000003</v>
      </c>
    </row>
    <row r="69" spans="1:7" x14ac:dyDescent="0.2">
      <c r="A69" t="s">
        <v>39</v>
      </c>
      <c r="B69" t="s">
        <v>30</v>
      </c>
      <c r="C69">
        <f t="shared" si="4"/>
        <v>45</v>
      </c>
      <c r="D69">
        <v>395.42</v>
      </c>
      <c r="E69">
        <v>303.39999999999998</v>
      </c>
      <c r="F69">
        <f t="shared" si="5"/>
        <v>92.020000000000039</v>
      </c>
      <c r="G69" s="14">
        <f t="shared" si="6"/>
        <v>1.8313820400000012</v>
      </c>
    </row>
    <row r="70" spans="1:7" x14ac:dyDescent="0.2">
      <c r="A70" t="s">
        <v>39</v>
      </c>
      <c r="B70" t="s">
        <v>30</v>
      </c>
      <c r="C70">
        <f t="shared" si="4"/>
        <v>50</v>
      </c>
      <c r="D70">
        <v>395.42</v>
      </c>
      <c r="E70">
        <v>380.6</v>
      </c>
      <c r="F70">
        <f t="shared" si="5"/>
        <v>14.819999999999993</v>
      </c>
      <c r="G70" s="14">
        <f t="shared" si="6"/>
        <v>0.18053723999999988</v>
      </c>
    </row>
    <row r="71" spans="1:7" x14ac:dyDescent="0.2">
      <c r="A71" t="s">
        <v>39</v>
      </c>
      <c r="B71" t="s">
        <v>30</v>
      </c>
      <c r="C71">
        <f t="shared" si="4"/>
        <v>55</v>
      </c>
      <c r="D71">
        <v>395.42</v>
      </c>
      <c r="E71">
        <v>315.89999999999998</v>
      </c>
      <c r="F71">
        <f t="shared" si="5"/>
        <v>79.520000000000039</v>
      </c>
      <c r="G71" s="14">
        <f t="shared" si="6"/>
        <v>1.483207040000001</v>
      </c>
    </row>
    <row r="72" spans="1:7" x14ac:dyDescent="0.2">
      <c r="A72" t="s">
        <v>39</v>
      </c>
      <c r="B72" t="s">
        <v>30</v>
      </c>
      <c r="C72">
        <f t="shared" si="4"/>
        <v>60</v>
      </c>
      <c r="D72">
        <v>395.42</v>
      </c>
      <c r="E72">
        <v>391.2</v>
      </c>
      <c r="F72">
        <f t="shared" si="5"/>
        <v>4.2200000000000273</v>
      </c>
      <c r="G72" s="14">
        <f t="shared" si="6"/>
        <v>4.6934840000000311E-2</v>
      </c>
    </row>
    <row r="73" spans="1:7" x14ac:dyDescent="0.2">
      <c r="A73" t="s">
        <v>39</v>
      </c>
      <c r="B73" t="s">
        <v>30</v>
      </c>
      <c r="C73">
        <f t="shared" si="4"/>
        <v>65</v>
      </c>
      <c r="D73">
        <v>395.42</v>
      </c>
      <c r="E73" t="s">
        <v>38</v>
      </c>
      <c r="F73" t="s">
        <v>38</v>
      </c>
      <c r="G73" t="s">
        <v>38</v>
      </c>
    </row>
    <row r="74" spans="1:7" x14ac:dyDescent="0.2">
      <c r="A74" t="s">
        <v>39</v>
      </c>
      <c r="B74" t="s">
        <v>30</v>
      </c>
      <c r="C74">
        <f t="shared" si="4"/>
        <v>70</v>
      </c>
      <c r="D74">
        <v>395.42</v>
      </c>
      <c r="E74">
        <v>354.9</v>
      </c>
      <c r="F74">
        <f t="shared" si="5"/>
        <v>40.520000000000039</v>
      </c>
      <c r="G74" s="14">
        <f t="shared" si="6"/>
        <v>0.59775104000000079</v>
      </c>
    </row>
    <row r="75" spans="1:7" x14ac:dyDescent="0.2">
      <c r="A75" t="s">
        <v>39</v>
      </c>
      <c r="B75" t="s">
        <v>30</v>
      </c>
      <c r="C75">
        <f t="shared" si="4"/>
        <v>75</v>
      </c>
      <c r="D75">
        <v>395.42</v>
      </c>
      <c r="E75">
        <v>347.8</v>
      </c>
      <c r="F75">
        <f t="shared" si="5"/>
        <v>47.620000000000005</v>
      </c>
      <c r="G75" s="14">
        <f t="shared" si="6"/>
        <v>0.73630044000000017</v>
      </c>
    </row>
    <row r="76" spans="1:7" x14ac:dyDescent="0.2">
      <c r="A76" t="s">
        <v>39</v>
      </c>
      <c r="B76" t="s">
        <v>30</v>
      </c>
      <c r="C76">
        <f t="shared" si="4"/>
        <v>80</v>
      </c>
      <c r="D76">
        <v>395.42</v>
      </c>
      <c r="E76" t="s">
        <v>38</v>
      </c>
      <c r="F76" t="s">
        <v>38</v>
      </c>
      <c r="G76" t="s">
        <v>38</v>
      </c>
    </row>
    <row r="77" spans="1:7" x14ac:dyDescent="0.2">
      <c r="A77" t="s">
        <v>39</v>
      </c>
      <c r="B77" t="s">
        <v>30</v>
      </c>
      <c r="C77">
        <f t="shared" si="4"/>
        <v>85</v>
      </c>
      <c r="D77">
        <v>395.42</v>
      </c>
      <c r="E77" t="s">
        <v>38</v>
      </c>
      <c r="F77" t="s">
        <v>38</v>
      </c>
      <c r="G77" t="s">
        <v>38</v>
      </c>
    </row>
    <row r="78" spans="1:7" x14ac:dyDescent="0.2">
      <c r="A78" t="s">
        <v>39</v>
      </c>
      <c r="B78" t="s">
        <v>30</v>
      </c>
      <c r="C78">
        <f t="shared" si="4"/>
        <v>90</v>
      </c>
      <c r="D78">
        <v>395.42</v>
      </c>
      <c r="E78">
        <v>344.9</v>
      </c>
      <c r="F78">
        <f t="shared" si="5"/>
        <v>50.520000000000039</v>
      </c>
      <c r="G78" s="14">
        <f t="shared" si="6"/>
        <v>0.79579104000000078</v>
      </c>
    </row>
    <row r="79" spans="1:7" x14ac:dyDescent="0.2">
      <c r="A79" t="s">
        <v>39</v>
      </c>
      <c r="B79" t="s">
        <v>29</v>
      </c>
      <c r="C79">
        <v>0</v>
      </c>
      <c r="D79">
        <v>395.42</v>
      </c>
      <c r="E79">
        <v>205.2</v>
      </c>
      <c r="F79">
        <f t="shared" si="5"/>
        <v>190.22000000000003</v>
      </c>
      <c r="G79" s="14">
        <f t="shared" si="6"/>
        <v>5.6537188400000016</v>
      </c>
    </row>
    <row r="80" spans="1:7" x14ac:dyDescent="0.2">
      <c r="A80" t="s">
        <v>39</v>
      </c>
      <c r="B80" t="s">
        <v>29</v>
      </c>
      <c r="C80">
        <v>5</v>
      </c>
      <c r="D80">
        <v>395.42</v>
      </c>
      <c r="E80">
        <v>335.7</v>
      </c>
      <c r="F80">
        <f t="shared" si="5"/>
        <v>59.720000000000027</v>
      </c>
      <c r="G80" s="14">
        <f t="shared" si="6"/>
        <v>0.99565184000000051</v>
      </c>
    </row>
    <row r="81" spans="1:7" x14ac:dyDescent="0.2">
      <c r="A81" t="s">
        <v>39</v>
      </c>
      <c r="B81" t="s">
        <v>29</v>
      </c>
      <c r="C81">
        <v>10</v>
      </c>
      <c r="D81">
        <v>395.42</v>
      </c>
      <c r="E81">
        <v>376.3</v>
      </c>
      <c r="F81">
        <f t="shared" si="5"/>
        <v>19.120000000000005</v>
      </c>
      <c r="G81" s="14">
        <f t="shared" si="6"/>
        <v>0.24114144000000007</v>
      </c>
    </row>
    <row r="82" spans="1:7" x14ac:dyDescent="0.2">
      <c r="A82" t="s">
        <v>39</v>
      </c>
      <c r="B82" t="s">
        <v>29</v>
      </c>
      <c r="C82">
        <v>15</v>
      </c>
      <c r="D82">
        <v>395.42</v>
      </c>
      <c r="E82">
        <v>341.8</v>
      </c>
      <c r="F82">
        <f t="shared" si="5"/>
        <v>53.620000000000005</v>
      </c>
      <c r="G82" s="14">
        <f t="shared" si="6"/>
        <v>0.86124444000000011</v>
      </c>
    </row>
    <row r="83" spans="1:7" x14ac:dyDescent="0.2">
      <c r="A83" t="s">
        <v>39</v>
      </c>
      <c r="B83" t="s">
        <v>29</v>
      </c>
      <c r="C83">
        <v>20</v>
      </c>
      <c r="D83">
        <v>395.42</v>
      </c>
      <c r="E83">
        <v>315.8</v>
      </c>
      <c r="F83">
        <f t="shared" si="5"/>
        <v>79.62</v>
      </c>
      <c r="G83" s="14">
        <f t="shared" si="6"/>
        <v>1.48586844</v>
      </c>
    </row>
    <row r="84" spans="1:7" x14ac:dyDescent="0.2">
      <c r="A84" t="s">
        <v>39</v>
      </c>
      <c r="B84" t="s">
        <v>29</v>
      </c>
      <c r="C84">
        <v>25</v>
      </c>
      <c r="D84">
        <v>395.42</v>
      </c>
      <c r="E84">
        <v>282.60000000000002</v>
      </c>
      <c r="F84">
        <f t="shared" si="5"/>
        <v>112.82</v>
      </c>
      <c r="G84" s="14">
        <f t="shared" si="6"/>
        <v>2.4800092399999998</v>
      </c>
    </row>
    <row r="85" spans="1:7" x14ac:dyDescent="0.2">
      <c r="A85" t="s">
        <v>39</v>
      </c>
      <c r="B85" t="s">
        <v>29</v>
      </c>
      <c r="C85">
        <v>30</v>
      </c>
      <c r="D85">
        <v>395.42</v>
      </c>
      <c r="E85">
        <v>362.8</v>
      </c>
      <c r="F85">
        <f t="shared" si="5"/>
        <v>32.620000000000005</v>
      </c>
      <c r="G85" s="14">
        <f t="shared" si="6"/>
        <v>0.45544044000000006</v>
      </c>
    </row>
    <row r="86" spans="1:7" x14ac:dyDescent="0.2">
      <c r="A86" t="s">
        <v>39</v>
      </c>
      <c r="B86" t="s">
        <v>29</v>
      </c>
      <c r="C86">
        <v>35</v>
      </c>
      <c r="D86">
        <v>395.42</v>
      </c>
      <c r="E86">
        <v>332.5</v>
      </c>
      <c r="F86">
        <f t="shared" si="5"/>
        <v>62.920000000000016</v>
      </c>
      <c r="G86" s="14">
        <f t="shared" si="6"/>
        <v>1.0691366400000004</v>
      </c>
    </row>
    <row r="87" spans="1:7" x14ac:dyDescent="0.2">
      <c r="A87" t="s">
        <v>39</v>
      </c>
      <c r="B87" t="s">
        <v>29</v>
      </c>
      <c r="C87">
        <v>40</v>
      </c>
      <c r="D87">
        <v>395.42</v>
      </c>
      <c r="E87">
        <v>380.4</v>
      </c>
      <c r="F87">
        <f t="shared" si="5"/>
        <v>15.020000000000039</v>
      </c>
      <c r="G87" s="14">
        <f t="shared" si="6"/>
        <v>0.18327404000000053</v>
      </c>
    </row>
    <row r="88" spans="1:7" x14ac:dyDescent="0.2">
      <c r="A88" t="s">
        <v>39</v>
      </c>
      <c r="B88" t="s">
        <v>29</v>
      </c>
      <c r="C88">
        <v>45</v>
      </c>
      <c r="D88">
        <v>395.42</v>
      </c>
      <c r="E88">
        <v>293.2</v>
      </c>
      <c r="F88">
        <f t="shared" si="5"/>
        <v>102.22000000000003</v>
      </c>
      <c r="G88" s="14">
        <f t="shared" si="6"/>
        <v>2.1386468400000007</v>
      </c>
    </row>
    <row r="89" spans="1:7" x14ac:dyDescent="0.2">
      <c r="A89" t="s">
        <v>39</v>
      </c>
      <c r="B89" t="s">
        <v>29</v>
      </c>
      <c r="C89">
        <v>50</v>
      </c>
      <c r="D89">
        <v>395.42</v>
      </c>
      <c r="E89">
        <v>300.5</v>
      </c>
      <c r="F89">
        <f t="shared" si="5"/>
        <v>94.920000000000016</v>
      </c>
      <c r="G89" s="14">
        <f t="shared" si="6"/>
        <v>1.9166246400000007</v>
      </c>
    </row>
    <row r="90" spans="1:7" x14ac:dyDescent="0.2">
      <c r="A90" t="s">
        <v>39</v>
      </c>
      <c r="B90" t="s">
        <v>29</v>
      </c>
      <c r="C90">
        <v>55</v>
      </c>
      <c r="D90">
        <v>395.42</v>
      </c>
      <c r="E90">
        <v>312.3</v>
      </c>
      <c r="F90">
        <f t="shared" si="5"/>
        <v>83.12</v>
      </c>
      <c r="G90" s="14">
        <f t="shared" si="6"/>
        <v>1.5802774400000001</v>
      </c>
    </row>
    <row r="91" spans="1:7" x14ac:dyDescent="0.2">
      <c r="A91" t="s">
        <v>39</v>
      </c>
      <c r="B91" t="s">
        <v>29</v>
      </c>
      <c r="C91">
        <v>60</v>
      </c>
      <c r="D91">
        <v>395.42</v>
      </c>
      <c r="E91">
        <v>307.10000000000002</v>
      </c>
      <c r="F91">
        <f t="shared" si="5"/>
        <v>88.32</v>
      </c>
      <c r="G91" s="14">
        <f t="shared" si="6"/>
        <v>1.7250662399999999</v>
      </c>
    </row>
    <row r="92" spans="1:7" x14ac:dyDescent="0.2">
      <c r="A92" t="s">
        <v>39</v>
      </c>
      <c r="B92" t="s">
        <v>29</v>
      </c>
      <c r="C92">
        <v>65</v>
      </c>
      <c r="D92">
        <v>395.42</v>
      </c>
      <c r="E92">
        <v>336.2</v>
      </c>
      <c r="F92">
        <f t="shared" si="5"/>
        <v>59.220000000000027</v>
      </c>
      <c r="G92" s="14">
        <f t="shared" si="6"/>
        <v>0.98435484000000062</v>
      </c>
    </row>
    <row r="93" spans="1:7" x14ac:dyDescent="0.2">
      <c r="A93" t="s">
        <v>39</v>
      </c>
      <c r="B93" t="s">
        <v>29</v>
      </c>
      <c r="C93">
        <v>70</v>
      </c>
      <c r="D93">
        <v>395.42</v>
      </c>
      <c r="E93">
        <v>358.2</v>
      </c>
      <c r="F93">
        <f t="shared" si="5"/>
        <v>37.220000000000027</v>
      </c>
      <c r="G93" s="14">
        <f t="shared" si="6"/>
        <v>0.53678684000000043</v>
      </c>
    </row>
    <row r="94" spans="1:7" x14ac:dyDescent="0.2">
      <c r="A94" t="s">
        <v>39</v>
      </c>
      <c r="B94" t="s">
        <v>29</v>
      </c>
      <c r="C94">
        <v>75</v>
      </c>
      <c r="D94">
        <v>395.42</v>
      </c>
      <c r="E94">
        <v>359.3</v>
      </c>
      <c r="F94">
        <f t="shared" si="5"/>
        <v>36.120000000000005</v>
      </c>
      <c r="G94" s="14">
        <f t="shared" si="6"/>
        <v>0.51694944000000009</v>
      </c>
    </row>
    <row r="95" spans="1:7" x14ac:dyDescent="0.2">
      <c r="A95" t="s">
        <v>39</v>
      </c>
      <c r="B95" t="s">
        <v>29</v>
      </c>
      <c r="C95">
        <v>80</v>
      </c>
      <c r="D95">
        <v>395.42</v>
      </c>
      <c r="E95">
        <v>347</v>
      </c>
      <c r="F95">
        <f t="shared" si="5"/>
        <v>48.420000000000016</v>
      </c>
      <c r="G95" s="14">
        <f t="shared" si="6"/>
        <v>0.75254364000000029</v>
      </c>
    </row>
    <row r="96" spans="1:7" x14ac:dyDescent="0.2">
      <c r="A96" t="s">
        <v>39</v>
      </c>
      <c r="B96" t="s">
        <v>29</v>
      </c>
      <c r="C96">
        <v>85</v>
      </c>
      <c r="D96">
        <v>395.42</v>
      </c>
      <c r="E96">
        <v>306.10000000000002</v>
      </c>
      <c r="F96">
        <f t="shared" si="5"/>
        <v>89.32</v>
      </c>
      <c r="G96" s="14">
        <f t="shared" si="6"/>
        <v>1.7535302399999999</v>
      </c>
    </row>
    <row r="97" spans="1:7" x14ac:dyDescent="0.2">
      <c r="A97" t="s">
        <v>39</v>
      </c>
      <c r="B97" t="s">
        <v>29</v>
      </c>
      <c r="C97">
        <v>90</v>
      </c>
      <c r="D97">
        <v>395.42</v>
      </c>
      <c r="E97">
        <v>355.7</v>
      </c>
      <c r="F97">
        <f t="shared" si="5"/>
        <v>39.720000000000027</v>
      </c>
      <c r="G97" s="14">
        <f t="shared" si="6"/>
        <v>0.58277184000000049</v>
      </c>
    </row>
    <row r="98" spans="1:7" x14ac:dyDescent="0.2">
      <c r="A98" t="s">
        <v>39</v>
      </c>
      <c r="B98" t="s">
        <v>29</v>
      </c>
      <c r="C98" t="s">
        <v>38</v>
      </c>
      <c r="D98">
        <v>395.42</v>
      </c>
      <c r="E98">
        <v>356.2</v>
      </c>
      <c r="F98">
        <f t="shared" si="5"/>
        <v>39.220000000000027</v>
      </c>
      <c r="G98" s="14">
        <f t="shared" si="6"/>
        <v>0.57347484000000049</v>
      </c>
    </row>
    <row r="99" spans="1:7" x14ac:dyDescent="0.2">
      <c r="A99" t="s">
        <v>39</v>
      </c>
      <c r="B99" t="s">
        <v>29</v>
      </c>
      <c r="C99">
        <v>0</v>
      </c>
      <c r="D99">
        <v>395.42</v>
      </c>
      <c r="E99">
        <v>215.1</v>
      </c>
      <c r="F99">
        <f t="shared" si="5"/>
        <v>180.32000000000002</v>
      </c>
      <c r="G99" s="14">
        <f t="shared" si="6"/>
        <v>5.180954240000001</v>
      </c>
    </row>
    <row r="100" spans="1:7" x14ac:dyDescent="0.2">
      <c r="A100" t="s">
        <v>39</v>
      </c>
      <c r="B100" t="s">
        <v>29</v>
      </c>
      <c r="C100">
        <v>5</v>
      </c>
      <c r="D100">
        <v>395.42</v>
      </c>
      <c r="E100">
        <v>318.2</v>
      </c>
      <c r="F100">
        <f t="shared" si="5"/>
        <v>77.220000000000027</v>
      </c>
      <c r="G100" s="14">
        <f t="shared" si="6"/>
        <v>1.4225468400000008</v>
      </c>
    </row>
    <row r="101" spans="1:7" x14ac:dyDescent="0.2">
      <c r="A101" t="s">
        <v>39</v>
      </c>
      <c r="B101" t="s">
        <v>29</v>
      </c>
      <c r="C101">
        <v>10</v>
      </c>
      <c r="D101">
        <v>395.42</v>
      </c>
      <c r="E101">
        <v>321.10000000000002</v>
      </c>
      <c r="F101">
        <f t="shared" si="5"/>
        <v>74.319999999999993</v>
      </c>
      <c r="G101" s="14">
        <f t="shared" si="6"/>
        <v>1.34757024</v>
      </c>
    </row>
    <row r="102" spans="1:7" x14ac:dyDescent="0.2">
      <c r="A102" t="s">
        <v>39</v>
      </c>
      <c r="B102" t="s">
        <v>29</v>
      </c>
      <c r="C102">
        <v>15</v>
      </c>
      <c r="D102">
        <v>395.42</v>
      </c>
      <c r="E102">
        <v>331.9</v>
      </c>
      <c r="F102">
        <f t="shared" si="5"/>
        <v>63.520000000000039</v>
      </c>
      <c r="G102" s="14">
        <f t="shared" si="6"/>
        <v>1.0831430400000008</v>
      </c>
    </row>
    <row r="103" spans="1:7" x14ac:dyDescent="0.2">
      <c r="A103" t="s">
        <v>39</v>
      </c>
      <c r="B103" t="s">
        <v>29</v>
      </c>
      <c r="C103">
        <v>20</v>
      </c>
      <c r="D103">
        <v>395.42</v>
      </c>
      <c r="E103">
        <v>293.60000000000002</v>
      </c>
      <c r="F103">
        <f t="shared" si="5"/>
        <v>101.82</v>
      </c>
      <c r="G103" s="14">
        <f t="shared" si="6"/>
        <v>2.12620524</v>
      </c>
    </row>
    <row r="104" spans="1:7" x14ac:dyDescent="0.2">
      <c r="A104" t="s">
        <v>39</v>
      </c>
      <c r="B104" t="s">
        <v>29</v>
      </c>
      <c r="C104">
        <v>25</v>
      </c>
      <c r="D104">
        <v>395.42</v>
      </c>
      <c r="E104">
        <v>285.7</v>
      </c>
      <c r="F104">
        <f t="shared" si="5"/>
        <v>109.72000000000003</v>
      </c>
      <c r="G104" s="14">
        <f t="shared" si="6"/>
        <v>2.3778518400000008</v>
      </c>
    </row>
    <row r="105" spans="1:7" x14ac:dyDescent="0.2">
      <c r="A105" t="s">
        <v>39</v>
      </c>
      <c r="B105" t="s">
        <v>29</v>
      </c>
      <c r="C105">
        <v>30</v>
      </c>
      <c r="D105">
        <v>395.42</v>
      </c>
      <c r="E105">
        <v>360.8</v>
      </c>
      <c r="F105">
        <f t="shared" si="5"/>
        <v>34.620000000000005</v>
      </c>
      <c r="G105" s="14">
        <f t="shared" si="6"/>
        <v>0.49028844000000005</v>
      </c>
    </row>
    <row r="106" spans="1:7" x14ac:dyDescent="0.2">
      <c r="A106" t="s">
        <v>39</v>
      </c>
      <c r="B106" t="s">
        <v>29</v>
      </c>
      <c r="C106">
        <v>35</v>
      </c>
      <c r="D106">
        <v>395.42</v>
      </c>
      <c r="E106">
        <v>299.7</v>
      </c>
      <c r="F106">
        <f t="shared" si="5"/>
        <v>95.720000000000027</v>
      </c>
      <c r="G106" s="14">
        <f t="shared" si="6"/>
        <v>1.940435840000001</v>
      </c>
    </row>
    <row r="107" spans="1:7" x14ac:dyDescent="0.2">
      <c r="A107" t="s">
        <v>39</v>
      </c>
      <c r="B107" t="s">
        <v>29</v>
      </c>
      <c r="C107">
        <v>40</v>
      </c>
      <c r="D107">
        <v>395.42</v>
      </c>
      <c r="E107">
        <v>376.4</v>
      </c>
      <c r="F107">
        <f t="shared" si="5"/>
        <v>19.020000000000039</v>
      </c>
      <c r="G107" s="14">
        <f t="shared" si="6"/>
        <v>0.23969004000000058</v>
      </c>
    </row>
    <row r="108" spans="1:7" x14ac:dyDescent="0.2">
      <c r="A108" t="s">
        <v>39</v>
      </c>
      <c r="B108" t="s">
        <v>29</v>
      </c>
      <c r="C108">
        <v>45</v>
      </c>
      <c r="D108">
        <v>395.42</v>
      </c>
      <c r="E108">
        <v>322.2</v>
      </c>
      <c r="F108">
        <f t="shared" si="5"/>
        <v>73.220000000000027</v>
      </c>
      <c r="G108" s="14">
        <f t="shared" si="6"/>
        <v>1.3195708400000008</v>
      </c>
    </row>
    <row r="109" spans="1:7" x14ac:dyDescent="0.2">
      <c r="A109" t="s">
        <v>39</v>
      </c>
      <c r="B109" t="s">
        <v>29</v>
      </c>
      <c r="C109">
        <v>50</v>
      </c>
      <c r="D109">
        <v>395.42</v>
      </c>
      <c r="E109">
        <v>310.8</v>
      </c>
      <c r="F109">
        <f t="shared" si="5"/>
        <v>84.62</v>
      </c>
      <c r="G109" s="14">
        <f t="shared" si="6"/>
        <v>1.62148844</v>
      </c>
    </row>
    <row r="110" spans="1:7" x14ac:dyDescent="0.2">
      <c r="A110" t="s">
        <v>39</v>
      </c>
      <c r="B110" t="s">
        <v>29</v>
      </c>
      <c r="C110">
        <v>55</v>
      </c>
      <c r="D110">
        <v>395.42</v>
      </c>
      <c r="E110" t="s">
        <v>38</v>
      </c>
      <c r="F110" t="s">
        <v>38</v>
      </c>
      <c r="G110" s="21" t="s">
        <v>38</v>
      </c>
    </row>
    <row r="111" spans="1:7" x14ac:dyDescent="0.2">
      <c r="A111" t="s">
        <v>39</v>
      </c>
      <c r="B111" t="s">
        <v>29</v>
      </c>
      <c r="C111">
        <v>60</v>
      </c>
      <c r="D111">
        <v>395.42</v>
      </c>
      <c r="E111">
        <v>296.5</v>
      </c>
      <c r="F111">
        <f t="shared" si="5"/>
        <v>98.920000000000016</v>
      </c>
      <c r="G111" s="14">
        <f t="shared" si="6"/>
        <v>2.0369606400000007</v>
      </c>
    </row>
    <row r="112" spans="1:7" x14ac:dyDescent="0.2">
      <c r="A112" t="s">
        <v>39</v>
      </c>
      <c r="B112" t="s">
        <v>29</v>
      </c>
      <c r="C112">
        <v>65</v>
      </c>
      <c r="D112">
        <v>395.42</v>
      </c>
      <c r="E112">
        <v>339.3</v>
      </c>
      <c r="F112">
        <f t="shared" si="5"/>
        <v>56.120000000000005</v>
      </c>
      <c r="G112" s="14">
        <f t="shared" si="6"/>
        <v>0.91542944000000004</v>
      </c>
    </row>
    <row r="113" spans="1:7" x14ac:dyDescent="0.2">
      <c r="A113" t="s">
        <v>39</v>
      </c>
      <c r="B113" t="s">
        <v>29</v>
      </c>
      <c r="C113">
        <v>70</v>
      </c>
      <c r="D113">
        <v>395.42</v>
      </c>
      <c r="E113">
        <v>352.4</v>
      </c>
      <c r="F113">
        <f t="shared" si="5"/>
        <v>43.020000000000039</v>
      </c>
      <c r="G113" s="14">
        <f t="shared" si="6"/>
        <v>0.64538604000000077</v>
      </c>
    </row>
    <row r="114" spans="1:7" x14ac:dyDescent="0.2">
      <c r="A114" t="s">
        <v>39</v>
      </c>
      <c r="B114" t="s">
        <v>29</v>
      </c>
      <c r="C114">
        <v>75</v>
      </c>
      <c r="D114">
        <v>395.42</v>
      </c>
      <c r="E114">
        <v>372.6</v>
      </c>
      <c r="F114">
        <f t="shared" si="5"/>
        <v>22.819999999999993</v>
      </c>
      <c r="G114" s="14">
        <f t="shared" si="6"/>
        <v>0.29624923999999991</v>
      </c>
    </row>
    <row r="115" spans="1:7" x14ac:dyDescent="0.2">
      <c r="A115" t="s">
        <v>39</v>
      </c>
      <c r="B115" t="s">
        <v>29</v>
      </c>
      <c r="C115">
        <v>80</v>
      </c>
      <c r="D115">
        <v>395.42</v>
      </c>
      <c r="E115">
        <v>337.4</v>
      </c>
      <c r="F115">
        <f t="shared" si="5"/>
        <v>58.020000000000039</v>
      </c>
      <c r="G115" s="14">
        <f t="shared" si="6"/>
        <v>0.95744604000000089</v>
      </c>
    </row>
    <row r="116" spans="1:7" x14ac:dyDescent="0.2">
      <c r="A116" t="s">
        <v>39</v>
      </c>
      <c r="B116" t="s">
        <v>29</v>
      </c>
      <c r="C116">
        <v>85</v>
      </c>
      <c r="D116">
        <v>395.42</v>
      </c>
      <c r="E116">
        <v>318.8</v>
      </c>
      <c r="F116">
        <f t="shared" si="5"/>
        <v>76.62</v>
      </c>
      <c r="G116" s="14">
        <f t="shared" si="6"/>
        <v>1.4068964400000001</v>
      </c>
    </row>
    <row r="117" spans="1:7" x14ac:dyDescent="0.2">
      <c r="A117" t="s">
        <v>39</v>
      </c>
      <c r="B117" t="s">
        <v>29</v>
      </c>
      <c r="C117">
        <v>90</v>
      </c>
      <c r="D117">
        <v>395.42</v>
      </c>
      <c r="E117">
        <v>336.2</v>
      </c>
      <c r="F117">
        <f t="shared" si="5"/>
        <v>59.220000000000027</v>
      </c>
      <c r="G117" s="14">
        <f t="shared" si="6"/>
        <v>0.98435484000000062</v>
      </c>
    </row>
    <row r="118" spans="1:7" x14ac:dyDescent="0.2">
      <c r="A118" t="s">
        <v>39</v>
      </c>
      <c r="B118" t="s">
        <v>29</v>
      </c>
      <c r="C118" t="s">
        <v>38</v>
      </c>
      <c r="D118">
        <v>395.42</v>
      </c>
      <c r="E118">
        <v>355.5</v>
      </c>
      <c r="F118">
        <f t="shared" si="5"/>
        <v>39.920000000000016</v>
      </c>
      <c r="G118" s="14">
        <f t="shared" si="6"/>
        <v>0.58650464000000024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16" sqref="M16"/>
    </sheetView>
  </sheetViews>
  <sheetFormatPr baseColWidth="10" defaultColWidth="8.83203125" defaultRowHeight="15" x14ac:dyDescent="0.2"/>
  <cols>
    <col min="1" max="1" width="10.5" style="26" bestFit="1" customWidth="1"/>
    <col min="2" max="6" width="8.83203125" style="26"/>
    <col min="7" max="7" width="13.5" style="26" customWidth="1"/>
    <col min="8" max="8" width="18.5" style="28" bestFit="1" customWidth="1"/>
    <col min="9" max="9" width="12.1640625" style="28" bestFit="1" customWidth="1"/>
    <col min="10" max="10" width="8.83203125" style="28"/>
    <col min="11" max="16384" width="8.83203125" style="26"/>
  </cols>
  <sheetData>
    <row r="1" spans="1:15" ht="30" x14ac:dyDescent="0.2">
      <c r="A1" s="23" t="s">
        <v>0</v>
      </c>
      <c r="B1" s="23" t="s">
        <v>1</v>
      </c>
      <c r="C1" s="23" t="s">
        <v>5</v>
      </c>
      <c r="D1" s="23" t="s">
        <v>6</v>
      </c>
      <c r="E1" s="23" t="s">
        <v>7</v>
      </c>
      <c r="F1" s="23" t="s">
        <v>8</v>
      </c>
      <c r="K1" s="27" t="s">
        <v>12</v>
      </c>
      <c r="L1" s="27" t="s">
        <v>13</v>
      </c>
      <c r="M1" s="27" t="s">
        <v>7</v>
      </c>
      <c r="N1" s="27" t="s">
        <v>6</v>
      </c>
      <c r="O1" s="27" t="s">
        <v>14</v>
      </c>
    </row>
    <row r="2" spans="1:15" x14ac:dyDescent="0.2">
      <c r="A2" s="26" t="s">
        <v>46</v>
      </c>
      <c r="B2" s="26" t="s">
        <v>44</v>
      </c>
      <c r="C2" s="26">
        <v>0</v>
      </c>
      <c r="D2" s="26">
        <v>400</v>
      </c>
      <c r="E2" s="26">
        <v>297.7</v>
      </c>
      <c r="F2" s="26">
        <f t="shared" ref="F2:F18" si="0">D2-E2</f>
        <v>102.30000000000001</v>
      </c>
      <c r="K2" s="26" t="s">
        <v>36</v>
      </c>
      <c r="L2" s="26">
        <v>90</v>
      </c>
      <c r="M2" s="26">
        <v>384.6</v>
      </c>
    </row>
    <row r="3" spans="1:15" x14ac:dyDescent="0.2">
      <c r="A3" s="26" t="s">
        <v>46</v>
      </c>
      <c r="B3" s="26" t="s">
        <v>44</v>
      </c>
      <c r="C3" s="26">
        <v>0</v>
      </c>
      <c r="D3" s="26">
        <v>400</v>
      </c>
      <c r="E3" s="26">
        <v>294.8</v>
      </c>
      <c r="F3" s="26">
        <f t="shared" si="0"/>
        <v>105.19999999999999</v>
      </c>
      <c r="K3" s="26" t="s">
        <v>36</v>
      </c>
      <c r="L3" s="26">
        <v>70</v>
      </c>
      <c r="M3" s="26">
        <v>374.9</v>
      </c>
    </row>
    <row r="4" spans="1:15" x14ac:dyDescent="0.2">
      <c r="A4" s="26" t="s">
        <v>46</v>
      </c>
      <c r="B4" s="26" t="s">
        <v>44</v>
      </c>
      <c r="C4" s="26">
        <v>0</v>
      </c>
      <c r="D4" s="26">
        <v>400</v>
      </c>
      <c r="E4" s="26">
        <v>292.39999999999998</v>
      </c>
      <c r="F4" s="26">
        <f t="shared" si="0"/>
        <v>107.60000000000002</v>
      </c>
      <c r="K4" s="26" t="s">
        <v>36</v>
      </c>
      <c r="L4" s="26">
        <v>50</v>
      </c>
      <c r="M4" s="26">
        <v>385.7</v>
      </c>
    </row>
    <row r="5" spans="1:15" x14ac:dyDescent="0.2">
      <c r="A5" s="26" t="s">
        <v>46</v>
      </c>
      <c r="B5" s="26" t="s">
        <v>44</v>
      </c>
      <c r="C5" s="26">
        <v>5</v>
      </c>
      <c r="D5" s="26">
        <v>400</v>
      </c>
      <c r="E5" s="26">
        <v>356</v>
      </c>
      <c r="F5" s="26">
        <f t="shared" si="0"/>
        <v>44</v>
      </c>
      <c r="K5" s="26" t="s">
        <v>36</v>
      </c>
      <c r="L5" s="26">
        <v>30</v>
      </c>
      <c r="M5" s="26">
        <v>370.6</v>
      </c>
    </row>
    <row r="6" spans="1:15" x14ac:dyDescent="0.2">
      <c r="A6" s="26" t="s">
        <v>46</v>
      </c>
      <c r="B6" s="26" t="s">
        <v>44</v>
      </c>
      <c r="C6" s="26">
        <v>5</v>
      </c>
      <c r="D6" s="26">
        <v>400</v>
      </c>
      <c r="E6" s="26">
        <v>349.7</v>
      </c>
      <c r="F6" s="26">
        <f t="shared" si="0"/>
        <v>50.300000000000011</v>
      </c>
      <c r="K6" s="26" t="s">
        <v>36</v>
      </c>
      <c r="L6" s="26">
        <v>10</v>
      </c>
      <c r="M6" s="26">
        <v>386.4</v>
      </c>
    </row>
    <row r="7" spans="1:15" x14ac:dyDescent="0.2">
      <c r="A7" s="26" t="s">
        <v>46</v>
      </c>
      <c r="B7" s="26" t="s">
        <v>44</v>
      </c>
      <c r="C7" s="26">
        <v>5</v>
      </c>
      <c r="D7" s="26">
        <v>400</v>
      </c>
      <c r="E7" s="26">
        <v>357.6</v>
      </c>
      <c r="F7" s="26">
        <f t="shared" si="0"/>
        <v>42.399999999999977</v>
      </c>
      <c r="K7" s="26" t="s">
        <v>37</v>
      </c>
      <c r="L7" s="26">
        <v>90</v>
      </c>
      <c r="M7" s="26">
        <v>382.2</v>
      </c>
    </row>
    <row r="8" spans="1:15" x14ac:dyDescent="0.2">
      <c r="A8" s="26" t="s">
        <v>46</v>
      </c>
      <c r="B8" s="26" t="s">
        <v>44</v>
      </c>
      <c r="C8" s="26">
        <v>10</v>
      </c>
      <c r="D8" s="26">
        <v>400</v>
      </c>
      <c r="E8" s="26">
        <v>353.7</v>
      </c>
      <c r="F8" s="26">
        <f t="shared" si="0"/>
        <v>46.300000000000011</v>
      </c>
      <c r="K8" s="26" t="s">
        <v>37</v>
      </c>
      <c r="L8" s="26">
        <v>70</v>
      </c>
      <c r="M8" s="26">
        <v>393.1</v>
      </c>
    </row>
    <row r="9" spans="1:15" x14ac:dyDescent="0.2">
      <c r="A9" s="26" t="s">
        <v>46</v>
      </c>
      <c r="B9" s="26" t="s">
        <v>44</v>
      </c>
      <c r="C9" s="26">
        <v>10</v>
      </c>
      <c r="D9" s="26">
        <v>400</v>
      </c>
      <c r="E9" s="26">
        <v>307.60000000000002</v>
      </c>
      <c r="F9" s="26">
        <f t="shared" si="0"/>
        <v>92.399999999999977</v>
      </c>
      <c r="K9" s="26" t="s">
        <v>37</v>
      </c>
      <c r="L9" s="26">
        <v>50</v>
      </c>
      <c r="M9" s="26">
        <v>377.1</v>
      </c>
    </row>
    <row r="10" spans="1:15" x14ac:dyDescent="0.2">
      <c r="A10" s="26" t="s">
        <v>46</v>
      </c>
      <c r="B10" s="26" t="s">
        <v>44</v>
      </c>
      <c r="C10" s="26">
        <v>10</v>
      </c>
      <c r="D10" s="26">
        <v>400</v>
      </c>
      <c r="E10" s="26">
        <v>307</v>
      </c>
      <c r="F10" s="26">
        <f t="shared" si="0"/>
        <v>93</v>
      </c>
      <c r="K10" s="26" t="s">
        <v>37</v>
      </c>
      <c r="L10" s="26">
        <v>30</v>
      </c>
      <c r="M10" s="26">
        <v>387.9</v>
      </c>
    </row>
    <row r="11" spans="1:15" x14ac:dyDescent="0.2">
      <c r="A11" s="26" t="s">
        <v>46</v>
      </c>
      <c r="B11" s="26" t="s">
        <v>44</v>
      </c>
      <c r="C11" s="26">
        <v>15</v>
      </c>
      <c r="D11" s="26">
        <v>400</v>
      </c>
      <c r="E11" s="26">
        <v>347.6</v>
      </c>
      <c r="F11" s="26">
        <f t="shared" si="0"/>
        <v>52.399999999999977</v>
      </c>
      <c r="K11" s="26" t="s">
        <v>37</v>
      </c>
      <c r="L11" s="26">
        <v>10</v>
      </c>
      <c r="M11" s="26">
        <v>389.1</v>
      </c>
    </row>
    <row r="12" spans="1:15" x14ac:dyDescent="0.2">
      <c r="A12" s="26" t="s">
        <v>46</v>
      </c>
      <c r="B12" s="26" t="s">
        <v>44</v>
      </c>
      <c r="C12" s="26">
        <v>15</v>
      </c>
      <c r="D12" s="26">
        <v>400</v>
      </c>
      <c r="E12" s="26">
        <v>340.7</v>
      </c>
      <c r="F12" s="26">
        <f t="shared" si="0"/>
        <v>59.300000000000011</v>
      </c>
      <c r="M12" s="26">
        <f>AVERAGE(M2:M11)</f>
        <v>383.15999999999997</v>
      </c>
    </row>
    <row r="13" spans="1:15" x14ac:dyDescent="0.2">
      <c r="A13" s="26" t="s">
        <v>46</v>
      </c>
      <c r="B13" s="26" t="s">
        <v>44</v>
      </c>
      <c r="C13" s="26">
        <v>15</v>
      </c>
      <c r="D13" s="26">
        <v>400</v>
      </c>
      <c r="E13" s="26">
        <v>350.9</v>
      </c>
      <c r="F13" s="26">
        <f t="shared" si="0"/>
        <v>49.100000000000023</v>
      </c>
    </row>
    <row r="14" spans="1:15" x14ac:dyDescent="0.2">
      <c r="A14" s="26" t="s">
        <v>46</v>
      </c>
      <c r="B14" s="26" t="s">
        <v>44</v>
      </c>
      <c r="C14" s="26">
        <v>20</v>
      </c>
      <c r="D14" s="26">
        <v>400</v>
      </c>
      <c r="E14" s="26">
        <v>293.39999999999998</v>
      </c>
      <c r="F14" s="26">
        <f t="shared" si="0"/>
        <v>106.60000000000002</v>
      </c>
      <c r="G14" s="26" t="s">
        <v>15</v>
      </c>
      <c r="H14" s="28" t="s">
        <v>16</v>
      </c>
      <c r="I14" s="28" t="s">
        <v>47</v>
      </c>
      <c r="J14" s="28" t="s">
        <v>28</v>
      </c>
    </row>
    <row r="15" spans="1:15" x14ac:dyDescent="0.2">
      <c r="A15" s="26" t="s">
        <v>46</v>
      </c>
      <c r="B15" s="26" t="s">
        <v>44</v>
      </c>
      <c r="C15" s="26">
        <v>20</v>
      </c>
      <c r="D15" s="26">
        <v>400</v>
      </c>
      <c r="E15" s="26">
        <v>310.8</v>
      </c>
      <c r="F15" s="26">
        <f t="shared" si="0"/>
        <v>89.199999999999989</v>
      </c>
      <c r="G15" s="46" t="s">
        <v>36</v>
      </c>
      <c r="H15" s="28">
        <v>84.826226415094339</v>
      </c>
      <c r="I15" s="28">
        <v>84.826226415094339</v>
      </c>
      <c r="J15" s="28">
        <f>(0.0001*(I15^2))+(0.0107*I15)</f>
        <v>1.6271894914239944</v>
      </c>
    </row>
    <row r="16" spans="1:15" x14ac:dyDescent="0.2">
      <c r="A16" s="26" t="s">
        <v>46</v>
      </c>
      <c r="B16" s="26" t="s">
        <v>44</v>
      </c>
      <c r="C16" s="26">
        <v>20</v>
      </c>
      <c r="D16" s="26">
        <v>400</v>
      </c>
      <c r="E16" s="26">
        <v>306.39999999999998</v>
      </c>
      <c r="F16" s="26">
        <f t="shared" si="0"/>
        <v>93.600000000000023</v>
      </c>
      <c r="G16" s="47">
        <v>0</v>
      </c>
      <c r="H16" s="28">
        <v>105.03333333333335</v>
      </c>
      <c r="I16" s="28">
        <v>105.03333333333335</v>
      </c>
      <c r="J16" s="28">
        <f t="shared" ref="J16:J55" si="1">(0.0001*(I16^2))+(0.0107*I16)</f>
        <v>2.2270567777777783</v>
      </c>
    </row>
    <row r="17" spans="1:13" x14ac:dyDescent="0.2">
      <c r="A17" s="26" t="s">
        <v>46</v>
      </c>
      <c r="B17" s="26" t="s">
        <v>44</v>
      </c>
      <c r="C17" s="26">
        <v>25</v>
      </c>
      <c r="D17" s="26">
        <v>400</v>
      </c>
      <c r="E17" s="26">
        <v>359.8</v>
      </c>
      <c r="F17" s="26">
        <f t="shared" si="0"/>
        <v>40.199999999999989</v>
      </c>
      <c r="G17" s="47">
        <v>5</v>
      </c>
      <c r="H17" s="28">
        <v>45.566666666666663</v>
      </c>
      <c r="I17" s="28">
        <v>45.566666666666663</v>
      </c>
      <c r="J17" s="28">
        <f t="shared" si="1"/>
        <v>0.69519544444444437</v>
      </c>
    </row>
    <row r="18" spans="1:13" x14ac:dyDescent="0.2">
      <c r="A18" s="26" t="s">
        <v>46</v>
      </c>
      <c r="B18" s="26" t="s">
        <v>44</v>
      </c>
      <c r="C18" s="26">
        <v>25</v>
      </c>
      <c r="D18" s="26">
        <v>400</v>
      </c>
      <c r="E18" s="26">
        <v>351.4</v>
      </c>
      <c r="F18" s="26">
        <f t="shared" si="0"/>
        <v>48.600000000000023</v>
      </c>
      <c r="G18" s="47">
        <v>10</v>
      </c>
      <c r="H18" s="28">
        <v>77.233333333333334</v>
      </c>
      <c r="I18" s="28">
        <v>77.233333333333334</v>
      </c>
      <c r="J18" s="28">
        <f t="shared" si="1"/>
        <v>1.4228954444444444</v>
      </c>
    </row>
    <row r="19" spans="1:13" x14ac:dyDescent="0.2">
      <c r="A19" s="26" t="s">
        <v>46</v>
      </c>
      <c r="B19" s="26" t="s">
        <v>44</v>
      </c>
      <c r="C19" s="26">
        <v>25</v>
      </c>
      <c r="D19" s="26">
        <v>400</v>
      </c>
      <c r="E19" s="48"/>
      <c r="G19" s="47">
        <v>15</v>
      </c>
      <c r="H19" s="28">
        <v>53.6</v>
      </c>
      <c r="I19" s="28">
        <v>53.6</v>
      </c>
      <c r="J19" s="28">
        <f t="shared" si="1"/>
        <v>0.86081600000000003</v>
      </c>
    </row>
    <row r="20" spans="1:13" x14ac:dyDescent="0.2">
      <c r="A20" s="26" t="s">
        <v>46</v>
      </c>
      <c r="B20" s="26" t="s">
        <v>44</v>
      </c>
      <c r="C20" s="26">
        <v>30</v>
      </c>
      <c r="D20" s="26">
        <v>400</v>
      </c>
      <c r="E20" s="26">
        <v>367.2</v>
      </c>
      <c r="F20" s="26">
        <f t="shared" ref="F20:F83" si="2">D20-E20</f>
        <v>32.800000000000011</v>
      </c>
      <c r="G20" s="47">
        <v>20</v>
      </c>
      <c r="H20" s="28">
        <v>96.466666666666683</v>
      </c>
      <c r="I20" s="28">
        <v>96.466666666666683</v>
      </c>
      <c r="J20" s="28">
        <f t="shared" si="1"/>
        <v>1.9627751111111116</v>
      </c>
    </row>
    <row r="21" spans="1:13" x14ac:dyDescent="0.2">
      <c r="A21" s="26" t="s">
        <v>46</v>
      </c>
      <c r="B21" s="26" t="s">
        <v>44</v>
      </c>
      <c r="C21" s="26">
        <v>30</v>
      </c>
      <c r="D21" s="26">
        <v>400</v>
      </c>
      <c r="E21" s="26">
        <v>355.3</v>
      </c>
      <c r="F21" s="26">
        <f t="shared" si="2"/>
        <v>44.699999999999989</v>
      </c>
      <c r="G21" s="47">
        <v>25</v>
      </c>
      <c r="H21" s="28">
        <v>44.400000000000006</v>
      </c>
      <c r="I21" s="28">
        <v>44.400000000000006</v>
      </c>
      <c r="J21" s="28">
        <f t="shared" si="1"/>
        <v>0.67221600000000015</v>
      </c>
    </row>
    <row r="22" spans="1:13" x14ac:dyDescent="0.2">
      <c r="A22" s="26" t="s">
        <v>46</v>
      </c>
      <c r="B22" s="26" t="s">
        <v>44</v>
      </c>
      <c r="C22" s="26">
        <v>30</v>
      </c>
      <c r="D22" s="26">
        <v>400</v>
      </c>
      <c r="E22" s="26">
        <v>365.3</v>
      </c>
      <c r="F22" s="26">
        <f t="shared" si="2"/>
        <v>34.699999999999989</v>
      </c>
      <c r="G22" s="47">
        <v>30</v>
      </c>
      <c r="H22" s="28">
        <v>37.4</v>
      </c>
      <c r="I22" s="28">
        <v>37.4</v>
      </c>
      <c r="J22" s="28">
        <f t="shared" si="1"/>
        <v>0.54005599999999998</v>
      </c>
    </row>
    <row r="23" spans="1:13" x14ac:dyDescent="0.2">
      <c r="A23" s="26" t="s">
        <v>46</v>
      </c>
      <c r="B23" s="26" t="s">
        <v>44</v>
      </c>
      <c r="C23" s="26">
        <v>35</v>
      </c>
      <c r="D23" s="26">
        <v>400</v>
      </c>
      <c r="E23" s="26">
        <v>357.1</v>
      </c>
      <c r="F23" s="26">
        <f t="shared" si="2"/>
        <v>42.899999999999977</v>
      </c>
      <c r="G23" s="47">
        <v>35</v>
      </c>
      <c r="H23" s="28">
        <v>48.29999999999999</v>
      </c>
      <c r="I23" s="28">
        <v>48.29999999999999</v>
      </c>
      <c r="J23" s="28">
        <f t="shared" si="1"/>
        <v>0.75009899999999985</v>
      </c>
    </row>
    <row r="24" spans="1:13" x14ac:dyDescent="0.2">
      <c r="A24" s="26" t="s">
        <v>46</v>
      </c>
      <c r="B24" s="26" t="s">
        <v>44</v>
      </c>
      <c r="C24" s="26">
        <v>35</v>
      </c>
      <c r="D24" s="26">
        <v>400</v>
      </c>
      <c r="E24" s="26">
        <v>347.4</v>
      </c>
      <c r="F24" s="26">
        <f t="shared" si="2"/>
        <v>52.600000000000023</v>
      </c>
      <c r="G24" s="47">
        <v>40</v>
      </c>
      <c r="H24" s="28">
        <v>109.13166666666667</v>
      </c>
      <c r="I24" s="28">
        <v>109.13166666666667</v>
      </c>
      <c r="J24" s="28">
        <f t="shared" si="1"/>
        <v>2.3586809002777782</v>
      </c>
    </row>
    <row r="25" spans="1:13" x14ac:dyDescent="0.2">
      <c r="A25" s="26" t="s">
        <v>46</v>
      </c>
      <c r="B25" s="26" t="s">
        <v>44</v>
      </c>
      <c r="C25" s="26">
        <v>35</v>
      </c>
      <c r="D25" s="26">
        <v>400</v>
      </c>
      <c r="E25" s="26">
        <v>350.6</v>
      </c>
      <c r="F25" s="26">
        <f t="shared" si="2"/>
        <v>49.399999999999977</v>
      </c>
      <c r="G25" s="47">
        <v>45</v>
      </c>
      <c r="H25" s="28">
        <v>67.2</v>
      </c>
      <c r="I25" s="28">
        <v>67.2</v>
      </c>
      <c r="J25" s="28">
        <f t="shared" si="1"/>
        <v>1.1706240000000001</v>
      </c>
      <c r="K25" s="49" t="s">
        <v>48</v>
      </c>
      <c r="L25" s="49"/>
    </row>
    <row r="26" spans="1:13" ht="16" x14ac:dyDescent="0.2">
      <c r="A26" s="26" t="s">
        <v>46</v>
      </c>
      <c r="B26" s="26" t="s">
        <v>44</v>
      </c>
      <c r="C26" s="26">
        <v>40</v>
      </c>
      <c r="D26" s="26">
        <v>400</v>
      </c>
      <c r="E26" s="48">
        <v>72.61</v>
      </c>
      <c r="F26" s="26">
        <f t="shared" si="2"/>
        <v>327.39</v>
      </c>
      <c r="G26" s="47">
        <v>50</v>
      </c>
      <c r="H26" s="28">
        <v>148.93333333333337</v>
      </c>
      <c r="I26" s="28">
        <v>148.93333333333337</v>
      </c>
      <c r="J26" s="28">
        <f t="shared" si="1"/>
        <v>3.8117004444444458</v>
      </c>
      <c r="K26" s="13">
        <v>50</v>
      </c>
      <c r="L26" s="12">
        <v>128.03333333333333</v>
      </c>
    </row>
    <row r="27" spans="1:13" ht="16" x14ac:dyDescent="0.2">
      <c r="A27" s="26" t="s">
        <v>46</v>
      </c>
      <c r="B27" s="26" t="s">
        <v>44</v>
      </c>
      <c r="C27" s="26">
        <v>40</v>
      </c>
      <c r="D27" s="26">
        <v>400</v>
      </c>
      <c r="E27" s="26">
        <v>360.5</v>
      </c>
      <c r="F27" s="26">
        <f t="shared" si="2"/>
        <v>39.5</v>
      </c>
      <c r="G27" s="47">
        <v>55</v>
      </c>
      <c r="H27" s="28">
        <v>77.033333333333346</v>
      </c>
      <c r="I27" s="28">
        <v>77.033333333333346</v>
      </c>
      <c r="J27" s="28">
        <f t="shared" si="1"/>
        <v>1.4176701111111114</v>
      </c>
      <c r="K27" s="13">
        <v>55</v>
      </c>
      <c r="L27" s="12">
        <v>40.133333333333304</v>
      </c>
    </row>
    <row r="28" spans="1:13" ht="16" x14ac:dyDescent="0.2">
      <c r="A28" s="26" t="s">
        <v>46</v>
      </c>
      <c r="B28" s="26" t="s">
        <v>44</v>
      </c>
      <c r="C28" s="26">
        <v>40</v>
      </c>
      <c r="D28" s="26">
        <v>400</v>
      </c>
      <c r="E28" s="26">
        <v>342.7</v>
      </c>
      <c r="F28" s="26">
        <f t="shared" si="2"/>
        <v>57.300000000000011</v>
      </c>
      <c r="G28" s="47">
        <v>65</v>
      </c>
      <c r="H28" s="28">
        <v>42.533333333333339</v>
      </c>
      <c r="I28" s="28">
        <v>42.533333333333339</v>
      </c>
      <c r="J28" s="28">
        <f t="shared" si="1"/>
        <v>0.6360151111111112</v>
      </c>
      <c r="K28" s="15">
        <v>60</v>
      </c>
      <c r="L28" s="16">
        <v>20.799999999999994</v>
      </c>
    </row>
    <row r="29" spans="1:13" ht="16" x14ac:dyDescent="0.2">
      <c r="A29" s="26" t="s">
        <v>46</v>
      </c>
      <c r="B29" s="26" t="s">
        <v>44</v>
      </c>
      <c r="C29" s="26">
        <v>40</v>
      </c>
      <c r="D29" s="26">
        <v>400</v>
      </c>
      <c r="E29" s="26">
        <v>313.89999999999998</v>
      </c>
      <c r="F29" s="26">
        <f t="shared" si="2"/>
        <v>86.100000000000023</v>
      </c>
      <c r="G29" s="47">
        <v>70</v>
      </c>
      <c r="H29" s="28">
        <v>82.966666666666683</v>
      </c>
      <c r="I29" s="28">
        <v>82.966666666666683</v>
      </c>
      <c r="J29" s="28">
        <f t="shared" si="1"/>
        <v>1.5760901111111116</v>
      </c>
      <c r="K29" s="13">
        <v>65</v>
      </c>
      <c r="L29" s="12">
        <v>46.266666666666652</v>
      </c>
    </row>
    <row r="30" spans="1:13" ht="16" x14ac:dyDescent="0.2">
      <c r="A30" s="26" t="s">
        <v>46</v>
      </c>
      <c r="B30" s="26" t="s">
        <v>44</v>
      </c>
      <c r="C30" s="26">
        <v>40</v>
      </c>
      <c r="D30" s="26">
        <v>400</v>
      </c>
      <c r="E30" s="26">
        <v>326.89999999999998</v>
      </c>
      <c r="F30" s="26">
        <f t="shared" si="2"/>
        <v>73.100000000000023</v>
      </c>
      <c r="G30" s="47">
        <v>80</v>
      </c>
      <c r="H30" s="28">
        <v>134</v>
      </c>
      <c r="I30" s="28">
        <v>134</v>
      </c>
      <c r="J30" s="28">
        <f t="shared" si="1"/>
        <v>3.2294</v>
      </c>
      <c r="K30" s="13">
        <v>70</v>
      </c>
      <c r="L30" s="12">
        <v>63.000000000000007</v>
      </c>
    </row>
    <row r="31" spans="1:13" x14ac:dyDescent="0.2">
      <c r="A31" s="26" t="s">
        <v>46</v>
      </c>
      <c r="B31" s="26" t="s">
        <v>44</v>
      </c>
      <c r="C31" s="26">
        <v>40</v>
      </c>
      <c r="D31" s="26">
        <v>400</v>
      </c>
      <c r="E31" s="26">
        <v>328.6</v>
      </c>
      <c r="F31" s="26">
        <f t="shared" si="2"/>
        <v>71.399999999999977</v>
      </c>
      <c r="G31" s="47">
        <v>85</v>
      </c>
      <c r="H31" s="28">
        <v>103.03333333333332</v>
      </c>
      <c r="I31" s="28">
        <v>103.03333333333332</v>
      </c>
      <c r="J31" s="28">
        <f t="shared" si="1"/>
        <v>2.1640434444444439</v>
      </c>
      <c r="K31" s="50" t="s">
        <v>49</v>
      </c>
    </row>
    <row r="32" spans="1:13" x14ac:dyDescent="0.2">
      <c r="A32" s="26" t="s">
        <v>46</v>
      </c>
      <c r="B32" s="26" t="s">
        <v>44</v>
      </c>
      <c r="C32" s="26">
        <v>45</v>
      </c>
      <c r="D32" s="26">
        <v>400</v>
      </c>
      <c r="E32" s="26">
        <v>330.9</v>
      </c>
      <c r="F32" s="26">
        <f t="shared" si="2"/>
        <v>69.100000000000023</v>
      </c>
      <c r="G32" s="47">
        <v>90</v>
      </c>
      <c r="H32" s="28">
        <v>131.43333333333334</v>
      </c>
      <c r="I32" s="28">
        <v>131.43333333333334</v>
      </c>
      <c r="J32" s="28">
        <f t="shared" si="1"/>
        <v>3.1338087777777783</v>
      </c>
      <c r="K32" s="26" t="s">
        <v>50</v>
      </c>
      <c r="L32" s="26" t="s">
        <v>51</v>
      </c>
      <c r="M32" s="26" t="s">
        <v>28</v>
      </c>
    </row>
    <row r="33" spans="1:13" x14ac:dyDescent="0.2">
      <c r="A33" s="26" t="s">
        <v>46</v>
      </c>
      <c r="B33" s="26" t="s">
        <v>44</v>
      </c>
      <c r="C33" s="26">
        <v>45</v>
      </c>
      <c r="D33" s="26">
        <v>400</v>
      </c>
      <c r="E33" s="26">
        <v>331.6</v>
      </c>
      <c r="F33" s="26">
        <f t="shared" si="2"/>
        <v>68.399999999999977</v>
      </c>
      <c r="G33" s="46" t="s">
        <v>37</v>
      </c>
      <c r="H33" s="28">
        <v>58.794736842105273</v>
      </c>
      <c r="I33" s="28">
        <v>58.794736842105273</v>
      </c>
      <c r="J33" s="28">
        <f t="shared" si="1"/>
        <v>0.97478579224376749</v>
      </c>
      <c r="K33" s="26">
        <v>60</v>
      </c>
      <c r="L33" s="26">
        <f>1.022*K33+16.982</f>
        <v>78.301999999999992</v>
      </c>
      <c r="M33" s="28">
        <f t="shared" ref="M33" si="3">(0.0001*(L33^2))+(0.0107*L33)</f>
        <v>1.4509517203999998</v>
      </c>
    </row>
    <row r="34" spans="1:13" x14ac:dyDescent="0.2">
      <c r="A34" s="26" t="s">
        <v>46</v>
      </c>
      <c r="B34" s="26" t="s">
        <v>44</v>
      </c>
      <c r="C34" s="26">
        <v>45</v>
      </c>
      <c r="D34" s="26">
        <v>400</v>
      </c>
      <c r="E34" s="26">
        <v>335.9</v>
      </c>
      <c r="F34" s="26">
        <f t="shared" si="2"/>
        <v>64.100000000000023</v>
      </c>
      <c r="G34" s="47">
        <v>0</v>
      </c>
      <c r="H34" s="28">
        <v>53.266666666666652</v>
      </c>
      <c r="I34" s="28">
        <v>53.266666666666652</v>
      </c>
      <c r="J34" s="28">
        <f t="shared" si="1"/>
        <v>0.85368711111111062</v>
      </c>
    </row>
    <row r="35" spans="1:13" x14ac:dyDescent="0.2">
      <c r="A35" s="26" t="s">
        <v>46</v>
      </c>
      <c r="B35" s="26" t="s">
        <v>44</v>
      </c>
      <c r="C35" s="26">
        <v>50</v>
      </c>
      <c r="D35" s="26">
        <v>400</v>
      </c>
      <c r="E35" s="26">
        <v>246.9</v>
      </c>
      <c r="F35" s="26">
        <f t="shared" si="2"/>
        <v>153.1</v>
      </c>
      <c r="G35" s="47">
        <v>5</v>
      </c>
      <c r="H35" s="28">
        <v>25.566666666666681</v>
      </c>
      <c r="I35" s="28">
        <v>25.566666666666681</v>
      </c>
      <c r="J35" s="28">
        <f t="shared" si="1"/>
        <v>0.33892877777777802</v>
      </c>
    </row>
    <row r="36" spans="1:13" x14ac:dyDescent="0.2">
      <c r="A36" s="26" t="s">
        <v>46</v>
      </c>
      <c r="B36" s="26" t="s">
        <v>44</v>
      </c>
      <c r="C36" s="26">
        <v>50</v>
      </c>
      <c r="D36" s="26">
        <v>400</v>
      </c>
      <c r="E36" s="26">
        <v>264.39999999999998</v>
      </c>
      <c r="F36" s="26">
        <f t="shared" si="2"/>
        <v>135.60000000000002</v>
      </c>
      <c r="G36" s="47">
        <v>10</v>
      </c>
      <c r="H36" s="28">
        <v>32.9</v>
      </c>
      <c r="I36" s="28">
        <v>32.9</v>
      </c>
      <c r="J36" s="28">
        <f t="shared" si="1"/>
        <v>0.46027099999999993</v>
      </c>
    </row>
    <row r="37" spans="1:13" x14ac:dyDescent="0.2">
      <c r="A37" s="26" t="s">
        <v>46</v>
      </c>
      <c r="B37" s="26" t="s">
        <v>44</v>
      </c>
      <c r="C37" s="26">
        <v>50</v>
      </c>
      <c r="D37" s="26">
        <v>400</v>
      </c>
      <c r="E37" s="26">
        <v>241.9</v>
      </c>
      <c r="F37" s="26">
        <f t="shared" si="2"/>
        <v>158.1</v>
      </c>
      <c r="G37" s="47">
        <v>15</v>
      </c>
      <c r="H37" s="28">
        <v>76</v>
      </c>
      <c r="I37" s="28">
        <v>76</v>
      </c>
      <c r="J37" s="28">
        <f t="shared" si="1"/>
        <v>1.3908</v>
      </c>
    </row>
    <row r="38" spans="1:13" x14ac:dyDescent="0.2">
      <c r="A38" s="26" t="s">
        <v>46</v>
      </c>
      <c r="B38" s="26" t="s">
        <v>44</v>
      </c>
      <c r="C38" s="26">
        <v>55</v>
      </c>
      <c r="D38" s="26">
        <v>400</v>
      </c>
      <c r="E38" s="26">
        <v>315.3</v>
      </c>
      <c r="F38" s="26">
        <f t="shared" si="2"/>
        <v>84.699999999999989</v>
      </c>
      <c r="G38" s="47">
        <v>20</v>
      </c>
      <c r="H38" s="28">
        <v>25.566666666666663</v>
      </c>
      <c r="I38" s="28">
        <v>25.566666666666663</v>
      </c>
      <c r="J38" s="28">
        <f t="shared" si="1"/>
        <v>0.33892877777777769</v>
      </c>
    </row>
    <row r="39" spans="1:13" x14ac:dyDescent="0.2">
      <c r="A39" s="26" t="s">
        <v>46</v>
      </c>
      <c r="B39" s="26" t="s">
        <v>44</v>
      </c>
      <c r="C39" s="26">
        <v>55</v>
      </c>
      <c r="D39" s="26">
        <v>400</v>
      </c>
      <c r="E39" s="26">
        <v>328.9</v>
      </c>
      <c r="F39" s="26">
        <f t="shared" si="2"/>
        <v>71.100000000000023</v>
      </c>
      <c r="G39" s="47">
        <v>25</v>
      </c>
      <c r="H39" s="28">
        <v>33.233333333333327</v>
      </c>
      <c r="I39" s="28">
        <v>33.233333333333327</v>
      </c>
      <c r="J39" s="28">
        <f t="shared" si="1"/>
        <v>0.46604211111111099</v>
      </c>
    </row>
    <row r="40" spans="1:13" x14ac:dyDescent="0.2">
      <c r="A40" s="26" t="s">
        <v>46</v>
      </c>
      <c r="B40" s="26" t="s">
        <v>44</v>
      </c>
      <c r="C40" s="26">
        <v>55</v>
      </c>
      <c r="D40" s="26">
        <v>400</v>
      </c>
      <c r="E40" s="26">
        <v>324.7</v>
      </c>
      <c r="F40" s="26">
        <f t="shared" si="2"/>
        <v>75.300000000000011</v>
      </c>
      <c r="G40" s="47">
        <v>30</v>
      </c>
      <c r="H40" s="28">
        <v>21.100000000000005</v>
      </c>
      <c r="I40" s="28">
        <v>21.100000000000005</v>
      </c>
      <c r="J40" s="28">
        <f t="shared" si="1"/>
        <v>0.27029100000000006</v>
      </c>
    </row>
    <row r="41" spans="1:13" x14ac:dyDescent="0.2">
      <c r="A41" s="26" t="s">
        <v>46</v>
      </c>
      <c r="B41" s="26" t="s">
        <v>44</v>
      </c>
      <c r="C41" s="26">
        <v>65</v>
      </c>
      <c r="D41" s="26">
        <v>400</v>
      </c>
      <c r="E41" s="26">
        <v>361.9</v>
      </c>
      <c r="F41" s="26">
        <f t="shared" si="2"/>
        <v>38.100000000000023</v>
      </c>
      <c r="G41" s="47">
        <v>35</v>
      </c>
      <c r="H41" s="28">
        <v>33.266666666666673</v>
      </c>
      <c r="I41" s="28">
        <v>33.266666666666673</v>
      </c>
      <c r="J41" s="28">
        <f t="shared" si="1"/>
        <v>0.46662044444444456</v>
      </c>
    </row>
    <row r="42" spans="1:13" x14ac:dyDescent="0.2">
      <c r="A42" s="26" t="s">
        <v>46</v>
      </c>
      <c r="B42" s="26" t="s">
        <v>44</v>
      </c>
      <c r="C42" s="26">
        <v>65</v>
      </c>
      <c r="D42" s="26">
        <v>400</v>
      </c>
      <c r="E42" s="26">
        <v>358.9</v>
      </c>
      <c r="F42" s="26">
        <f t="shared" si="2"/>
        <v>41.100000000000023</v>
      </c>
      <c r="G42" s="47">
        <v>40</v>
      </c>
      <c r="H42" s="28">
        <v>35.1</v>
      </c>
      <c r="I42" s="28">
        <v>35.1</v>
      </c>
      <c r="J42" s="28">
        <f t="shared" si="1"/>
        <v>0.49877100000000002</v>
      </c>
    </row>
    <row r="43" spans="1:13" x14ac:dyDescent="0.2">
      <c r="A43" s="26" t="s">
        <v>46</v>
      </c>
      <c r="B43" s="26" t="s">
        <v>44</v>
      </c>
      <c r="C43" s="26">
        <v>65</v>
      </c>
      <c r="D43" s="26">
        <v>400</v>
      </c>
      <c r="E43" s="26">
        <v>351.6</v>
      </c>
      <c r="F43" s="26">
        <f t="shared" si="2"/>
        <v>48.399999999999977</v>
      </c>
      <c r="G43" s="47">
        <v>45</v>
      </c>
      <c r="H43" s="28">
        <v>25.866666666666656</v>
      </c>
      <c r="I43" s="28">
        <v>25.866666666666656</v>
      </c>
      <c r="J43" s="28">
        <f t="shared" si="1"/>
        <v>0.34368177777777759</v>
      </c>
    </row>
    <row r="44" spans="1:13" x14ac:dyDescent="0.2">
      <c r="A44" s="26" t="s">
        <v>46</v>
      </c>
      <c r="B44" s="26" t="s">
        <v>44</v>
      </c>
      <c r="C44" s="26">
        <v>70</v>
      </c>
      <c r="D44" s="26">
        <v>400</v>
      </c>
      <c r="E44" s="26">
        <v>304.3</v>
      </c>
      <c r="F44" s="26">
        <f t="shared" si="2"/>
        <v>95.699999999999989</v>
      </c>
      <c r="G44" s="47">
        <v>50</v>
      </c>
      <c r="H44" s="28">
        <v>35</v>
      </c>
      <c r="I44" s="28">
        <v>35</v>
      </c>
      <c r="J44" s="28">
        <f t="shared" si="1"/>
        <v>0.497</v>
      </c>
    </row>
    <row r="45" spans="1:13" x14ac:dyDescent="0.2">
      <c r="A45" s="26" t="s">
        <v>46</v>
      </c>
      <c r="B45" s="26" t="s">
        <v>44</v>
      </c>
      <c r="C45" s="26">
        <v>70</v>
      </c>
      <c r="D45" s="26">
        <v>400</v>
      </c>
      <c r="E45" s="26">
        <v>319.39999999999998</v>
      </c>
      <c r="F45" s="26">
        <f t="shared" si="2"/>
        <v>80.600000000000023</v>
      </c>
      <c r="G45" s="47">
        <v>55</v>
      </c>
      <c r="H45" s="28">
        <v>109.43333333333332</v>
      </c>
      <c r="I45" s="28">
        <v>109.43333333333332</v>
      </c>
      <c r="J45" s="28">
        <f t="shared" si="1"/>
        <v>2.3685021111111109</v>
      </c>
    </row>
    <row r="46" spans="1:13" x14ac:dyDescent="0.2">
      <c r="A46" s="26" t="s">
        <v>46</v>
      </c>
      <c r="B46" s="26" t="s">
        <v>44</v>
      </c>
      <c r="C46" s="26">
        <v>70</v>
      </c>
      <c r="D46" s="26">
        <v>400</v>
      </c>
      <c r="E46" s="26">
        <v>327.39999999999998</v>
      </c>
      <c r="F46" s="26">
        <f t="shared" si="2"/>
        <v>72.600000000000023</v>
      </c>
      <c r="G46" s="47">
        <v>60</v>
      </c>
      <c r="H46" s="28">
        <v>123.76666666666667</v>
      </c>
      <c r="I46" s="28">
        <v>123.76666666666667</v>
      </c>
      <c r="J46" s="28">
        <f t="shared" si="1"/>
        <v>2.856122111111111</v>
      </c>
    </row>
    <row r="47" spans="1:13" x14ac:dyDescent="0.2">
      <c r="A47" s="26" t="s">
        <v>46</v>
      </c>
      <c r="B47" s="26" t="s">
        <v>44</v>
      </c>
      <c r="C47" s="26">
        <v>80</v>
      </c>
      <c r="D47" s="26">
        <v>400</v>
      </c>
      <c r="E47" s="26">
        <v>213.8</v>
      </c>
      <c r="F47" s="26">
        <f t="shared" si="2"/>
        <v>186.2</v>
      </c>
      <c r="G47" s="47">
        <v>65</v>
      </c>
      <c r="H47" s="28">
        <v>33.33333333333335</v>
      </c>
      <c r="I47" s="28">
        <v>33.33333333333335</v>
      </c>
      <c r="J47" s="28">
        <f t="shared" si="1"/>
        <v>0.46777777777777801</v>
      </c>
    </row>
    <row r="48" spans="1:13" x14ac:dyDescent="0.2">
      <c r="A48" s="26" t="s">
        <v>46</v>
      </c>
      <c r="B48" s="26" t="s">
        <v>44</v>
      </c>
      <c r="C48" s="26">
        <v>80</v>
      </c>
      <c r="D48" s="26">
        <v>400</v>
      </c>
      <c r="E48" s="48">
        <v>366.5</v>
      </c>
      <c r="F48" s="26">
        <f t="shared" si="2"/>
        <v>33.5</v>
      </c>
      <c r="G48" s="47">
        <v>70</v>
      </c>
      <c r="H48" s="28">
        <v>50.16666666666665</v>
      </c>
      <c r="I48" s="28">
        <v>50.16666666666665</v>
      </c>
      <c r="J48" s="28">
        <f t="shared" si="1"/>
        <v>0.78845277777777745</v>
      </c>
    </row>
    <row r="49" spans="1:10" x14ac:dyDescent="0.2">
      <c r="A49" s="26" t="s">
        <v>46</v>
      </c>
      <c r="B49" s="26" t="s">
        <v>44</v>
      </c>
      <c r="C49" s="26">
        <v>80</v>
      </c>
      <c r="D49" s="26">
        <v>400</v>
      </c>
      <c r="E49" s="26">
        <v>217.7</v>
      </c>
      <c r="F49" s="26">
        <f t="shared" si="2"/>
        <v>182.3</v>
      </c>
      <c r="G49" s="47">
        <v>75</v>
      </c>
      <c r="H49" s="28">
        <v>197.20000000000002</v>
      </c>
      <c r="I49" s="28">
        <v>197.20000000000002</v>
      </c>
      <c r="J49" s="28">
        <f t="shared" si="1"/>
        <v>5.9988240000000008</v>
      </c>
    </row>
    <row r="50" spans="1:10" x14ac:dyDescent="0.2">
      <c r="A50" s="26" t="s">
        <v>46</v>
      </c>
      <c r="B50" s="26" t="s">
        <v>44</v>
      </c>
      <c r="C50" s="26">
        <v>85</v>
      </c>
      <c r="D50" s="26">
        <v>400</v>
      </c>
      <c r="E50" s="26">
        <v>273.2</v>
      </c>
      <c r="F50" s="26">
        <f t="shared" si="2"/>
        <v>126.80000000000001</v>
      </c>
      <c r="G50" s="47">
        <v>80</v>
      </c>
      <c r="H50" s="28">
        <v>146.66666666666669</v>
      </c>
      <c r="I50" s="28">
        <v>146.66666666666669</v>
      </c>
      <c r="J50" s="28">
        <f t="shared" si="1"/>
        <v>3.7204444444444453</v>
      </c>
    </row>
    <row r="51" spans="1:10" x14ac:dyDescent="0.2">
      <c r="A51" s="26" t="s">
        <v>46</v>
      </c>
      <c r="B51" s="26" t="s">
        <v>44</v>
      </c>
      <c r="C51" s="26">
        <v>85</v>
      </c>
      <c r="D51" s="26">
        <v>400</v>
      </c>
      <c r="E51" s="26">
        <v>317.10000000000002</v>
      </c>
      <c r="F51" s="26">
        <f t="shared" si="2"/>
        <v>82.899999999999977</v>
      </c>
      <c r="G51" s="47">
        <v>85</v>
      </c>
      <c r="H51" s="28">
        <v>28.100000000000005</v>
      </c>
      <c r="I51" s="28">
        <v>28.100000000000005</v>
      </c>
      <c r="J51" s="28">
        <f t="shared" si="1"/>
        <v>0.37963100000000005</v>
      </c>
    </row>
    <row r="52" spans="1:10" x14ac:dyDescent="0.2">
      <c r="A52" s="26" t="s">
        <v>46</v>
      </c>
      <c r="B52" s="26" t="s">
        <v>44</v>
      </c>
      <c r="C52" s="26">
        <v>85</v>
      </c>
      <c r="D52" s="26">
        <v>400</v>
      </c>
      <c r="E52" s="26">
        <v>300.60000000000002</v>
      </c>
      <c r="F52" s="26">
        <f t="shared" si="2"/>
        <v>99.399999999999977</v>
      </c>
      <c r="G52" s="47">
        <v>90</v>
      </c>
      <c r="H52" s="28">
        <v>31.566666666666681</v>
      </c>
      <c r="I52" s="28">
        <v>31.566666666666681</v>
      </c>
      <c r="J52" s="28">
        <f t="shared" si="1"/>
        <v>0.43740877777777798</v>
      </c>
    </row>
    <row r="53" spans="1:10" x14ac:dyDescent="0.2">
      <c r="A53" s="26" t="s">
        <v>46</v>
      </c>
      <c r="B53" s="26" t="s">
        <v>44</v>
      </c>
      <c r="C53" s="26">
        <v>90</v>
      </c>
      <c r="D53" s="26">
        <v>400</v>
      </c>
      <c r="E53" s="26">
        <v>263.5</v>
      </c>
      <c r="F53" s="26">
        <f t="shared" si="2"/>
        <v>136.5</v>
      </c>
      <c r="G53" s="46" t="s">
        <v>17</v>
      </c>
    </row>
    <row r="54" spans="1:10" x14ac:dyDescent="0.2">
      <c r="A54" s="26" t="s">
        <v>46</v>
      </c>
      <c r="B54" s="26" t="s">
        <v>44</v>
      </c>
      <c r="C54" s="26">
        <v>90</v>
      </c>
      <c r="D54" s="26">
        <v>400</v>
      </c>
      <c r="E54" s="26">
        <v>260.7</v>
      </c>
      <c r="F54" s="26">
        <f t="shared" si="2"/>
        <v>139.30000000000001</v>
      </c>
      <c r="G54" s="47" t="s">
        <v>17</v>
      </c>
    </row>
    <row r="55" spans="1:10" x14ac:dyDescent="0.2">
      <c r="A55" s="26" t="s">
        <v>46</v>
      </c>
      <c r="B55" s="26" t="s">
        <v>44</v>
      </c>
      <c r="C55" s="26">
        <v>90</v>
      </c>
      <c r="D55" s="26">
        <v>400</v>
      </c>
      <c r="E55" s="26">
        <v>281.5</v>
      </c>
      <c r="F55" s="26">
        <f t="shared" si="2"/>
        <v>118.5</v>
      </c>
      <c r="G55" s="46" t="s">
        <v>18</v>
      </c>
      <c r="H55" s="28">
        <v>71.337181818181804</v>
      </c>
      <c r="I55" s="28">
        <v>71.337181818181804</v>
      </c>
      <c r="J55" s="28">
        <f t="shared" si="1"/>
        <v>1.2722071964305781</v>
      </c>
    </row>
    <row r="56" spans="1:10" x14ac:dyDescent="0.2">
      <c r="A56" s="26" t="s">
        <v>46</v>
      </c>
      <c r="B56" s="26" t="s">
        <v>45</v>
      </c>
      <c r="C56" s="26">
        <v>0</v>
      </c>
      <c r="D56" s="26">
        <v>400</v>
      </c>
      <c r="E56" s="26">
        <v>347.3</v>
      </c>
      <c r="F56" s="26">
        <f t="shared" si="2"/>
        <v>52.699999999999989</v>
      </c>
    </row>
    <row r="57" spans="1:10" x14ac:dyDescent="0.2">
      <c r="A57" s="26" t="s">
        <v>46</v>
      </c>
      <c r="B57" s="26" t="s">
        <v>45</v>
      </c>
      <c r="C57" s="26">
        <v>0</v>
      </c>
      <c r="D57" s="26">
        <v>400</v>
      </c>
      <c r="E57" s="26">
        <v>347.1</v>
      </c>
      <c r="F57" s="26">
        <f t="shared" si="2"/>
        <v>52.899999999999977</v>
      </c>
    </row>
    <row r="58" spans="1:10" x14ac:dyDescent="0.2">
      <c r="A58" s="26" t="s">
        <v>46</v>
      </c>
      <c r="B58" s="26" t="s">
        <v>45</v>
      </c>
      <c r="C58" s="26">
        <v>0</v>
      </c>
      <c r="D58" s="26">
        <v>400</v>
      </c>
      <c r="E58" s="26">
        <v>345.8</v>
      </c>
      <c r="F58" s="26">
        <f t="shared" si="2"/>
        <v>54.199999999999989</v>
      </c>
    </row>
    <row r="59" spans="1:10" x14ac:dyDescent="0.2">
      <c r="A59" s="26" t="s">
        <v>46</v>
      </c>
      <c r="B59" s="26" t="s">
        <v>45</v>
      </c>
      <c r="C59" s="26">
        <v>5</v>
      </c>
      <c r="D59" s="26">
        <v>400</v>
      </c>
      <c r="E59" s="26">
        <v>375.9</v>
      </c>
      <c r="F59" s="26">
        <f t="shared" si="2"/>
        <v>24.100000000000023</v>
      </c>
    </row>
    <row r="60" spans="1:10" x14ac:dyDescent="0.2">
      <c r="A60" s="26" t="s">
        <v>46</v>
      </c>
      <c r="B60" s="26" t="s">
        <v>45</v>
      </c>
      <c r="C60" s="26">
        <v>5</v>
      </c>
      <c r="D60" s="26">
        <v>400</v>
      </c>
      <c r="E60" s="26">
        <v>373</v>
      </c>
      <c r="F60" s="26">
        <f t="shared" si="2"/>
        <v>27</v>
      </c>
    </row>
    <row r="61" spans="1:10" x14ac:dyDescent="0.2">
      <c r="A61" s="26" t="s">
        <v>46</v>
      </c>
      <c r="B61" s="26" t="s">
        <v>45</v>
      </c>
      <c r="C61" s="26">
        <v>5</v>
      </c>
      <c r="D61" s="26">
        <v>400</v>
      </c>
      <c r="E61" s="26">
        <v>374.4</v>
      </c>
      <c r="F61" s="26">
        <f t="shared" si="2"/>
        <v>25.600000000000023</v>
      </c>
    </row>
    <row r="62" spans="1:10" x14ac:dyDescent="0.2">
      <c r="A62" s="26" t="s">
        <v>46</v>
      </c>
      <c r="B62" s="26" t="s">
        <v>45</v>
      </c>
      <c r="C62" s="26">
        <v>10</v>
      </c>
      <c r="D62" s="26">
        <v>400</v>
      </c>
      <c r="E62" s="26">
        <v>347.8</v>
      </c>
      <c r="F62" s="26">
        <f t="shared" si="2"/>
        <v>52.199999999999989</v>
      </c>
    </row>
    <row r="63" spans="1:10" x14ac:dyDescent="0.2">
      <c r="A63" s="26" t="s">
        <v>46</v>
      </c>
      <c r="B63" s="26" t="s">
        <v>45</v>
      </c>
      <c r="C63" s="26">
        <v>10</v>
      </c>
      <c r="D63" s="26">
        <v>400</v>
      </c>
      <c r="E63" s="26">
        <v>376.2</v>
      </c>
      <c r="F63" s="26">
        <f t="shared" si="2"/>
        <v>23.800000000000011</v>
      </c>
    </row>
    <row r="64" spans="1:10" x14ac:dyDescent="0.2">
      <c r="A64" s="26" t="s">
        <v>46</v>
      </c>
      <c r="B64" s="26" t="s">
        <v>45</v>
      </c>
      <c r="C64" s="26">
        <v>10</v>
      </c>
      <c r="D64" s="26">
        <v>400</v>
      </c>
      <c r="E64" s="26">
        <v>377.3</v>
      </c>
      <c r="F64" s="26">
        <f t="shared" si="2"/>
        <v>22.699999999999989</v>
      </c>
    </row>
    <row r="65" spans="1:6" x14ac:dyDescent="0.2">
      <c r="A65" s="26" t="s">
        <v>46</v>
      </c>
      <c r="B65" s="26" t="s">
        <v>45</v>
      </c>
      <c r="C65" s="26">
        <v>15</v>
      </c>
      <c r="D65" s="26">
        <v>400</v>
      </c>
      <c r="E65" s="26">
        <v>345.4</v>
      </c>
      <c r="F65" s="26">
        <f t="shared" si="2"/>
        <v>54.600000000000023</v>
      </c>
    </row>
    <row r="66" spans="1:6" x14ac:dyDescent="0.2">
      <c r="A66" s="26" t="s">
        <v>46</v>
      </c>
      <c r="B66" s="26" t="s">
        <v>45</v>
      </c>
      <c r="C66" s="26">
        <v>15</v>
      </c>
      <c r="D66" s="26">
        <v>400</v>
      </c>
      <c r="E66" s="26">
        <v>304.10000000000002</v>
      </c>
      <c r="F66" s="26">
        <f t="shared" si="2"/>
        <v>95.899999999999977</v>
      </c>
    </row>
    <row r="67" spans="1:6" x14ac:dyDescent="0.2">
      <c r="A67" s="26" t="s">
        <v>46</v>
      </c>
      <c r="B67" s="26" t="s">
        <v>45</v>
      </c>
      <c r="C67" s="26">
        <v>15</v>
      </c>
      <c r="D67" s="26">
        <v>400</v>
      </c>
      <c r="E67" s="26">
        <v>322.5</v>
      </c>
      <c r="F67" s="26">
        <f t="shared" si="2"/>
        <v>77.5</v>
      </c>
    </row>
    <row r="68" spans="1:6" x14ac:dyDescent="0.2">
      <c r="A68" s="26" t="s">
        <v>46</v>
      </c>
      <c r="B68" s="26" t="s">
        <v>45</v>
      </c>
      <c r="C68" s="26">
        <v>20</v>
      </c>
      <c r="D68" s="26">
        <v>400</v>
      </c>
      <c r="E68" s="26">
        <v>375.8</v>
      </c>
      <c r="F68" s="26">
        <f t="shared" si="2"/>
        <v>24.199999999999989</v>
      </c>
    </row>
    <row r="69" spans="1:6" x14ac:dyDescent="0.2">
      <c r="A69" s="26" t="s">
        <v>46</v>
      </c>
      <c r="B69" s="26" t="s">
        <v>45</v>
      </c>
      <c r="C69" s="26">
        <v>20</v>
      </c>
      <c r="D69" s="26">
        <v>400</v>
      </c>
      <c r="E69" s="26">
        <v>374.5</v>
      </c>
      <c r="F69" s="26">
        <f t="shared" si="2"/>
        <v>25.5</v>
      </c>
    </row>
    <row r="70" spans="1:6" x14ac:dyDescent="0.2">
      <c r="A70" s="26" t="s">
        <v>46</v>
      </c>
      <c r="B70" s="26" t="s">
        <v>45</v>
      </c>
      <c r="C70" s="26">
        <v>20</v>
      </c>
      <c r="D70" s="26">
        <v>400</v>
      </c>
      <c r="E70" s="26">
        <v>373</v>
      </c>
      <c r="F70" s="26">
        <f t="shared" si="2"/>
        <v>27</v>
      </c>
    </row>
    <row r="71" spans="1:6" x14ac:dyDescent="0.2">
      <c r="A71" s="26" t="s">
        <v>46</v>
      </c>
      <c r="B71" s="26" t="s">
        <v>45</v>
      </c>
      <c r="C71" s="26">
        <v>25</v>
      </c>
      <c r="D71" s="26">
        <v>400</v>
      </c>
      <c r="E71" s="26">
        <v>368.1</v>
      </c>
      <c r="F71" s="26">
        <f t="shared" si="2"/>
        <v>31.899999999999977</v>
      </c>
    </row>
    <row r="72" spans="1:6" x14ac:dyDescent="0.2">
      <c r="A72" s="26" t="s">
        <v>46</v>
      </c>
      <c r="B72" s="26" t="s">
        <v>45</v>
      </c>
      <c r="C72" s="26">
        <v>25</v>
      </c>
      <c r="D72" s="26">
        <v>400</v>
      </c>
      <c r="E72" s="26">
        <v>367</v>
      </c>
      <c r="F72" s="26">
        <f t="shared" si="2"/>
        <v>33</v>
      </c>
    </row>
    <row r="73" spans="1:6" x14ac:dyDescent="0.2">
      <c r="A73" s="26" t="s">
        <v>46</v>
      </c>
      <c r="B73" s="26" t="s">
        <v>45</v>
      </c>
      <c r="C73" s="26">
        <v>25</v>
      </c>
      <c r="D73" s="26">
        <v>400</v>
      </c>
      <c r="E73" s="26">
        <v>365.2</v>
      </c>
      <c r="F73" s="26">
        <f t="shared" si="2"/>
        <v>34.800000000000011</v>
      </c>
    </row>
    <row r="74" spans="1:6" x14ac:dyDescent="0.2">
      <c r="A74" s="26" t="s">
        <v>46</v>
      </c>
      <c r="B74" s="26" t="s">
        <v>45</v>
      </c>
      <c r="C74" s="26">
        <v>30</v>
      </c>
      <c r="D74" s="26">
        <v>400</v>
      </c>
      <c r="E74" s="26">
        <v>379.2</v>
      </c>
      <c r="F74" s="26">
        <f t="shared" si="2"/>
        <v>20.800000000000011</v>
      </c>
    </row>
    <row r="75" spans="1:6" x14ac:dyDescent="0.2">
      <c r="A75" s="26" t="s">
        <v>46</v>
      </c>
      <c r="B75" s="26" t="s">
        <v>45</v>
      </c>
      <c r="C75" s="26">
        <v>30</v>
      </c>
      <c r="D75" s="26">
        <v>400</v>
      </c>
      <c r="E75" s="26">
        <v>376.2</v>
      </c>
      <c r="F75" s="26">
        <f t="shared" si="2"/>
        <v>23.800000000000011</v>
      </c>
    </row>
    <row r="76" spans="1:6" x14ac:dyDescent="0.2">
      <c r="A76" s="26" t="s">
        <v>46</v>
      </c>
      <c r="B76" s="26" t="s">
        <v>45</v>
      </c>
      <c r="C76" s="26">
        <v>30</v>
      </c>
      <c r="D76" s="26">
        <v>400</v>
      </c>
      <c r="E76" s="26">
        <v>381.3</v>
      </c>
      <c r="F76" s="26">
        <f t="shared" si="2"/>
        <v>18.699999999999989</v>
      </c>
    </row>
    <row r="77" spans="1:6" x14ac:dyDescent="0.2">
      <c r="A77" s="26" t="s">
        <v>46</v>
      </c>
      <c r="B77" s="26" t="s">
        <v>45</v>
      </c>
      <c r="C77" s="26">
        <v>35</v>
      </c>
      <c r="D77" s="26">
        <v>400</v>
      </c>
      <c r="E77" s="26">
        <v>372.1</v>
      </c>
      <c r="F77" s="26">
        <f t="shared" si="2"/>
        <v>27.899999999999977</v>
      </c>
    </row>
    <row r="78" spans="1:6" x14ac:dyDescent="0.2">
      <c r="A78" s="26" t="s">
        <v>46</v>
      </c>
      <c r="B78" s="26" t="s">
        <v>45</v>
      </c>
      <c r="C78" s="26">
        <v>35</v>
      </c>
      <c r="D78" s="26">
        <v>400</v>
      </c>
      <c r="E78" s="26">
        <v>351.4</v>
      </c>
      <c r="F78" s="26">
        <f t="shared" si="2"/>
        <v>48.600000000000023</v>
      </c>
    </row>
    <row r="79" spans="1:6" x14ac:dyDescent="0.2">
      <c r="A79" s="26" t="s">
        <v>46</v>
      </c>
      <c r="B79" s="26" t="s">
        <v>45</v>
      </c>
      <c r="C79" s="26">
        <v>35</v>
      </c>
      <c r="D79" s="26">
        <v>400</v>
      </c>
      <c r="E79" s="26">
        <v>376.7</v>
      </c>
      <c r="F79" s="26">
        <f t="shared" si="2"/>
        <v>23.300000000000011</v>
      </c>
    </row>
    <row r="80" spans="1:6" x14ac:dyDescent="0.2">
      <c r="A80" s="26" t="s">
        <v>46</v>
      </c>
      <c r="B80" s="26" t="s">
        <v>45</v>
      </c>
      <c r="C80" s="26">
        <v>40</v>
      </c>
      <c r="D80" s="26">
        <v>400</v>
      </c>
      <c r="E80" s="26">
        <v>369.8</v>
      </c>
      <c r="F80" s="26">
        <f t="shared" si="2"/>
        <v>30.199999999999989</v>
      </c>
    </row>
    <row r="81" spans="1:6" x14ac:dyDescent="0.2">
      <c r="A81" s="26" t="s">
        <v>46</v>
      </c>
      <c r="B81" s="26" t="s">
        <v>45</v>
      </c>
      <c r="C81" s="26">
        <v>40</v>
      </c>
      <c r="D81" s="26">
        <v>400</v>
      </c>
      <c r="E81" s="26">
        <v>358.7</v>
      </c>
      <c r="F81" s="26">
        <f t="shared" si="2"/>
        <v>41.300000000000011</v>
      </c>
    </row>
    <row r="82" spans="1:6" x14ac:dyDescent="0.2">
      <c r="A82" s="26" t="s">
        <v>46</v>
      </c>
      <c r="B82" s="26" t="s">
        <v>45</v>
      </c>
      <c r="C82" s="26">
        <v>40</v>
      </c>
      <c r="D82" s="26">
        <v>400</v>
      </c>
      <c r="E82" s="26">
        <v>366.2</v>
      </c>
      <c r="F82" s="26">
        <f t="shared" si="2"/>
        <v>33.800000000000011</v>
      </c>
    </row>
    <row r="83" spans="1:6" x14ac:dyDescent="0.2">
      <c r="A83" s="26" t="s">
        <v>46</v>
      </c>
      <c r="B83" s="26" t="s">
        <v>45</v>
      </c>
      <c r="C83" s="26">
        <v>45</v>
      </c>
      <c r="D83" s="26">
        <v>400</v>
      </c>
      <c r="E83" s="26">
        <v>373.8</v>
      </c>
      <c r="F83" s="26">
        <f t="shared" si="2"/>
        <v>26.199999999999989</v>
      </c>
    </row>
    <row r="84" spans="1:6" x14ac:dyDescent="0.2">
      <c r="A84" s="26" t="s">
        <v>46</v>
      </c>
      <c r="B84" s="26" t="s">
        <v>45</v>
      </c>
      <c r="C84" s="26">
        <v>45</v>
      </c>
      <c r="D84" s="26">
        <v>400</v>
      </c>
      <c r="E84" s="26">
        <v>375.1</v>
      </c>
      <c r="F84" s="26">
        <f t="shared" ref="F84:F112" si="4">D84-E84</f>
        <v>24.899999999999977</v>
      </c>
    </row>
    <row r="85" spans="1:6" x14ac:dyDescent="0.2">
      <c r="A85" s="26" t="s">
        <v>46</v>
      </c>
      <c r="B85" s="26" t="s">
        <v>45</v>
      </c>
      <c r="C85" s="26">
        <v>45</v>
      </c>
      <c r="D85" s="26">
        <v>400</v>
      </c>
      <c r="E85" s="26">
        <v>373.5</v>
      </c>
      <c r="F85" s="26">
        <f t="shared" si="4"/>
        <v>26.5</v>
      </c>
    </row>
    <row r="86" spans="1:6" x14ac:dyDescent="0.2">
      <c r="A86" s="26" t="s">
        <v>46</v>
      </c>
      <c r="B86" s="26" t="s">
        <v>45</v>
      </c>
      <c r="C86" s="26">
        <v>50</v>
      </c>
      <c r="D86" s="26">
        <v>400</v>
      </c>
      <c r="E86" s="26">
        <v>360</v>
      </c>
      <c r="F86" s="26">
        <f t="shared" si="4"/>
        <v>40</v>
      </c>
    </row>
    <row r="87" spans="1:6" x14ac:dyDescent="0.2">
      <c r="A87" s="26" t="s">
        <v>46</v>
      </c>
      <c r="B87" s="26" t="s">
        <v>45</v>
      </c>
      <c r="C87" s="26">
        <v>50</v>
      </c>
      <c r="D87" s="26">
        <v>400</v>
      </c>
      <c r="E87" s="26">
        <v>363</v>
      </c>
      <c r="F87" s="26">
        <f t="shared" si="4"/>
        <v>37</v>
      </c>
    </row>
    <row r="88" spans="1:6" x14ac:dyDescent="0.2">
      <c r="A88" s="26" t="s">
        <v>46</v>
      </c>
      <c r="B88" s="26" t="s">
        <v>45</v>
      </c>
      <c r="C88" s="26">
        <v>50</v>
      </c>
      <c r="D88" s="26">
        <v>400</v>
      </c>
      <c r="E88" s="26">
        <v>372</v>
      </c>
      <c r="F88" s="26">
        <f t="shared" si="4"/>
        <v>28</v>
      </c>
    </row>
    <row r="89" spans="1:6" x14ac:dyDescent="0.2">
      <c r="A89" s="26" t="s">
        <v>46</v>
      </c>
      <c r="B89" s="26" t="s">
        <v>45</v>
      </c>
      <c r="C89" s="26">
        <v>55</v>
      </c>
      <c r="D89" s="26">
        <v>400</v>
      </c>
      <c r="E89" s="26">
        <v>293.8</v>
      </c>
      <c r="F89" s="26">
        <f t="shared" si="4"/>
        <v>106.19999999999999</v>
      </c>
    </row>
    <row r="90" spans="1:6" x14ac:dyDescent="0.2">
      <c r="A90" s="26" t="s">
        <v>46</v>
      </c>
      <c r="B90" s="26" t="s">
        <v>45</v>
      </c>
      <c r="C90" s="26">
        <v>55</v>
      </c>
      <c r="D90" s="26">
        <v>400</v>
      </c>
      <c r="E90" s="26">
        <v>290.10000000000002</v>
      </c>
      <c r="F90" s="26">
        <f t="shared" si="4"/>
        <v>109.89999999999998</v>
      </c>
    </row>
    <row r="91" spans="1:6" x14ac:dyDescent="0.2">
      <c r="A91" s="26" t="s">
        <v>46</v>
      </c>
      <c r="B91" s="26" t="s">
        <v>45</v>
      </c>
      <c r="C91" s="26">
        <v>55</v>
      </c>
      <c r="D91" s="26">
        <v>400</v>
      </c>
      <c r="E91" s="26">
        <v>287.8</v>
      </c>
      <c r="F91" s="26">
        <f t="shared" si="4"/>
        <v>112.19999999999999</v>
      </c>
    </row>
    <row r="92" spans="1:6" x14ac:dyDescent="0.2">
      <c r="A92" s="26" t="s">
        <v>46</v>
      </c>
      <c r="B92" s="26" t="s">
        <v>45</v>
      </c>
      <c r="C92" s="26">
        <v>60</v>
      </c>
      <c r="D92" s="26">
        <v>400</v>
      </c>
      <c r="E92" s="26">
        <v>277.5</v>
      </c>
      <c r="F92" s="26">
        <f t="shared" si="4"/>
        <v>122.5</v>
      </c>
    </row>
    <row r="93" spans="1:6" x14ac:dyDescent="0.2">
      <c r="A93" s="26" t="s">
        <v>46</v>
      </c>
      <c r="B93" s="26" t="s">
        <v>45</v>
      </c>
      <c r="C93" s="26">
        <v>60</v>
      </c>
      <c r="D93" s="26">
        <v>400</v>
      </c>
      <c r="E93" s="26">
        <v>261.3</v>
      </c>
      <c r="F93" s="26">
        <f t="shared" si="4"/>
        <v>138.69999999999999</v>
      </c>
    </row>
    <row r="94" spans="1:6" x14ac:dyDescent="0.2">
      <c r="A94" s="26" t="s">
        <v>46</v>
      </c>
      <c r="B94" s="26" t="s">
        <v>45</v>
      </c>
      <c r="C94" s="26">
        <v>60</v>
      </c>
      <c r="D94" s="26">
        <v>400</v>
      </c>
      <c r="E94" s="26">
        <v>289.89999999999998</v>
      </c>
      <c r="F94" s="26">
        <f t="shared" si="4"/>
        <v>110.10000000000002</v>
      </c>
    </row>
    <row r="95" spans="1:6" x14ac:dyDescent="0.2">
      <c r="A95" s="26" t="s">
        <v>46</v>
      </c>
      <c r="B95" s="26" t="s">
        <v>45</v>
      </c>
      <c r="C95" s="26">
        <v>65</v>
      </c>
      <c r="D95" s="26">
        <v>400</v>
      </c>
      <c r="E95" s="26">
        <v>369.4</v>
      </c>
      <c r="F95" s="26">
        <f t="shared" si="4"/>
        <v>30.600000000000023</v>
      </c>
    </row>
    <row r="96" spans="1:6" x14ac:dyDescent="0.2">
      <c r="A96" s="26" t="s">
        <v>46</v>
      </c>
      <c r="B96" s="26" t="s">
        <v>45</v>
      </c>
      <c r="C96" s="26">
        <v>65</v>
      </c>
      <c r="D96" s="26">
        <v>400</v>
      </c>
      <c r="E96" s="26">
        <v>361.9</v>
      </c>
      <c r="F96" s="26">
        <f t="shared" si="4"/>
        <v>38.100000000000023</v>
      </c>
    </row>
    <row r="97" spans="1:6" x14ac:dyDescent="0.2">
      <c r="A97" s="26" t="s">
        <v>46</v>
      </c>
      <c r="B97" s="26" t="s">
        <v>45</v>
      </c>
      <c r="C97" s="26">
        <v>65</v>
      </c>
      <c r="D97" s="26">
        <v>400</v>
      </c>
      <c r="E97" s="26">
        <v>368.7</v>
      </c>
      <c r="F97" s="26">
        <f t="shared" si="4"/>
        <v>31.300000000000011</v>
      </c>
    </row>
    <row r="98" spans="1:6" x14ac:dyDescent="0.2">
      <c r="A98" s="26" t="s">
        <v>46</v>
      </c>
      <c r="B98" s="26" t="s">
        <v>45</v>
      </c>
      <c r="C98" s="26">
        <v>70</v>
      </c>
      <c r="D98" s="26">
        <v>400</v>
      </c>
      <c r="E98" s="26">
        <v>349.8</v>
      </c>
      <c r="F98" s="26">
        <f t="shared" si="4"/>
        <v>50.199999999999989</v>
      </c>
    </row>
    <row r="99" spans="1:6" x14ac:dyDescent="0.2">
      <c r="A99" s="26" t="s">
        <v>46</v>
      </c>
      <c r="B99" s="26" t="s">
        <v>45</v>
      </c>
      <c r="C99" s="26">
        <v>70</v>
      </c>
      <c r="D99" s="26">
        <v>400</v>
      </c>
      <c r="E99" s="26">
        <v>347.6</v>
      </c>
      <c r="F99" s="26">
        <f t="shared" si="4"/>
        <v>52.399999999999977</v>
      </c>
    </row>
    <row r="100" spans="1:6" x14ac:dyDescent="0.2">
      <c r="A100" s="26" t="s">
        <v>46</v>
      </c>
      <c r="B100" s="26" t="s">
        <v>45</v>
      </c>
      <c r="C100" s="26">
        <v>70</v>
      </c>
      <c r="D100" s="26">
        <v>400</v>
      </c>
      <c r="E100" s="26">
        <v>352.1</v>
      </c>
      <c r="F100" s="26">
        <f t="shared" si="4"/>
        <v>47.899999999999977</v>
      </c>
    </row>
    <row r="101" spans="1:6" x14ac:dyDescent="0.2">
      <c r="A101" s="26" t="s">
        <v>46</v>
      </c>
      <c r="B101" s="26" t="s">
        <v>45</v>
      </c>
      <c r="C101" s="26">
        <v>75</v>
      </c>
      <c r="D101" s="26">
        <v>400</v>
      </c>
      <c r="E101" s="26">
        <v>243.6</v>
      </c>
      <c r="F101" s="26">
        <f t="shared" si="4"/>
        <v>156.4</v>
      </c>
    </row>
    <row r="102" spans="1:6" x14ac:dyDescent="0.2">
      <c r="A102" s="26" t="s">
        <v>46</v>
      </c>
      <c r="B102" s="26" t="s">
        <v>45</v>
      </c>
      <c r="C102" s="26">
        <v>75</v>
      </c>
      <c r="D102" s="26">
        <v>400</v>
      </c>
      <c r="E102" s="26">
        <v>175.1</v>
      </c>
      <c r="F102" s="26">
        <f t="shared" si="4"/>
        <v>224.9</v>
      </c>
    </row>
    <row r="103" spans="1:6" x14ac:dyDescent="0.2">
      <c r="A103" s="26" t="s">
        <v>46</v>
      </c>
      <c r="B103" s="26" t="s">
        <v>45</v>
      </c>
      <c r="C103" s="26">
        <v>75</v>
      </c>
      <c r="D103" s="26">
        <v>400</v>
      </c>
      <c r="E103" s="26">
        <v>189.7</v>
      </c>
      <c r="F103" s="26">
        <f t="shared" si="4"/>
        <v>210.3</v>
      </c>
    </row>
    <row r="104" spans="1:6" x14ac:dyDescent="0.2">
      <c r="A104" s="26" t="s">
        <v>46</v>
      </c>
      <c r="B104" s="26" t="s">
        <v>45</v>
      </c>
      <c r="C104" s="26">
        <v>80</v>
      </c>
      <c r="D104" s="26">
        <v>400</v>
      </c>
      <c r="E104" s="26">
        <v>289.7</v>
      </c>
      <c r="F104" s="26">
        <f t="shared" si="4"/>
        <v>110.30000000000001</v>
      </c>
    </row>
    <row r="105" spans="1:6" x14ac:dyDescent="0.2">
      <c r="A105" s="26" t="s">
        <v>46</v>
      </c>
      <c r="B105" s="26" t="s">
        <v>45</v>
      </c>
      <c r="C105" s="26">
        <v>80</v>
      </c>
      <c r="D105" s="26">
        <v>400</v>
      </c>
      <c r="E105" s="26">
        <v>223.1</v>
      </c>
      <c r="F105" s="26">
        <f t="shared" si="4"/>
        <v>176.9</v>
      </c>
    </row>
    <row r="106" spans="1:6" x14ac:dyDescent="0.2">
      <c r="A106" s="26" t="s">
        <v>46</v>
      </c>
      <c r="B106" s="26" t="s">
        <v>45</v>
      </c>
      <c r="C106" s="26">
        <v>80</v>
      </c>
      <c r="D106" s="26">
        <v>400</v>
      </c>
      <c r="E106" s="26">
        <v>247.2</v>
      </c>
      <c r="F106" s="26">
        <f t="shared" si="4"/>
        <v>152.80000000000001</v>
      </c>
    </row>
    <row r="107" spans="1:6" x14ac:dyDescent="0.2">
      <c r="A107" s="26" t="s">
        <v>46</v>
      </c>
      <c r="B107" s="26" t="s">
        <v>45</v>
      </c>
      <c r="C107" s="26">
        <v>85</v>
      </c>
      <c r="D107" s="26">
        <v>400</v>
      </c>
      <c r="E107" s="26">
        <v>368.8</v>
      </c>
      <c r="F107" s="26">
        <f t="shared" si="4"/>
        <v>31.199999999999989</v>
      </c>
    </row>
    <row r="108" spans="1:6" x14ac:dyDescent="0.2">
      <c r="A108" s="26" t="s">
        <v>46</v>
      </c>
      <c r="B108" s="26" t="s">
        <v>45</v>
      </c>
      <c r="C108" s="26">
        <v>85</v>
      </c>
      <c r="D108" s="26">
        <v>400</v>
      </c>
      <c r="E108" s="26">
        <v>375</v>
      </c>
      <c r="F108" s="26">
        <f t="shared" si="4"/>
        <v>25</v>
      </c>
    </row>
    <row r="109" spans="1:6" x14ac:dyDescent="0.2">
      <c r="A109" s="26" t="s">
        <v>46</v>
      </c>
      <c r="B109" s="26" t="s">
        <v>45</v>
      </c>
      <c r="C109" s="26">
        <v>85</v>
      </c>
      <c r="D109" s="26">
        <v>400</v>
      </c>
      <c r="E109" s="26">
        <v>371.9</v>
      </c>
      <c r="F109" s="26">
        <f t="shared" si="4"/>
        <v>28.100000000000023</v>
      </c>
    </row>
    <row r="110" spans="1:6" x14ac:dyDescent="0.2">
      <c r="A110" s="26" t="s">
        <v>46</v>
      </c>
      <c r="B110" s="26" t="s">
        <v>45</v>
      </c>
      <c r="C110" s="26">
        <v>90</v>
      </c>
      <c r="D110" s="26">
        <v>400</v>
      </c>
      <c r="E110" s="26">
        <v>370.4</v>
      </c>
      <c r="F110" s="26">
        <f t="shared" si="4"/>
        <v>29.600000000000023</v>
      </c>
    </row>
    <row r="111" spans="1:6" x14ac:dyDescent="0.2">
      <c r="A111" s="26" t="s">
        <v>46</v>
      </c>
      <c r="B111" s="26" t="s">
        <v>45</v>
      </c>
      <c r="C111" s="26">
        <v>90</v>
      </c>
      <c r="D111" s="26">
        <v>400</v>
      </c>
      <c r="E111" s="26">
        <v>365.7</v>
      </c>
      <c r="F111" s="26">
        <f t="shared" si="4"/>
        <v>34.300000000000011</v>
      </c>
    </row>
    <row r="112" spans="1:6" x14ac:dyDescent="0.2">
      <c r="A112" s="26" t="s">
        <v>46</v>
      </c>
      <c r="B112" s="26" t="s">
        <v>45</v>
      </c>
      <c r="C112" s="26">
        <v>90</v>
      </c>
      <c r="D112" s="26">
        <v>400</v>
      </c>
      <c r="E112" s="26">
        <v>369.2</v>
      </c>
      <c r="F112" s="26">
        <f t="shared" si="4"/>
        <v>30.800000000000011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3" sqref="L13"/>
    </sheetView>
  </sheetViews>
  <sheetFormatPr baseColWidth="10" defaultColWidth="8.83203125" defaultRowHeight="15" x14ac:dyDescent="0.2"/>
  <cols>
    <col min="1" max="9" width="8.83203125" style="26"/>
    <col min="10" max="10" width="11.6640625" style="26" customWidth="1"/>
    <col min="11" max="14" width="8.83203125" style="26"/>
    <col min="15" max="15" width="14.5" style="26" customWidth="1"/>
    <col min="16" max="16" width="20.1640625" style="28" bestFit="1" customWidth="1"/>
    <col min="17" max="17" width="18.1640625" style="28" bestFit="1" customWidth="1"/>
    <col min="18" max="18" width="12.1640625" style="28" bestFit="1" customWidth="1"/>
    <col min="19" max="20" width="8.83203125" style="26"/>
    <col min="21" max="21" width="8.83203125" style="28"/>
    <col min="22" max="16384" width="8.83203125" style="26"/>
  </cols>
  <sheetData>
    <row r="1" spans="1:18" ht="30" x14ac:dyDescent="0.2">
      <c r="A1" s="23" t="s">
        <v>0</v>
      </c>
      <c r="B1" s="23" t="s">
        <v>1</v>
      </c>
      <c r="C1" s="23" t="s">
        <v>5</v>
      </c>
      <c r="D1" s="23" t="s">
        <v>6</v>
      </c>
      <c r="E1" s="23" t="s">
        <v>7</v>
      </c>
      <c r="F1" s="23" t="s">
        <v>8</v>
      </c>
      <c r="G1" s="23" t="s">
        <v>10</v>
      </c>
      <c r="H1" s="23" t="s">
        <v>11</v>
      </c>
      <c r="J1" s="27" t="s">
        <v>12</v>
      </c>
      <c r="K1" s="27" t="s">
        <v>13</v>
      </c>
      <c r="L1" s="27" t="s">
        <v>7</v>
      </c>
      <c r="M1" s="27" t="s">
        <v>6</v>
      </c>
      <c r="N1" s="27" t="s">
        <v>14</v>
      </c>
    </row>
    <row r="2" spans="1:18" ht="16" x14ac:dyDescent="0.2">
      <c r="A2" s="26" t="s">
        <v>52</v>
      </c>
      <c r="B2" s="26" t="s">
        <v>44</v>
      </c>
      <c r="C2" s="26">
        <v>35</v>
      </c>
      <c r="D2" s="26">
        <v>400</v>
      </c>
      <c r="E2" s="26">
        <v>336.8</v>
      </c>
      <c r="F2" s="26">
        <f t="shared" ref="F2:F33" si="0">D2-E2</f>
        <v>63.199999999999989</v>
      </c>
      <c r="J2" s="26" t="s">
        <v>36</v>
      </c>
      <c r="K2" s="26">
        <v>0</v>
      </c>
      <c r="L2" s="26">
        <v>378.1</v>
      </c>
      <c r="O2" s="9" t="s">
        <v>15</v>
      </c>
      <c r="P2" s="17" t="s">
        <v>16</v>
      </c>
      <c r="Q2" s="28" t="s">
        <v>16</v>
      </c>
      <c r="R2" s="28" t="s">
        <v>54</v>
      </c>
    </row>
    <row r="3" spans="1:18" ht="15.75" x14ac:dyDescent="0.25">
      <c r="A3" s="26" t="s">
        <v>52</v>
      </c>
      <c r="B3" s="26" t="s">
        <v>44</v>
      </c>
      <c r="C3" s="26">
        <v>35</v>
      </c>
      <c r="D3" s="26">
        <v>400</v>
      </c>
      <c r="E3" s="26">
        <v>328.1</v>
      </c>
      <c r="F3" s="26">
        <f t="shared" si="0"/>
        <v>71.899999999999977</v>
      </c>
      <c r="J3" s="26" t="s">
        <v>36</v>
      </c>
      <c r="K3" s="26">
        <v>20</v>
      </c>
      <c r="L3" s="26">
        <v>366.7</v>
      </c>
      <c r="O3" s="10" t="s">
        <v>36</v>
      </c>
      <c r="P3" s="17">
        <v>58.996078431372574</v>
      </c>
      <c r="Q3" s="28">
        <v>58.996078431372574</v>
      </c>
      <c r="R3" s="28">
        <f t="shared" ref="R3:R41" si="1">(0.0001*(Q3^2))+(0.0107*Q3)</f>
        <v>0.97931176624375293</v>
      </c>
    </row>
    <row r="4" spans="1:18" ht="15.75" x14ac:dyDescent="0.25">
      <c r="A4" s="26" t="s">
        <v>52</v>
      </c>
      <c r="B4" s="26" t="s">
        <v>44</v>
      </c>
      <c r="C4" s="26">
        <v>35</v>
      </c>
      <c r="D4" s="26">
        <v>400</v>
      </c>
      <c r="E4" s="26">
        <v>338.7</v>
      </c>
      <c r="F4" s="26">
        <f t="shared" si="0"/>
        <v>61.300000000000011</v>
      </c>
      <c r="J4" s="26" t="s">
        <v>36</v>
      </c>
      <c r="K4" s="26">
        <v>40</v>
      </c>
      <c r="L4" s="26">
        <v>385.8</v>
      </c>
      <c r="O4" s="11">
        <v>0</v>
      </c>
      <c r="P4" s="17">
        <v>47.366666666666653</v>
      </c>
      <c r="Q4" s="28">
        <v>47.366666666666653</v>
      </c>
      <c r="R4" s="28">
        <f t="shared" si="1"/>
        <v>0.73118344444444416</v>
      </c>
    </row>
    <row r="5" spans="1:18" ht="15.75" x14ac:dyDescent="0.25">
      <c r="A5" s="26" t="s">
        <v>52</v>
      </c>
      <c r="B5" s="26" t="s">
        <v>44</v>
      </c>
      <c r="C5" s="26">
        <v>20</v>
      </c>
      <c r="D5" s="26">
        <v>400</v>
      </c>
      <c r="E5" s="26">
        <v>338.8</v>
      </c>
      <c r="F5" s="26">
        <f t="shared" si="0"/>
        <v>61.199999999999989</v>
      </c>
      <c r="J5" s="26" t="s">
        <v>36</v>
      </c>
      <c r="K5" s="26">
        <v>60</v>
      </c>
      <c r="L5" s="26">
        <v>378.9</v>
      </c>
      <c r="O5" s="11">
        <v>5</v>
      </c>
      <c r="P5" s="17">
        <v>46.6</v>
      </c>
      <c r="Q5" s="28">
        <v>46.6</v>
      </c>
      <c r="R5" s="28">
        <f t="shared" si="1"/>
        <v>0.71577599999999997</v>
      </c>
    </row>
    <row r="6" spans="1:18" ht="15.75" x14ac:dyDescent="0.25">
      <c r="A6" s="26" t="s">
        <v>52</v>
      </c>
      <c r="B6" s="26" t="s">
        <v>44</v>
      </c>
      <c r="C6" s="26">
        <v>20</v>
      </c>
      <c r="D6" s="26">
        <v>400</v>
      </c>
      <c r="E6" s="26">
        <v>339.9</v>
      </c>
      <c r="F6" s="26">
        <f t="shared" si="0"/>
        <v>60.100000000000023</v>
      </c>
      <c r="J6" s="26" t="s">
        <v>36</v>
      </c>
      <c r="K6" s="26">
        <v>80</v>
      </c>
      <c r="L6" s="26">
        <v>377.6</v>
      </c>
      <c r="O6" s="11">
        <v>10</v>
      </c>
      <c r="P6" s="17">
        <v>55.566666666666684</v>
      </c>
      <c r="Q6" s="28">
        <v>55.566666666666684</v>
      </c>
      <c r="R6" s="28">
        <f t="shared" si="1"/>
        <v>0.90332877777777809</v>
      </c>
    </row>
    <row r="7" spans="1:18" ht="15.75" x14ac:dyDescent="0.25">
      <c r="A7" s="26" t="s">
        <v>52</v>
      </c>
      <c r="B7" s="26" t="s">
        <v>44</v>
      </c>
      <c r="C7" s="26">
        <v>20</v>
      </c>
      <c r="D7" s="26">
        <v>400</v>
      </c>
      <c r="E7" s="26">
        <v>345</v>
      </c>
      <c r="F7" s="26">
        <f t="shared" si="0"/>
        <v>55</v>
      </c>
      <c r="J7" s="26" t="s">
        <v>53</v>
      </c>
      <c r="K7" s="26">
        <v>10</v>
      </c>
      <c r="L7" s="26">
        <v>366.6</v>
      </c>
      <c r="O7" s="11">
        <v>15</v>
      </c>
      <c r="P7" s="17">
        <v>52.133333333333347</v>
      </c>
      <c r="Q7" s="28">
        <v>52.133333333333347</v>
      </c>
      <c r="R7" s="28">
        <f t="shared" si="1"/>
        <v>0.82961511111111141</v>
      </c>
    </row>
    <row r="8" spans="1:18" ht="15.75" x14ac:dyDescent="0.25">
      <c r="A8" s="26" t="s">
        <v>52</v>
      </c>
      <c r="B8" s="26" t="s">
        <v>44</v>
      </c>
      <c r="C8" s="26">
        <v>25</v>
      </c>
      <c r="D8" s="26">
        <v>400</v>
      </c>
      <c r="E8" s="26">
        <v>320.5</v>
      </c>
      <c r="F8" s="26">
        <f t="shared" si="0"/>
        <v>79.5</v>
      </c>
      <c r="J8" s="26" t="s">
        <v>53</v>
      </c>
      <c r="K8" s="26">
        <v>30</v>
      </c>
      <c r="L8" s="26">
        <v>364.6</v>
      </c>
      <c r="O8" s="11">
        <v>20</v>
      </c>
      <c r="P8" s="17">
        <v>58.766666666666673</v>
      </c>
      <c r="Q8" s="28">
        <v>58.766666666666673</v>
      </c>
      <c r="R8" s="28">
        <f t="shared" si="1"/>
        <v>0.97415544444444457</v>
      </c>
    </row>
    <row r="9" spans="1:18" ht="15.75" x14ac:dyDescent="0.25">
      <c r="A9" s="26" t="s">
        <v>52</v>
      </c>
      <c r="B9" s="26" t="s">
        <v>44</v>
      </c>
      <c r="C9" s="26">
        <v>25</v>
      </c>
      <c r="D9" s="26">
        <v>400</v>
      </c>
      <c r="E9" s="26">
        <v>327.5</v>
      </c>
      <c r="F9" s="26">
        <f t="shared" si="0"/>
        <v>72.5</v>
      </c>
      <c r="J9" s="26" t="s">
        <v>53</v>
      </c>
      <c r="K9" s="26">
        <v>50</v>
      </c>
      <c r="L9" s="26">
        <v>381.4</v>
      </c>
      <c r="O9" s="11">
        <v>25</v>
      </c>
      <c r="P9" s="17">
        <v>77.366666666666674</v>
      </c>
      <c r="Q9" s="28">
        <v>77.366666666666674</v>
      </c>
      <c r="R9" s="28">
        <f t="shared" si="1"/>
        <v>1.4263834444444445</v>
      </c>
    </row>
    <row r="10" spans="1:18" ht="15.75" x14ac:dyDescent="0.25">
      <c r="A10" s="26" t="s">
        <v>52</v>
      </c>
      <c r="B10" s="26" t="s">
        <v>44</v>
      </c>
      <c r="C10" s="26">
        <v>25</v>
      </c>
      <c r="D10" s="26">
        <v>400</v>
      </c>
      <c r="E10" s="26">
        <v>319.89999999999998</v>
      </c>
      <c r="F10" s="26">
        <f t="shared" si="0"/>
        <v>80.100000000000023</v>
      </c>
      <c r="J10" s="26" t="s">
        <v>53</v>
      </c>
      <c r="K10" s="26">
        <v>70</v>
      </c>
      <c r="L10" s="26">
        <v>380.4</v>
      </c>
      <c r="O10" s="11">
        <v>30</v>
      </c>
      <c r="P10" s="17">
        <v>77.066666666666649</v>
      </c>
      <c r="Q10" s="28">
        <v>77.066666666666649</v>
      </c>
      <c r="R10" s="28">
        <f t="shared" si="1"/>
        <v>1.418540444444444</v>
      </c>
    </row>
    <row r="11" spans="1:18" ht="15.75" x14ac:dyDescent="0.25">
      <c r="A11" s="26" t="s">
        <v>52</v>
      </c>
      <c r="B11" s="26" t="s">
        <v>44</v>
      </c>
      <c r="C11" s="26">
        <v>70</v>
      </c>
      <c r="D11" s="26">
        <v>400</v>
      </c>
      <c r="E11" s="26">
        <v>367.2</v>
      </c>
      <c r="F11" s="26">
        <f t="shared" si="0"/>
        <v>32.800000000000011</v>
      </c>
      <c r="J11" s="26" t="s">
        <v>53</v>
      </c>
      <c r="K11" s="26">
        <v>90</v>
      </c>
      <c r="L11" s="26">
        <v>361.2</v>
      </c>
      <c r="O11" s="11">
        <v>35</v>
      </c>
      <c r="P11" s="17">
        <v>65.466666666666654</v>
      </c>
      <c r="Q11" s="28">
        <v>65.466666666666654</v>
      </c>
      <c r="R11" s="28">
        <f t="shared" si="1"/>
        <v>1.1290817777777775</v>
      </c>
    </row>
    <row r="12" spans="1:18" ht="15.75" x14ac:dyDescent="0.25">
      <c r="A12" s="26" t="s">
        <v>52</v>
      </c>
      <c r="B12" s="26" t="s">
        <v>44</v>
      </c>
      <c r="C12" s="26">
        <v>70</v>
      </c>
      <c r="D12" s="26">
        <v>400</v>
      </c>
      <c r="E12" s="26">
        <v>362.7</v>
      </c>
      <c r="F12" s="26">
        <f t="shared" si="0"/>
        <v>37.300000000000011</v>
      </c>
      <c r="L12" s="26">
        <f>AVERAGE(L2:L11)</f>
        <v>374.13</v>
      </c>
      <c r="O12" s="11">
        <v>40</v>
      </c>
      <c r="P12" s="17">
        <v>100.83333333333331</v>
      </c>
      <c r="Q12" s="28">
        <v>100.83333333333331</v>
      </c>
      <c r="R12" s="28">
        <f t="shared" si="1"/>
        <v>2.0956527777777771</v>
      </c>
    </row>
    <row r="13" spans="1:18" ht="15.75" x14ac:dyDescent="0.25">
      <c r="A13" s="26" t="s">
        <v>52</v>
      </c>
      <c r="B13" s="26" t="s">
        <v>44</v>
      </c>
      <c r="C13" s="26">
        <v>70</v>
      </c>
      <c r="D13" s="26">
        <v>400</v>
      </c>
      <c r="E13" s="26">
        <v>353.3</v>
      </c>
      <c r="F13" s="26">
        <f t="shared" si="0"/>
        <v>46.699999999999989</v>
      </c>
      <c r="O13" s="11">
        <v>45</v>
      </c>
      <c r="P13" s="17">
        <v>86.066666666666677</v>
      </c>
      <c r="Q13" s="28">
        <v>86.066666666666677</v>
      </c>
      <c r="R13" s="28">
        <f t="shared" si="1"/>
        <v>1.6616604444444447</v>
      </c>
    </row>
    <row r="14" spans="1:18" ht="15.75" x14ac:dyDescent="0.25">
      <c r="A14" s="26" t="s">
        <v>52</v>
      </c>
      <c r="B14" s="26" t="s">
        <v>44</v>
      </c>
      <c r="C14" s="26">
        <v>15</v>
      </c>
      <c r="D14" s="26">
        <v>400</v>
      </c>
      <c r="E14" s="26">
        <v>348</v>
      </c>
      <c r="F14" s="26">
        <f t="shared" si="0"/>
        <v>52</v>
      </c>
      <c r="O14" s="11">
        <v>50</v>
      </c>
      <c r="P14" s="17">
        <v>70.166666666666686</v>
      </c>
      <c r="Q14" s="28">
        <v>70.166666666666686</v>
      </c>
      <c r="R14" s="28">
        <f t="shared" si="1"/>
        <v>1.2431194444444449</v>
      </c>
    </row>
    <row r="15" spans="1:18" ht="15.75" x14ac:dyDescent="0.25">
      <c r="A15" s="26" t="s">
        <v>52</v>
      </c>
      <c r="B15" s="26" t="s">
        <v>44</v>
      </c>
      <c r="C15" s="26">
        <v>15</v>
      </c>
      <c r="D15" s="26">
        <v>400</v>
      </c>
      <c r="E15" s="26">
        <v>350.7</v>
      </c>
      <c r="F15" s="26">
        <f t="shared" si="0"/>
        <v>49.300000000000011</v>
      </c>
      <c r="O15" s="11">
        <v>55</v>
      </c>
      <c r="P15" s="17">
        <v>48.133333333333326</v>
      </c>
      <c r="Q15" s="28">
        <v>48.133333333333326</v>
      </c>
      <c r="R15" s="28">
        <f t="shared" si="1"/>
        <v>0.74670844444444429</v>
      </c>
    </row>
    <row r="16" spans="1:18" ht="15.75" x14ac:dyDescent="0.25">
      <c r="A16" s="26" t="s">
        <v>52</v>
      </c>
      <c r="B16" s="26" t="s">
        <v>44</v>
      </c>
      <c r="C16" s="26">
        <v>15</v>
      </c>
      <c r="D16" s="26">
        <v>400</v>
      </c>
      <c r="E16" s="26">
        <v>344.9</v>
      </c>
      <c r="F16" s="26">
        <f t="shared" si="0"/>
        <v>55.100000000000023</v>
      </c>
      <c r="O16" s="11">
        <v>60</v>
      </c>
      <c r="P16" s="17">
        <v>50.1</v>
      </c>
      <c r="Q16" s="28">
        <v>50.1</v>
      </c>
      <c r="R16" s="28">
        <f t="shared" si="1"/>
        <v>0.78707099999999997</v>
      </c>
    </row>
    <row r="17" spans="1:18" ht="15.75" x14ac:dyDescent="0.25">
      <c r="A17" s="26" t="s">
        <v>52</v>
      </c>
      <c r="B17" s="26" t="s">
        <v>44</v>
      </c>
      <c r="C17" s="26">
        <v>30</v>
      </c>
      <c r="D17" s="26">
        <v>400</v>
      </c>
      <c r="E17" s="26">
        <v>313.10000000000002</v>
      </c>
      <c r="F17" s="26">
        <f t="shared" si="0"/>
        <v>86.899999999999977</v>
      </c>
      <c r="O17" s="11">
        <v>65</v>
      </c>
      <c r="P17" s="17">
        <v>41.033333333333339</v>
      </c>
      <c r="Q17" s="28">
        <v>41.033333333333339</v>
      </c>
      <c r="R17" s="28">
        <f t="shared" si="1"/>
        <v>0.60743011111111123</v>
      </c>
    </row>
    <row r="18" spans="1:18" ht="15.75" x14ac:dyDescent="0.25">
      <c r="A18" s="26" t="s">
        <v>52</v>
      </c>
      <c r="B18" s="26" t="s">
        <v>44</v>
      </c>
      <c r="C18" s="26">
        <v>30</v>
      </c>
      <c r="D18" s="26">
        <v>400</v>
      </c>
      <c r="E18" s="26">
        <v>331.6</v>
      </c>
      <c r="F18" s="26">
        <f t="shared" si="0"/>
        <v>68.399999999999977</v>
      </c>
      <c r="O18" s="11">
        <v>70</v>
      </c>
      <c r="P18" s="17">
        <v>38.933333333333337</v>
      </c>
      <c r="Q18" s="28">
        <v>38.933333333333337</v>
      </c>
      <c r="R18" s="28">
        <f t="shared" si="1"/>
        <v>0.56816711111111118</v>
      </c>
    </row>
    <row r="19" spans="1:18" ht="15.75" x14ac:dyDescent="0.25">
      <c r="A19" s="26" t="s">
        <v>52</v>
      </c>
      <c r="B19" s="26" t="s">
        <v>44</v>
      </c>
      <c r="C19" s="26">
        <v>30</v>
      </c>
      <c r="D19" s="26">
        <v>400</v>
      </c>
      <c r="E19" s="26">
        <v>324.10000000000002</v>
      </c>
      <c r="F19" s="26">
        <f t="shared" si="0"/>
        <v>75.899999999999977</v>
      </c>
      <c r="O19" s="11">
        <v>75</v>
      </c>
      <c r="P19" s="17">
        <v>55.466666666666661</v>
      </c>
      <c r="Q19" s="28">
        <v>55.466666666666661</v>
      </c>
      <c r="R19" s="28">
        <f t="shared" si="1"/>
        <v>0.9011484444444442</v>
      </c>
    </row>
    <row r="20" spans="1:18" ht="15.75" x14ac:dyDescent="0.25">
      <c r="A20" s="26" t="s">
        <v>52</v>
      </c>
      <c r="B20" s="26" t="s">
        <v>44</v>
      </c>
      <c r="C20" s="26">
        <v>0</v>
      </c>
      <c r="D20" s="26">
        <v>400</v>
      </c>
      <c r="E20" s="26">
        <v>342.7</v>
      </c>
      <c r="F20" s="26">
        <f t="shared" si="0"/>
        <v>57.300000000000011</v>
      </c>
      <c r="O20" s="11">
        <v>80</v>
      </c>
      <c r="P20" s="17">
        <v>31.866666666666674</v>
      </c>
      <c r="Q20" s="28">
        <v>31.866666666666674</v>
      </c>
      <c r="R20" s="28">
        <f t="shared" si="1"/>
        <v>0.4425217777777779</v>
      </c>
    </row>
    <row r="21" spans="1:18" ht="15.75" x14ac:dyDescent="0.25">
      <c r="A21" s="26" t="s">
        <v>52</v>
      </c>
      <c r="B21" s="26" t="s">
        <v>44</v>
      </c>
      <c r="C21" s="26">
        <v>0</v>
      </c>
      <c r="D21" s="26">
        <v>400</v>
      </c>
      <c r="E21" s="26">
        <v>356.6</v>
      </c>
      <c r="F21" s="26">
        <f t="shared" si="0"/>
        <v>43.399999999999977</v>
      </c>
      <c r="O21" s="10" t="s">
        <v>37</v>
      </c>
      <c r="P21" s="17">
        <v>62.115789473684217</v>
      </c>
      <c r="Q21" s="28">
        <v>62.115789473684217</v>
      </c>
      <c r="R21" s="28">
        <f t="shared" si="1"/>
        <v>1.050476077562327</v>
      </c>
    </row>
    <row r="22" spans="1:18" ht="15.75" x14ac:dyDescent="0.25">
      <c r="A22" s="26" t="s">
        <v>52</v>
      </c>
      <c r="B22" s="26" t="s">
        <v>44</v>
      </c>
      <c r="C22" s="26">
        <v>0</v>
      </c>
      <c r="D22" s="26">
        <v>400</v>
      </c>
      <c r="E22" s="26">
        <v>358.6</v>
      </c>
      <c r="F22" s="26">
        <f t="shared" si="0"/>
        <v>41.399999999999977</v>
      </c>
      <c r="O22" s="11">
        <v>0</v>
      </c>
      <c r="P22" s="17">
        <v>49.866666666666653</v>
      </c>
      <c r="Q22" s="28">
        <v>49.866666666666653</v>
      </c>
      <c r="R22" s="28">
        <f t="shared" si="1"/>
        <v>0.78224177777777748</v>
      </c>
    </row>
    <row r="23" spans="1:18" ht="15.75" x14ac:dyDescent="0.25">
      <c r="A23" s="26" t="s">
        <v>52</v>
      </c>
      <c r="B23" s="26" t="s">
        <v>44</v>
      </c>
      <c r="C23" s="26">
        <v>10</v>
      </c>
      <c r="D23" s="26">
        <v>400</v>
      </c>
      <c r="E23" s="26">
        <v>353.7</v>
      </c>
      <c r="F23" s="26">
        <f t="shared" si="0"/>
        <v>46.300000000000011</v>
      </c>
      <c r="O23" s="11">
        <v>5</v>
      </c>
      <c r="P23" s="17">
        <v>61.733333333333327</v>
      </c>
      <c r="Q23" s="28">
        <v>61.733333333333327</v>
      </c>
      <c r="R23" s="28">
        <f t="shared" si="1"/>
        <v>1.041647111111111</v>
      </c>
    </row>
    <row r="24" spans="1:18" ht="15.75" x14ac:dyDescent="0.25">
      <c r="A24" s="26" t="s">
        <v>52</v>
      </c>
      <c r="B24" s="26" t="s">
        <v>44</v>
      </c>
      <c r="C24" s="26">
        <v>10</v>
      </c>
      <c r="D24" s="26">
        <v>400</v>
      </c>
      <c r="E24" s="26">
        <v>336.2</v>
      </c>
      <c r="F24" s="26">
        <f t="shared" si="0"/>
        <v>63.800000000000011</v>
      </c>
      <c r="O24" s="11">
        <v>10</v>
      </c>
      <c r="P24" s="17">
        <v>51.4</v>
      </c>
      <c r="Q24" s="28">
        <v>51.4</v>
      </c>
      <c r="R24" s="28">
        <f t="shared" si="1"/>
        <v>0.81417600000000001</v>
      </c>
    </row>
    <row r="25" spans="1:18" ht="15.75" x14ac:dyDescent="0.25">
      <c r="A25" s="26" t="s">
        <v>52</v>
      </c>
      <c r="B25" s="26" t="s">
        <v>44</v>
      </c>
      <c r="C25" s="26">
        <v>10</v>
      </c>
      <c r="D25" s="26">
        <v>400</v>
      </c>
      <c r="E25" s="26">
        <v>343.4</v>
      </c>
      <c r="F25" s="26">
        <f t="shared" si="0"/>
        <v>56.600000000000023</v>
      </c>
      <c r="O25" s="11">
        <v>15</v>
      </c>
      <c r="P25" s="17">
        <v>55.1</v>
      </c>
      <c r="Q25" s="28">
        <v>55.1</v>
      </c>
      <c r="R25" s="28">
        <f t="shared" si="1"/>
        <v>0.89317100000000005</v>
      </c>
    </row>
    <row r="26" spans="1:18" ht="15.75" x14ac:dyDescent="0.25">
      <c r="A26" s="26" t="s">
        <v>52</v>
      </c>
      <c r="B26" s="26" t="s">
        <v>44</v>
      </c>
      <c r="C26" s="26">
        <v>5</v>
      </c>
      <c r="D26" s="26">
        <v>400</v>
      </c>
      <c r="E26" s="26">
        <v>353</v>
      </c>
      <c r="F26" s="26">
        <f t="shared" si="0"/>
        <v>47</v>
      </c>
      <c r="O26" s="11">
        <v>20</v>
      </c>
      <c r="P26" s="17">
        <v>46.433333333333337</v>
      </c>
      <c r="Q26" s="28">
        <v>46.433333333333337</v>
      </c>
      <c r="R26" s="28">
        <f t="shared" si="1"/>
        <v>0.71244211111111122</v>
      </c>
    </row>
    <row r="27" spans="1:18" ht="15.75" x14ac:dyDescent="0.25">
      <c r="A27" s="26" t="s">
        <v>52</v>
      </c>
      <c r="B27" s="26" t="s">
        <v>44</v>
      </c>
      <c r="C27" s="26">
        <v>5</v>
      </c>
      <c r="D27" s="26">
        <v>400</v>
      </c>
      <c r="E27" s="26">
        <v>362.2</v>
      </c>
      <c r="F27" s="26">
        <f t="shared" si="0"/>
        <v>37.800000000000011</v>
      </c>
      <c r="O27" s="11">
        <v>25</v>
      </c>
      <c r="P27" s="17">
        <v>55.566666666666663</v>
      </c>
      <c r="Q27" s="28">
        <v>55.566666666666663</v>
      </c>
      <c r="R27" s="28">
        <f t="shared" si="1"/>
        <v>0.90332877777777765</v>
      </c>
    </row>
    <row r="28" spans="1:18" ht="15.75" x14ac:dyDescent="0.25">
      <c r="A28" s="26" t="s">
        <v>52</v>
      </c>
      <c r="B28" s="26" t="s">
        <v>44</v>
      </c>
      <c r="C28" s="26">
        <v>5</v>
      </c>
      <c r="D28" s="26">
        <v>400</v>
      </c>
      <c r="E28" s="26">
        <v>345</v>
      </c>
      <c r="F28" s="26">
        <f t="shared" si="0"/>
        <v>55</v>
      </c>
      <c r="O28" s="11">
        <v>30</v>
      </c>
      <c r="P28" s="17">
        <v>175.79999999999998</v>
      </c>
      <c r="Q28" s="28">
        <v>175.79999999999998</v>
      </c>
      <c r="R28" s="28">
        <f t="shared" si="1"/>
        <v>4.9716239999999994</v>
      </c>
    </row>
    <row r="29" spans="1:18" ht="15.75" x14ac:dyDescent="0.25">
      <c r="A29" s="26" t="s">
        <v>52</v>
      </c>
      <c r="B29" s="26" t="s">
        <v>44</v>
      </c>
      <c r="C29" s="26">
        <v>65</v>
      </c>
      <c r="D29" s="26">
        <v>400</v>
      </c>
      <c r="E29" s="26">
        <v>359.7</v>
      </c>
      <c r="F29" s="26">
        <f t="shared" si="0"/>
        <v>40.300000000000011</v>
      </c>
      <c r="O29" s="11">
        <v>35</v>
      </c>
      <c r="P29" s="17">
        <v>37.766666666666673</v>
      </c>
      <c r="Q29" s="28">
        <v>37.766666666666673</v>
      </c>
      <c r="R29" s="28">
        <f t="shared" si="1"/>
        <v>0.54673544444444455</v>
      </c>
    </row>
    <row r="30" spans="1:18" ht="15.75" x14ac:dyDescent="0.25">
      <c r="A30" s="26" t="s">
        <v>52</v>
      </c>
      <c r="B30" s="26" t="s">
        <v>44</v>
      </c>
      <c r="C30" s="26">
        <v>65</v>
      </c>
      <c r="D30" s="26">
        <v>400</v>
      </c>
      <c r="E30" s="26">
        <v>358.5</v>
      </c>
      <c r="F30" s="26">
        <f t="shared" si="0"/>
        <v>41.5</v>
      </c>
      <c r="O30" s="11">
        <v>40</v>
      </c>
      <c r="P30" s="17">
        <v>59.766666666666673</v>
      </c>
      <c r="Q30" s="28">
        <v>59.766666666666673</v>
      </c>
      <c r="R30" s="28">
        <f t="shared" si="1"/>
        <v>0.99670877777777789</v>
      </c>
    </row>
    <row r="31" spans="1:18" ht="15.75" x14ac:dyDescent="0.25">
      <c r="A31" s="26" t="s">
        <v>52</v>
      </c>
      <c r="B31" s="26" t="s">
        <v>44</v>
      </c>
      <c r="C31" s="26">
        <v>65</v>
      </c>
      <c r="D31" s="26">
        <v>400</v>
      </c>
      <c r="E31" s="26">
        <v>358.7</v>
      </c>
      <c r="F31" s="26">
        <f t="shared" si="0"/>
        <v>41.300000000000011</v>
      </c>
      <c r="O31" s="11">
        <v>45</v>
      </c>
      <c r="P31" s="17">
        <v>94.7</v>
      </c>
      <c r="Q31" s="28">
        <v>94.7</v>
      </c>
      <c r="R31" s="28">
        <f t="shared" si="1"/>
        <v>1.9100990000000002</v>
      </c>
    </row>
    <row r="32" spans="1:18" ht="15.75" x14ac:dyDescent="0.25">
      <c r="A32" s="26" t="s">
        <v>52</v>
      </c>
      <c r="B32" s="26" t="s">
        <v>44</v>
      </c>
      <c r="C32" s="26">
        <v>80</v>
      </c>
      <c r="D32" s="26">
        <v>400</v>
      </c>
      <c r="E32" s="26">
        <v>366</v>
      </c>
      <c r="F32" s="26">
        <f t="shared" si="0"/>
        <v>34</v>
      </c>
      <c r="O32" s="11">
        <v>50</v>
      </c>
      <c r="P32" s="17">
        <v>34.766666666666673</v>
      </c>
      <c r="Q32" s="28">
        <v>34.766666666666673</v>
      </c>
      <c r="R32" s="28">
        <f t="shared" si="1"/>
        <v>0.49287544444444453</v>
      </c>
    </row>
    <row r="33" spans="1:21" ht="15.75" x14ac:dyDescent="0.25">
      <c r="A33" s="26" t="s">
        <v>52</v>
      </c>
      <c r="B33" s="26" t="s">
        <v>44</v>
      </c>
      <c r="C33" s="26">
        <v>80</v>
      </c>
      <c r="D33" s="26">
        <v>400</v>
      </c>
      <c r="E33" s="26">
        <v>370.4</v>
      </c>
      <c r="F33" s="26">
        <f t="shared" si="0"/>
        <v>29.600000000000023</v>
      </c>
      <c r="O33" s="11">
        <v>55</v>
      </c>
      <c r="P33" s="17">
        <v>46.133333333333347</v>
      </c>
      <c r="Q33" s="28">
        <v>46.133333333333347</v>
      </c>
      <c r="R33" s="28">
        <f t="shared" si="1"/>
        <v>0.70645511111111137</v>
      </c>
    </row>
    <row r="34" spans="1:21" ht="15.75" x14ac:dyDescent="0.25">
      <c r="A34" s="26" t="s">
        <v>52</v>
      </c>
      <c r="B34" s="26" t="s">
        <v>44</v>
      </c>
      <c r="C34" s="26">
        <v>80</v>
      </c>
      <c r="D34" s="26">
        <v>400</v>
      </c>
      <c r="E34" s="26">
        <v>368</v>
      </c>
      <c r="F34" s="26">
        <f t="shared" ref="F34:F65" si="2">D34-E34</f>
        <v>32</v>
      </c>
      <c r="O34" s="11">
        <v>60</v>
      </c>
      <c r="P34" s="17">
        <v>71.066666666666677</v>
      </c>
      <c r="Q34" s="28">
        <v>71.066666666666677</v>
      </c>
      <c r="R34" s="28">
        <f t="shared" si="1"/>
        <v>1.2654604444444448</v>
      </c>
    </row>
    <row r="35" spans="1:21" ht="15.75" x14ac:dyDescent="0.25">
      <c r="A35" s="26" t="s">
        <v>52</v>
      </c>
      <c r="B35" s="26" t="s">
        <v>44</v>
      </c>
      <c r="C35" s="26">
        <v>75</v>
      </c>
      <c r="D35" s="26">
        <v>400</v>
      </c>
      <c r="E35" s="26">
        <v>348.9</v>
      </c>
      <c r="F35" s="26">
        <f t="shared" si="2"/>
        <v>51.100000000000023</v>
      </c>
      <c r="O35" s="11">
        <v>65</v>
      </c>
      <c r="P35" s="17">
        <v>69.233333333333334</v>
      </c>
      <c r="Q35" s="28">
        <v>69.233333333333334</v>
      </c>
      <c r="R35" s="28">
        <f t="shared" si="1"/>
        <v>1.2201221111111111</v>
      </c>
    </row>
    <row r="36" spans="1:21" ht="15.75" x14ac:dyDescent="0.25">
      <c r="A36" s="26" t="s">
        <v>52</v>
      </c>
      <c r="B36" s="26" t="s">
        <v>44</v>
      </c>
      <c r="C36" s="26">
        <v>75</v>
      </c>
      <c r="D36" s="26">
        <v>400</v>
      </c>
      <c r="E36" s="26">
        <v>340.1</v>
      </c>
      <c r="F36" s="26">
        <f t="shared" si="2"/>
        <v>59.899999999999977</v>
      </c>
      <c r="O36" s="11">
        <v>70</v>
      </c>
      <c r="P36" s="17">
        <v>61.966666666666661</v>
      </c>
      <c r="Q36" s="28">
        <v>61.966666666666661</v>
      </c>
      <c r="R36" s="28">
        <f t="shared" si="1"/>
        <v>1.0470301111111109</v>
      </c>
    </row>
    <row r="37" spans="1:21" ht="15.75" x14ac:dyDescent="0.25">
      <c r="A37" s="26" t="s">
        <v>52</v>
      </c>
      <c r="B37" s="26" t="s">
        <v>44</v>
      </c>
      <c r="C37" s="26">
        <v>75</v>
      </c>
      <c r="D37" s="26">
        <v>400</v>
      </c>
      <c r="E37" s="26">
        <v>344.6</v>
      </c>
      <c r="F37" s="26">
        <f t="shared" si="2"/>
        <v>55.399999999999977</v>
      </c>
      <c r="O37" s="11">
        <v>75</v>
      </c>
      <c r="P37" s="17">
        <v>44.79999999999999</v>
      </c>
      <c r="Q37" s="28">
        <v>44.79999999999999</v>
      </c>
      <c r="R37" s="28">
        <f t="shared" si="1"/>
        <v>0.68006399999999978</v>
      </c>
    </row>
    <row r="38" spans="1:21" ht="15.75" x14ac:dyDescent="0.25">
      <c r="A38" s="26" t="s">
        <v>52</v>
      </c>
      <c r="B38" s="26" t="s">
        <v>44</v>
      </c>
      <c r="C38" s="26">
        <v>60</v>
      </c>
      <c r="D38" s="26">
        <v>400</v>
      </c>
      <c r="E38" s="26">
        <v>354.9</v>
      </c>
      <c r="F38" s="26">
        <f t="shared" si="2"/>
        <v>45.100000000000023</v>
      </c>
      <c r="O38" s="11">
        <v>80</v>
      </c>
      <c r="P38" s="17">
        <v>31.900000000000016</v>
      </c>
      <c r="Q38" s="28">
        <v>31.900000000000016</v>
      </c>
      <c r="R38" s="28">
        <f t="shared" si="1"/>
        <v>0.44309100000000023</v>
      </c>
    </row>
    <row r="39" spans="1:21" ht="15.75" x14ac:dyDescent="0.25">
      <c r="A39" s="26" t="s">
        <v>52</v>
      </c>
      <c r="B39" s="26" t="s">
        <v>44</v>
      </c>
      <c r="C39" s="26">
        <v>60</v>
      </c>
      <c r="D39" s="26">
        <v>400</v>
      </c>
      <c r="E39" s="26">
        <v>353.1</v>
      </c>
      <c r="F39" s="26">
        <f t="shared" si="2"/>
        <v>46.899999999999977</v>
      </c>
      <c r="O39" s="11">
        <v>85</v>
      </c>
      <c r="P39" s="17">
        <v>90.333333333333329</v>
      </c>
      <c r="Q39" s="28">
        <v>90.333333333333329</v>
      </c>
      <c r="R39" s="28">
        <f t="shared" si="1"/>
        <v>1.7825777777777776</v>
      </c>
    </row>
    <row r="40" spans="1:21" ht="15.75" x14ac:dyDescent="0.25">
      <c r="A40" s="26" t="s">
        <v>52</v>
      </c>
      <c r="B40" s="26" t="s">
        <v>44</v>
      </c>
      <c r="C40" s="26">
        <v>60</v>
      </c>
      <c r="D40" s="26">
        <v>400</v>
      </c>
      <c r="E40" s="26">
        <v>341.7</v>
      </c>
      <c r="F40" s="26">
        <f t="shared" si="2"/>
        <v>58.300000000000011</v>
      </c>
      <c r="O40" s="11">
        <v>90</v>
      </c>
      <c r="P40" s="17">
        <v>41.866666666666674</v>
      </c>
      <c r="Q40" s="28">
        <v>41.866666666666674</v>
      </c>
      <c r="R40" s="28">
        <f t="shared" si="1"/>
        <v>0.62325511111111132</v>
      </c>
    </row>
    <row r="41" spans="1:21" ht="15.75" x14ac:dyDescent="0.25">
      <c r="A41" s="26" t="s">
        <v>52</v>
      </c>
      <c r="B41" s="26" t="s">
        <v>44</v>
      </c>
      <c r="C41" s="26">
        <v>45</v>
      </c>
      <c r="D41" s="26">
        <v>400</v>
      </c>
      <c r="E41" s="26">
        <v>323.7</v>
      </c>
      <c r="F41" s="26">
        <f t="shared" si="2"/>
        <v>76.300000000000011</v>
      </c>
      <c r="O41" s="10" t="s">
        <v>18</v>
      </c>
      <c r="P41" s="17">
        <v>60.642592592592628</v>
      </c>
      <c r="Q41" s="28">
        <v>60.642592592592628</v>
      </c>
      <c r="R41" s="28">
        <f t="shared" si="1"/>
        <v>1.016628144375858</v>
      </c>
      <c r="U41" s="28">
        <v>1.016628144375858</v>
      </c>
    </row>
    <row r="42" spans="1:21" ht="15.75" x14ac:dyDescent="0.25">
      <c r="A42" s="26" t="s">
        <v>52</v>
      </c>
      <c r="B42" s="26" t="s">
        <v>44</v>
      </c>
      <c r="C42" s="26">
        <v>45</v>
      </c>
      <c r="D42" s="26">
        <v>400</v>
      </c>
      <c r="E42" s="26">
        <v>308.89999999999998</v>
      </c>
      <c r="F42" s="26">
        <f t="shared" si="2"/>
        <v>91.100000000000023</v>
      </c>
      <c r="O42"/>
      <c r="P42" s="17"/>
    </row>
    <row r="43" spans="1:21" ht="15.75" x14ac:dyDescent="0.25">
      <c r="A43" s="26" t="s">
        <v>52</v>
      </c>
      <c r="B43" s="26" t="s">
        <v>44</v>
      </c>
      <c r="C43" s="26">
        <v>45</v>
      </c>
      <c r="D43" s="26">
        <v>400</v>
      </c>
      <c r="E43" s="26">
        <v>309.2</v>
      </c>
      <c r="F43" s="26">
        <f t="shared" si="2"/>
        <v>90.800000000000011</v>
      </c>
      <c r="O43"/>
      <c r="P43" s="17"/>
    </row>
    <row r="44" spans="1:21" ht="15.75" x14ac:dyDescent="0.25">
      <c r="A44" s="26" t="s">
        <v>52</v>
      </c>
      <c r="B44" s="26" t="s">
        <v>44</v>
      </c>
      <c r="C44" s="26">
        <v>50</v>
      </c>
      <c r="D44" s="26">
        <v>400</v>
      </c>
      <c r="E44" s="26">
        <v>325.39999999999998</v>
      </c>
      <c r="F44" s="26">
        <f t="shared" si="2"/>
        <v>74.600000000000023</v>
      </c>
      <c r="O44"/>
      <c r="P44" s="17"/>
    </row>
    <row r="45" spans="1:21" ht="15.75" x14ac:dyDescent="0.25">
      <c r="A45" s="26" t="s">
        <v>52</v>
      </c>
      <c r="B45" s="26" t="s">
        <v>44</v>
      </c>
      <c r="C45" s="26">
        <v>50</v>
      </c>
      <c r="D45" s="26">
        <v>400</v>
      </c>
      <c r="E45" s="26">
        <v>336.4</v>
      </c>
      <c r="F45" s="26">
        <f t="shared" si="2"/>
        <v>63.600000000000023</v>
      </c>
      <c r="O45"/>
      <c r="P45" s="17"/>
    </row>
    <row r="46" spans="1:21" ht="15.75" x14ac:dyDescent="0.25">
      <c r="A46" s="26" t="s">
        <v>52</v>
      </c>
      <c r="B46" s="26" t="s">
        <v>44</v>
      </c>
      <c r="C46" s="26">
        <v>50</v>
      </c>
      <c r="D46" s="26">
        <v>400</v>
      </c>
      <c r="E46" s="26">
        <v>327.7</v>
      </c>
      <c r="F46" s="26">
        <f t="shared" si="2"/>
        <v>72.300000000000011</v>
      </c>
      <c r="O46"/>
      <c r="P46" s="17"/>
    </row>
    <row r="47" spans="1:21" ht="15.75" x14ac:dyDescent="0.25">
      <c r="A47" s="26" t="s">
        <v>52</v>
      </c>
      <c r="B47" s="26" t="s">
        <v>44</v>
      </c>
      <c r="C47" s="26">
        <v>55</v>
      </c>
      <c r="D47" s="26">
        <v>400</v>
      </c>
      <c r="E47" s="26">
        <v>351.9</v>
      </c>
      <c r="F47" s="26">
        <f t="shared" si="2"/>
        <v>48.100000000000023</v>
      </c>
      <c r="O47"/>
      <c r="P47" s="17"/>
    </row>
    <row r="48" spans="1:21" ht="16" x14ac:dyDescent="0.2">
      <c r="A48" s="26" t="s">
        <v>52</v>
      </c>
      <c r="B48" s="26" t="s">
        <v>44</v>
      </c>
      <c r="C48" s="26">
        <v>55</v>
      </c>
      <c r="D48" s="26">
        <v>400</v>
      </c>
      <c r="E48" s="26">
        <v>349.1</v>
      </c>
      <c r="F48" s="26">
        <f t="shared" si="2"/>
        <v>50.899999999999977</v>
      </c>
      <c r="O48"/>
      <c r="P48" s="17"/>
    </row>
    <row r="49" spans="1:21" ht="16" x14ac:dyDescent="0.2">
      <c r="A49" s="26" t="s">
        <v>52</v>
      </c>
      <c r="B49" s="26" t="s">
        <v>44</v>
      </c>
      <c r="C49" s="26">
        <v>55</v>
      </c>
      <c r="D49" s="26">
        <v>400</v>
      </c>
      <c r="E49" s="26">
        <v>354.6</v>
      </c>
      <c r="F49" s="26">
        <f t="shared" si="2"/>
        <v>45.399999999999977</v>
      </c>
      <c r="O49"/>
      <c r="P49" s="17"/>
    </row>
    <row r="50" spans="1:21" ht="16" x14ac:dyDescent="0.2">
      <c r="A50" s="26" t="s">
        <v>52</v>
      </c>
      <c r="B50" s="26" t="s">
        <v>44</v>
      </c>
      <c r="C50" s="26">
        <v>40</v>
      </c>
      <c r="D50" s="26">
        <v>400</v>
      </c>
      <c r="E50" s="26">
        <v>298.10000000000002</v>
      </c>
      <c r="F50" s="26">
        <f t="shared" si="2"/>
        <v>101.89999999999998</v>
      </c>
      <c r="O50"/>
      <c r="P50" s="17"/>
    </row>
    <row r="51" spans="1:21" ht="16" x14ac:dyDescent="0.2">
      <c r="A51" s="26" t="s">
        <v>52</v>
      </c>
      <c r="B51" s="26" t="s">
        <v>44</v>
      </c>
      <c r="C51" s="26">
        <v>40</v>
      </c>
      <c r="D51" s="26">
        <v>400</v>
      </c>
      <c r="E51" s="26">
        <v>290.8</v>
      </c>
      <c r="F51" s="26">
        <f t="shared" si="2"/>
        <v>109.19999999999999</v>
      </c>
      <c r="O51"/>
      <c r="P51" s="17"/>
    </row>
    <row r="52" spans="1:21" ht="16" x14ac:dyDescent="0.2">
      <c r="A52" s="26" t="s">
        <v>52</v>
      </c>
      <c r="B52" s="26" t="s">
        <v>44</v>
      </c>
      <c r="C52" s="26">
        <v>40</v>
      </c>
      <c r="D52" s="26">
        <v>400</v>
      </c>
      <c r="E52" s="26">
        <v>308.60000000000002</v>
      </c>
      <c r="F52" s="26">
        <f t="shared" si="2"/>
        <v>91.399999999999977</v>
      </c>
      <c r="O52"/>
      <c r="P52" s="17"/>
    </row>
    <row r="53" spans="1:21" s="36" customFormat="1" ht="16" x14ac:dyDescent="0.2">
      <c r="A53" s="36" t="s">
        <v>52</v>
      </c>
      <c r="B53" s="39" t="s">
        <v>45</v>
      </c>
      <c r="C53" s="36">
        <v>60</v>
      </c>
      <c r="D53" s="36">
        <v>400</v>
      </c>
      <c r="E53" s="36">
        <v>339.2</v>
      </c>
      <c r="F53" s="36">
        <f t="shared" si="2"/>
        <v>60.800000000000011</v>
      </c>
      <c r="O53"/>
      <c r="P53" s="17"/>
      <c r="Q53" s="51"/>
      <c r="R53" s="51"/>
      <c r="U53" s="51"/>
    </row>
    <row r="54" spans="1:21" ht="16" x14ac:dyDescent="0.2">
      <c r="A54" s="26" t="s">
        <v>52</v>
      </c>
      <c r="B54" s="39" t="s">
        <v>45</v>
      </c>
      <c r="C54" s="26">
        <v>60</v>
      </c>
      <c r="D54" s="26">
        <v>400</v>
      </c>
      <c r="E54" s="26">
        <v>322.2</v>
      </c>
      <c r="F54" s="26">
        <f t="shared" si="2"/>
        <v>77.800000000000011</v>
      </c>
      <c r="O54"/>
      <c r="P54" s="17"/>
    </row>
    <row r="55" spans="1:21" ht="16" x14ac:dyDescent="0.2">
      <c r="A55" s="26" t="s">
        <v>52</v>
      </c>
      <c r="B55" s="39" t="s">
        <v>45</v>
      </c>
      <c r="C55" s="26">
        <v>60</v>
      </c>
      <c r="D55" s="26">
        <v>400</v>
      </c>
      <c r="E55" s="26">
        <v>325.39999999999998</v>
      </c>
      <c r="F55" s="26">
        <f t="shared" si="2"/>
        <v>74.600000000000023</v>
      </c>
      <c r="O55"/>
      <c r="P55" s="17"/>
    </row>
    <row r="56" spans="1:21" ht="16" x14ac:dyDescent="0.2">
      <c r="A56" s="26" t="s">
        <v>52</v>
      </c>
      <c r="B56" s="39" t="s">
        <v>45</v>
      </c>
      <c r="C56" s="26">
        <v>50</v>
      </c>
      <c r="D56" s="26">
        <v>400</v>
      </c>
      <c r="E56" s="26">
        <v>364.5</v>
      </c>
      <c r="F56" s="26">
        <f t="shared" si="2"/>
        <v>35.5</v>
      </c>
      <c r="O56"/>
      <c r="P56" s="17"/>
    </row>
    <row r="57" spans="1:21" ht="16" x14ac:dyDescent="0.2">
      <c r="A57" s="26" t="s">
        <v>52</v>
      </c>
      <c r="B57" s="39" t="s">
        <v>45</v>
      </c>
      <c r="C57" s="26">
        <v>50</v>
      </c>
      <c r="D57" s="26">
        <v>400</v>
      </c>
      <c r="E57" s="26">
        <v>366.9</v>
      </c>
      <c r="F57" s="26">
        <f t="shared" si="2"/>
        <v>33.100000000000023</v>
      </c>
      <c r="O57"/>
      <c r="P57" s="17"/>
    </row>
    <row r="58" spans="1:21" ht="16" x14ac:dyDescent="0.2">
      <c r="A58" s="26" t="s">
        <v>52</v>
      </c>
      <c r="B58" s="39" t="s">
        <v>45</v>
      </c>
      <c r="C58" s="26">
        <v>50</v>
      </c>
      <c r="D58" s="26">
        <v>400</v>
      </c>
      <c r="E58" s="26">
        <v>364.3</v>
      </c>
      <c r="F58" s="26">
        <f t="shared" si="2"/>
        <v>35.699999999999989</v>
      </c>
      <c r="O58"/>
      <c r="P58" s="17"/>
    </row>
    <row r="59" spans="1:21" x14ac:dyDescent="0.2">
      <c r="A59" s="26" t="s">
        <v>52</v>
      </c>
      <c r="B59" s="39" t="s">
        <v>45</v>
      </c>
      <c r="C59" s="26">
        <v>65</v>
      </c>
      <c r="D59" s="26">
        <v>400</v>
      </c>
      <c r="E59" s="26">
        <v>326.7</v>
      </c>
      <c r="F59" s="26">
        <f t="shared" si="2"/>
        <v>73.300000000000011</v>
      </c>
    </row>
    <row r="60" spans="1:21" x14ac:dyDescent="0.2">
      <c r="A60" s="26" t="s">
        <v>52</v>
      </c>
      <c r="B60" s="39" t="s">
        <v>45</v>
      </c>
      <c r="C60" s="26">
        <v>65</v>
      </c>
      <c r="D60" s="26">
        <v>400</v>
      </c>
      <c r="E60" s="26">
        <v>334.1</v>
      </c>
      <c r="F60" s="26">
        <f t="shared" si="2"/>
        <v>65.899999999999977</v>
      </c>
    </row>
    <row r="61" spans="1:21" x14ac:dyDescent="0.2">
      <c r="A61" s="26" t="s">
        <v>52</v>
      </c>
      <c r="B61" s="39" t="s">
        <v>45</v>
      </c>
      <c r="C61" s="26">
        <v>65</v>
      </c>
      <c r="D61" s="26">
        <v>400</v>
      </c>
      <c r="E61" s="26">
        <v>331.5</v>
      </c>
      <c r="F61" s="26">
        <f t="shared" si="2"/>
        <v>68.5</v>
      </c>
    </row>
    <row r="62" spans="1:21" x14ac:dyDescent="0.2">
      <c r="A62" s="26" t="s">
        <v>52</v>
      </c>
      <c r="B62" s="39" t="s">
        <v>45</v>
      </c>
      <c r="C62" s="26">
        <v>75</v>
      </c>
      <c r="D62" s="26">
        <v>400</v>
      </c>
      <c r="E62" s="26">
        <v>363.6</v>
      </c>
      <c r="F62" s="26">
        <f t="shared" si="2"/>
        <v>36.399999999999977</v>
      </c>
    </row>
    <row r="63" spans="1:21" x14ac:dyDescent="0.2">
      <c r="A63" s="26" t="s">
        <v>52</v>
      </c>
      <c r="B63" s="39" t="s">
        <v>45</v>
      </c>
      <c r="C63" s="26">
        <v>75</v>
      </c>
      <c r="D63" s="26">
        <v>400</v>
      </c>
      <c r="E63" s="26">
        <v>355.5</v>
      </c>
      <c r="F63" s="26">
        <f t="shared" si="2"/>
        <v>44.5</v>
      </c>
    </row>
    <row r="64" spans="1:21" x14ac:dyDescent="0.2">
      <c r="A64" s="26" t="s">
        <v>52</v>
      </c>
      <c r="B64" s="39" t="s">
        <v>45</v>
      </c>
      <c r="C64" s="26">
        <v>75</v>
      </c>
      <c r="D64" s="26">
        <v>400</v>
      </c>
      <c r="E64" s="26">
        <v>346.5</v>
      </c>
      <c r="F64" s="26">
        <f t="shared" si="2"/>
        <v>53.5</v>
      </c>
    </row>
    <row r="65" spans="1:6" x14ac:dyDescent="0.2">
      <c r="A65" s="26" t="s">
        <v>52</v>
      </c>
      <c r="B65" s="39" t="s">
        <v>45</v>
      </c>
      <c r="C65" s="26">
        <v>70</v>
      </c>
      <c r="D65" s="26">
        <v>400</v>
      </c>
      <c r="E65" s="26">
        <v>327.10000000000002</v>
      </c>
      <c r="F65" s="26">
        <f t="shared" si="2"/>
        <v>72.899999999999977</v>
      </c>
    </row>
    <row r="66" spans="1:6" x14ac:dyDescent="0.2">
      <c r="A66" s="26" t="s">
        <v>52</v>
      </c>
      <c r="B66" s="39" t="s">
        <v>45</v>
      </c>
      <c r="C66" s="26">
        <v>70</v>
      </c>
      <c r="D66" s="26">
        <v>400</v>
      </c>
      <c r="E66" s="26">
        <v>342.8</v>
      </c>
      <c r="F66" s="26">
        <f t="shared" ref="F66:F97" si="3">D66-E66</f>
        <v>57.199999999999989</v>
      </c>
    </row>
    <row r="67" spans="1:6" x14ac:dyDescent="0.2">
      <c r="A67" s="26" t="s">
        <v>52</v>
      </c>
      <c r="B67" s="39" t="s">
        <v>45</v>
      </c>
      <c r="C67" s="26">
        <v>70</v>
      </c>
      <c r="D67" s="26">
        <v>400</v>
      </c>
      <c r="E67" s="26">
        <v>344.2</v>
      </c>
      <c r="F67" s="26">
        <f t="shared" si="3"/>
        <v>55.800000000000011</v>
      </c>
    </row>
    <row r="68" spans="1:6" x14ac:dyDescent="0.2">
      <c r="A68" s="26" t="s">
        <v>52</v>
      </c>
      <c r="B68" s="39" t="s">
        <v>45</v>
      </c>
      <c r="C68" s="26">
        <v>35</v>
      </c>
      <c r="D68" s="26">
        <v>400</v>
      </c>
      <c r="E68" s="26">
        <v>362.4</v>
      </c>
      <c r="F68" s="26">
        <f t="shared" si="3"/>
        <v>37.600000000000023</v>
      </c>
    </row>
    <row r="69" spans="1:6" x14ac:dyDescent="0.2">
      <c r="A69" s="26" t="s">
        <v>52</v>
      </c>
      <c r="B69" s="39" t="s">
        <v>45</v>
      </c>
      <c r="C69" s="26">
        <v>35</v>
      </c>
      <c r="D69" s="26">
        <v>400</v>
      </c>
      <c r="E69" s="26">
        <v>366.3</v>
      </c>
      <c r="F69" s="26">
        <f t="shared" si="3"/>
        <v>33.699999999999989</v>
      </c>
    </row>
    <row r="70" spans="1:6" x14ac:dyDescent="0.2">
      <c r="A70" s="26" t="s">
        <v>52</v>
      </c>
      <c r="B70" s="39" t="s">
        <v>45</v>
      </c>
      <c r="C70" s="26">
        <v>35</v>
      </c>
      <c r="D70" s="26">
        <v>400</v>
      </c>
      <c r="E70" s="26">
        <v>358</v>
      </c>
      <c r="F70" s="26">
        <f t="shared" si="3"/>
        <v>42</v>
      </c>
    </row>
    <row r="71" spans="1:6" x14ac:dyDescent="0.2">
      <c r="A71" s="26" t="s">
        <v>52</v>
      </c>
      <c r="B71" s="39" t="s">
        <v>45</v>
      </c>
      <c r="C71" s="26">
        <v>5</v>
      </c>
      <c r="D71" s="26">
        <v>400</v>
      </c>
      <c r="E71" s="26">
        <v>335.8</v>
      </c>
      <c r="F71" s="26">
        <f t="shared" si="3"/>
        <v>64.199999999999989</v>
      </c>
    </row>
    <row r="72" spans="1:6" x14ac:dyDescent="0.2">
      <c r="A72" s="26" t="s">
        <v>52</v>
      </c>
      <c r="B72" s="39" t="s">
        <v>45</v>
      </c>
      <c r="C72" s="26">
        <v>5</v>
      </c>
      <c r="D72" s="26">
        <v>400</v>
      </c>
      <c r="E72" s="26">
        <v>353.3</v>
      </c>
      <c r="F72" s="26">
        <f t="shared" si="3"/>
        <v>46.699999999999989</v>
      </c>
    </row>
    <row r="73" spans="1:6" x14ac:dyDescent="0.2">
      <c r="A73" s="26" t="s">
        <v>52</v>
      </c>
      <c r="B73" s="39" t="s">
        <v>45</v>
      </c>
      <c r="C73" s="26">
        <v>5</v>
      </c>
      <c r="D73" s="26">
        <v>400</v>
      </c>
      <c r="E73" s="26">
        <v>325.7</v>
      </c>
      <c r="F73" s="26">
        <f t="shared" si="3"/>
        <v>74.300000000000011</v>
      </c>
    </row>
    <row r="74" spans="1:6" x14ac:dyDescent="0.2">
      <c r="A74" s="26" t="s">
        <v>52</v>
      </c>
      <c r="B74" s="39" t="s">
        <v>45</v>
      </c>
      <c r="C74" s="26">
        <v>55</v>
      </c>
      <c r="D74" s="26">
        <v>400</v>
      </c>
      <c r="E74" s="26">
        <v>360.8</v>
      </c>
      <c r="F74" s="26">
        <f t="shared" si="3"/>
        <v>39.199999999999989</v>
      </c>
    </row>
    <row r="75" spans="1:6" x14ac:dyDescent="0.2">
      <c r="A75" s="26" t="s">
        <v>52</v>
      </c>
      <c r="B75" s="39" t="s">
        <v>45</v>
      </c>
      <c r="C75" s="26">
        <v>55</v>
      </c>
      <c r="D75" s="26">
        <v>400</v>
      </c>
      <c r="E75" s="26">
        <v>346.9</v>
      </c>
      <c r="F75" s="26">
        <f t="shared" si="3"/>
        <v>53.100000000000023</v>
      </c>
    </row>
    <row r="76" spans="1:6" x14ac:dyDescent="0.2">
      <c r="A76" s="26" t="s">
        <v>52</v>
      </c>
      <c r="B76" s="39" t="s">
        <v>45</v>
      </c>
      <c r="C76" s="26">
        <v>55</v>
      </c>
      <c r="D76" s="26">
        <v>400</v>
      </c>
      <c r="E76" s="26">
        <v>353.9</v>
      </c>
      <c r="F76" s="26">
        <f t="shared" si="3"/>
        <v>46.100000000000023</v>
      </c>
    </row>
    <row r="77" spans="1:6" x14ac:dyDescent="0.2">
      <c r="A77" s="26" t="s">
        <v>52</v>
      </c>
      <c r="B77" s="39" t="s">
        <v>45</v>
      </c>
      <c r="C77" s="26">
        <v>45</v>
      </c>
      <c r="D77" s="26">
        <v>400</v>
      </c>
      <c r="E77" s="26">
        <v>313.60000000000002</v>
      </c>
      <c r="F77" s="26">
        <f t="shared" si="3"/>
        <v>86.399999999999977</v>
      </c>
    </row>
    <row r="78" spans="1:6" x14ac:dyDescent="0.2">
      <c r="A78" s="26" t="s">
        <v>52</v>
      </c>
      <c r="B78" s="39" t="s">
        <v>45</v>
      </c>
      <c r="C78" s="26">
        <v>45</v>
      </c>
      <c r="D78" s="26">
        <v>400</v>
      </c>
      <c r="E78" s="26">
        <v>317.89999999999998</v>
      </c>
      <c r="F78" s="26">
        <f t="shared" si="3"/>
        <v>82.100000000000023</v>
      </c>
    </row>
    <row r="79" spans="1:6" x14ac:dyDescent="0.2">
      <c r="A79" s="26" t="s">
        <v>52</v>
      </c>
      <c r="B79" s="39" t="s">
        <v>45</v>
      </c>
      <c r="C79" s="26">
        <v>45</v>
      </c>
      <c r="D79" s="26">
        <v>400</v>
      </c>
      <c r="E79" s="26">
        <v>284.39999999999998</v>
      </c>
      <c r="F79" s="26">
        <f t="shared" si="3"/>
        <v>115.60000000000002</v>
      </c>
    </row>
    <row r="80" spans="1:6" x14ac:dyDescent="0.2">
      <c r="A80" s="26" t="s">
        <v>52</v>
      </c>
      <c r="B80" s="39" t="s">
        <v>45</v>
      </c>
      <c r="C80" s="26">
        <v>0</v>
      </c>
      <c r="D80" s="26">
        <v>400</v>
      </c>
      <c r="E80" s="26">
        <v>349.7</v>
      </c>
      <c r="F80" s="26">
        <f t="shared" si="3"/>
        <v>50.300000000000011</v>
      </c>
    </row>
    <row r="81" spans="1:6" x14ac:dyDescent="0.2">
      <c r="A81" s="26" t="s">
        <v>52</v>
      </c>
      <c r="B81" s="39" t="s">
        <v>45</v>
      </c>
      <c r="C81" s="26">
        <v>0</v>
      </c>
      <c r="D81" s="26">
        <v>400</v>
      </c>
      <c r="E81" s="26">
        <v>350.1</v>
      </c>
      <c r="F81" s="26">
        <f t="shared" si="3"/>
        <v>49.899999999999977</v>
      </c>
    </row>
    <row r="82" spans="1:6" x14ac:dyDescent="0.2">
      <c r="A82" s="26" t="s">
        <v>52</v>
      </c>
      <c r="B82" s="39" t="s">
        <v>45</v>
      </c>
      <c r="C82" s="26">
        <v>0</v>
      </c>
      <c r="D82" s="26">
        <v>400</v>
      </c>
      <c r="E82" s="26">
        <v>350.6</v>
      </c>
      <c r="F82" s="26">
        <f t="shared" si="3"/>
        <v>49.399999999999977</v>
      </c>
    </row>
    <row r="83" spans="1:6" x14ac:dyDescent="0.2">
      <c r="A83" s="26" t="s">
        <v>52</v>
      </c>
      <c r="B83" s="39" t="s">
        <v>45</v>
      </c>
      <c r="C83" s="26">
        <v>80</v>
      </c>
      <c r="D83" s="26">
        <v>400</v>
      </c>
      <c r="E83" s="26">
        <v>363.9</v>
      </c>
      <c r="F83" s="26">
        <f t="shared" si="3"/>
        <v>36.100000000000023</v>
      </c>
    </row>
    <row r="84" spans="1:6" x14ac:dyDescent="0.2">
      <c r="A84" s="26" t="s">
        <v>52</v>
      </c>
      <c r="B84" s="39" t="s">
        <v>45</v>
      </c>
      <c r="C84" s="26">
        <v>80</v>
      </c>
      <c r="D84" s="26">
        <v>400</v>
      </c>
      <c r="E84" s="26">
        <v>377</v>
      </c>
      <c r="F84" s="26">
        <f t="shared" si="3"/>
        <v>23</v>
      </c>
    </row>
    <row r="85" spans="1:6" x14ac:dyDescent="0.2">
      <c r="A85" s="26" t="s">
        <v>52</v>
      </c>
      <c r="B85" s="39" t="s">
        <v>45</v>
      </c>
      <c r="C85" s="26">
        <v>80</v>
      </c>
      <c r="D85" s="26">
        <v>400</v>
      </c>
      <c r="E85" s="26">
        <v>363.4</v>
      </c>
      <c r="F85" s="26">
        <f t="shared" si="3"/>
        <v>36.600000000000023</v>
      </c>
    </row>
    <row r="86" spans="1:6" x14ac:dyDescent="0.2">
      <c r="A86" s="26" t="s">
        <v>52</v>
      </c>
      <c r="B86" s="39" t="s">
        <v>45</v>
      </c>
      <c r="C86" s="26">
        <v>90</v>
      </c>
      <c r="D86" s="26">
        <v>400</v>
      </c>
      <c r="E86" s="26">
        <v>353.2</v>
      </c>
      <c r="F86" s="26">
        <f t="shared" si="3"/>
        <v>46.800000000000011</v>
      </c>
    </row>
    <row r="87" spans="1:6" x14ac:dyDescent="0.2">
      <c r="A87" s="26" t="s">
        <v>52</v>
      </c>
      <c r="B87" s="39" t="s">
        <v>45</v>
      </c>
      <c r="C87" s="26">
        <v>90</v>
      </c>
      <c r="D87" s="26">
        <v>400</v>
      </c>
      <c r="E87" s="26">
        <v>352.9</v>
      </c>
      <c r="F87" s="26">
        <f t="shared" si="3"/>
        <v>47.100000000000023</v>
      </c>
    </row>
    <row r="88" spans="1:6" x14ac:dyDescent="0.2">
      <c r="A88" s="26" t="s">
        <v>52</v>
      </c>
      <c r="B88" s="39" t="s">
        <v>45</v>
      </c>
      <c r="C88" s="26">
        <v>90</v>
      </c>
      <c r="D88" s="26">
        <v>400</v>
      </c>
      <c r="E88" s="26">
        <v>368.3</v>
      </c>
      <c r="F88" s="26">
        <f t="shared" si="3"/>
        <v>31.699999999999989</v>
      </c>
    </row>
    <row r="89" spans="1:6" x14ac:dyDescent="0.2">
      <c r="A89" s="26" t="s">
        <v>52</v>
      </c>
      <c r="B89" s="39" t="s">
        <v>45</v>
      </c>
      <c r="C89" s="26">
        <v>20</v>
      </c>
      <c r="D89" s="26">
        <v>400</v>
      </c>
      <c r="E89" s="26">
        <v>358.3</v>
      </c>
      <c r="F89" s="26">
        <f t="shared" si="3"/>
        <v>41.699999999999989</v>
      </c>
    </row>
    <row r="90" spans="1:6" x14ac:dyDescent="0.2">
      <c r="A90" s="26" t="s">
        <v>52</v>
      </c>
      <c r="B90" s="39" t="s">
        <v>45</v>
      </c>
      <c r="C90" s="26">
        <v>20</v>
      </c>
      <c r="D90" s="26">
        <v>400</v>
      </c>
      <c r="E90" s="26">
        <v>346.7</v>
      </c>
      <c r="F90" s="26">
        <f t="shared" si="3"/>
        <v>53.300000000000011</v>
      </c>
    </row>
    <row r="91" spans="1:6" x14ac:dyDescent="0.2">
      <c r="A91" s="26" t="s">
        <v>52</v>
      </c>
      <c r="B91" s="39" t="s">
        <v>45</v>
      </c>
      <c r="C91" s="26">
        <v>20</v>
      </c>
      <c r="D91" s="26">
        <v>400</v>
      </c>
      <c r="E91" s="26">
        <v>355.7</v>
      </c>
      <c r="F91" s="26">
        <f t="shared" si="3"/>
        <v>44.300000000000011</v>
      </c>
    </row>
    <row r="92" spans="1:6" x14ac:dyDescent="0.2">
      <c r="A92" s="26" t="s">
        <v>52</v>
      </c>
      <c r="B92" s="39" t="s">
        <v>45</v>
      </c>
      <c r="C92" s="26">
        <v>40</v>
      </c>
      <c r="D92" s="26">
        <v>400</v>
      </c>
      <c r="E92" s="26">
        <v>346</v>
      </c>
      <c r="F92" s="26">
        <f t="shared" si="3"/>
        <v>54</v>
      </c>
    </row>
    <row r="93" spans="1:6" x14ac:dyDescent="0.2">
      <c r="A93" s="26" t="s">
        <v>52</v>
      </c>
      <c r="B93" s="39" t="s">
        <v>45</v>
      </c>
      <c r="C93" s="26">
        <v>40</v>
      </c>
      <c r="D93" s="26">
        <v>400</v>
      </c>
      <c r="E93" s="26">
        <v>336.5</v>
      </c>
      <c r="F93" s="26">
        <f t="shared" si="3"/>
        <v>63.5</v>
      </c>
    </row>
    <row r="94" spans="1:6" x14ac:dyDescent="0.2">
      <c r="A94" s="26" t="s">
        <v>52</v>
      </c>
      <c r="B94" s="39" t="s">
        <v>45</v>
      </c>
      <c r="C94" s="26">
        <v>40</v>
      </c>
      <c r="D94" s="26">
        <v>400</v>
      </c>
      <c r="E94" s="26">
        <v>338.2</v>
      </c>
      <c r="F94" s="26">
        <f t="shared" si="3"/>
        <v>61.800000000000011</v>
      </c>
    </row>
    <row r="95" spans="1:6" x14ac:dyDescent="0.2">
      <c r="A95" s="26" t="s">
        <v>52</v>
      </c>
      <c r="B95" s="39" t="s">
        <v>45</v>
      </c>
      <c r="C95" s="26">
        <v>25</v>
      </c>
      <c r="D95" s="26">
        <v>400</v>
      </c>
      <c r="E95" s="26">
        <v>350.5</v>
      </c>
      <c r="F95" s="26">
        <f t="shared" si="3"/>
        <v>49.5</v>
      </c>
    </row>
    <row r="96" spans="1:6" x14ac:dyDescent="0.2">
      <c r="A96" s="26" t="s">
        <v>52</v>
      </c>
      <c r="B96" s="39" t="s">
        <v>45</v>
      </c>
      <c r="C96" s="26">
        <v>25</v>
      </c>
      <c r="D96" s="26">
        <v>400</v>
      </c>
      <c r="E96" s="26">
        <v>334</v>
      </c>
      <c r="F96" s="26">
        <f t="shared" si="3"/>
        <v>66</v>
      </c>
    </row>
    <row r="97" spans="1:6" x14ac:dyDescent="0.2">
      <c r="A97" s="26" t="s">
        <v>52</v>
      </c>
      <c r="B97" s="39" t="s">
        <v>45</v>
      </c>
      <c r="C97" s="26">
        <v>25</v>
      </c>
      <c r="D97" s="26">
        <v>400</v>
      </c>
      <c r="E97" s="26">
        <v>348.8</v>
      </c>
      <c r="F97" s="26">
        <f t="shared" si="3"/>
        <v>51.199999999999989</v>
      </c>
    </row>
    <row r="98" spans="1:6" x14ac:dyDescent="0.2">
      <c r="A98" s="26" t="s">
        <v>52</v>
      </c>
      <c r="B98" s="39" t="s">
        <v>45</v>
      </c>
      <c r="C98" s="26">
        <v>10</v>
      </c>
      <c r="D98" s="26">
        <v>400</v>
      </c>
      <c r="E98" s="26">
        <v>354.1</v>
      </c>
      <c r="F98" s="26">
        <f t="shared" ref="F98:F109" si="4">D98-E98</f>
        <v>45.899999999999977</v>
      </c>
    </row>
    <row r="99" spans="1:6" x14ac:dyDescent="0.2">
      <c r="A99" s="26" t="s">
        <v>52</v>
      </c>
      <c r="B99" s="39" t="s">
        <v>45</v>
      </c>
      <c r="C99" s="26">
        <v>10</v>
      </c>
      <c r="D99" s="26">
        <v>400</v>
      </c>
      <c r="E99" s="26">
        <v>354.2</v>
      </c>
      <c r="F99" s="26">
        <f t="shared" si="4"/>
        <v>45.800000000000011</v>
      </c>
    </row>
    <row r="100" spans="1:6" x14ac:dyDescent="0.2">
      <c r="A100" s="26" t="s">
        <v>52</v>
      </c>
      <c r="B100" s="39" t="s">
        <v>45</v>
      </c>
      <c r="C100" s="26">
        <v>10</v>
      </c>
      <c r="D100" s="26">
        <v>400</v>
      </c>
      <c r="E100" s="26">
        <v>337.5</v>
      </c>
      <c r="F100" s="26">
        <f t="shared" si="4"/>
        <v>62.5</v>
      </c>
    </row>
    <row r="101" spans="1:6" x14ac:dyDescent="0.2">
      <c r="A101" s="26" t="s">
        <v>52</v>
      </c>
      <c r="B101" s="39" t="s">
        <v>45</v>
      </c>
      <c r="C101" s="26">
        <v>85</v>
      </c>
      <c r="D101" s="26">
        <v>400</v>
      </c>
      <c r="E101" s="26">
        <v>311.2</v>
      </c>
      <c r="F101" s="26">
        <f t="shared" si="4"/>
        <v>88.800000000000011</v>
      </c>
    </row>
    <row r="102" spans="1:6" x14ac:dyDescent="0.2">
      <c r="A102" s="26" t="s">
        <v>52</v>
      </c>
      <c r="B102" s="39" t="s">
        <v>45</v>
      </c>
      <c r="C102" s="26">
        <v>85</v>
      </c>
      <c r="D102" s="26">
        <v>400</v>
      </c>
      <c r="E102" s="26">
        <v>313.10000000000002</v>
      </c>
      <c r="F102" s="26">
        <f t="shared" si="4"/>
        <v>86.899999999999977</v>
      </c>
    </row>
    <row r="103" spans="1:6" x14ac:dyDescent="0.2">
      <c r="A103" s="26" t="s">
        <v>52</v>
      </c>
      <c r="B103" s="39" t="s">
        <v>45</v>
      </c>
      <c r="C103" s="26">
        <v>85</v>
      </c>
      <c r="D103" s="26">
        <v>400</v>
      </c>
      <c r="E103" s="26">
        <v>304.7</v>
      </c>
      <c r="F103" s="26">
        <f t="shared" si="4"/>
        <v>95.300000000000011</v>
      </c>
    </row>
    <row r="104" spans="1:6" x14ac:dyDescent="0.2">
      <c r="A104" s="26" t="s">
        <v>52</v>
      </c>
      <c r="B104" s="39" t="s">
        <v>45</v>
      </c>
      <c r="C104" s="26">
        <v>15</v>
      </c>
      <c r="D104" s="26">
        <v>400</v>
      </c>
      <c r="E104" s="26">
        <v>359.7</v>
      </c>
      <c r="F104" s="26">
        <f t="shared" si="4"/>
        <v>40.300000000000011</v>
      </c>
    </row>
    <row r="105" spans="1:6" x14ac:dyDescent="0.2">
      <c r="A105" s="26" t="s">
        <v>52</v>
      </c>
      <c r="B105" s="39" t="s">
        <v>45</v>
      </c>
      <c r="C105" s="26">
        <v>15</v>
      </c>
      <c r="D105" s="26">
        <v>400</v>
      </c>
      <c r="E105" s="26">
        <v>338.9</v>
      </c>
      <c r="F105" s="26">
        <f t="shared" si="4"/>
        <v>61.100000000000023</v>
      </c>
    </row>
    <row r="106" spans="1:6" x14ac:dyDescent="0.2">
      <c r="A106" s="26" t="s">
        <v>52</v>
      </c>
      <c r="B106" s="39" t="s">
        <v>45</v>
      </c>
      <c r="C106" s="26">
        <v>15</v>
      </c>
      <c r="D106" s="26">
        <v>400</v>
      </c>
      <c r="E106" s="26">
        <v>336.1</v>
      </c>
      <c r="F106" s="26">
        <f t="shared" si="4"/>
        <v>63.899999999999977</v>
      </c>
    </row>
    <row r="107" spans="1:6" x14ac:dyDescent="0.2">
      <c r="A107" s="26" t="s">
        <v>52</v>
      </c>
      <c r="B107" s="39" t="s">
        <v>45</v>
      </c>
      <c r="C107" s="26">
        <v>30</v>
      </c>
      <c r="D107" s="26">
        <v>400</v>
      </c>
      <c r="E107" s="26">
        <v>325.8</v>
      </c>
      <c r="F107" s="26">
        <f t="shared" si="4"/>
        <v>74.199999999999989</v>
      </c>
    </row>
    <row r="108" spans="1:6" x14ac:dyDescent="0.2">
      <c r="A108" s="26" t="s">
        <v>52</v>
      </c>
      <c r="B108" s="39" t="s">
        <v>45</v>
      </c>
      <c r="C108" s="26">
        <v>30</v>
      </c>
      <c r="D108" s="26">
        <v>400</v>
      </c>
      <c r="E108" s="26">
        <v>346.8</v>
      </c>
      <c r="F108" s="26">
        <f t="shared" si="4"/>
        <v>53.199999999999989</v>
      </c>
    </row>
    <row r="109" spans="1:6" x14ac:dyDescent="0.2">
      <c r="A109" s="26" t="s">
        <v>52</v>
      </c>
      <c r="B109" s="39" t="s">
        <v>45</v>
      </c>
      <c r="C109" s="26">
        <v>30</v>
      </c>
      <c r="D109" s="26">
        <v>400</v>
      </c>
      <c r="E109" s="48"/>
      <c r="F109" s="26">
        <f t="shared" si="4"/>
        <v>400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5"/>
  <sheetViews>
    <sheetView zoomScale="85" workbookViewId="0">
      <pane xSplit="1" ySplit="1" topLeftCell="B203" activePane="bottomRight" state="frozen"/>
      <selection pane="topRight" activeCell="B1" sqref="B1"/>
      <selection pane="bottomLeft" activeCell="A2" sqref="A2"/>
      <selection pane="bottomRight" activeCell="C117" sqref="C117:J230"/>
    </sheetView>
  </sheetViews>
  <sheetFormatPr baseColWidth="10" defaultColWidth="8.83203125" defaultRowHeight="15" x14ac:dyDescent="0.2"/>
  <cols>
    <col min="1" max="5" width="8.83203125" style="26"/>
    <col min="6" max="7" width="12.6640625" style="26" customWidth="1"/>
    <col min="8" max="8" width="12.1640625" style="26" customWidth="1"/>
    <col min="9" max="10" width="8.83203125" style="26"/>
    <col min="11" max="11" width="10.5" style="26" bestFit="1" customWidth="1"/>
    <col min="12" max="17" width="8.83203125" style="26"/>
    <col min="18" max="18" width="8.83203125" style="28"/>
    <col min="19" max="16384" width="8.83203125" style="26"/>
  </cols>
  <sheetData>
    <row r="1" spans="1:25" ht="30" x14ac:dyDescent="0.2">
      <c r="A1" s="23" t="s">
        <v>0</v>
      </c>
      <c r="B1" s="23" t="s">
        <v>1</v>
      </c>
      <c r="C1" s="23" t="s">
        <v>5</v>
      </c>
      <c r="D1" s="23" t="s">
        <v>6</v>
      </c>
      <c r="E1" s="23" t="s">
        <v>7</v>
      </c>
      <c r="F1" s="23" t="s">
        <v>8</v>
      </c>
      <c r="G1" s="23"/>
      <c r="H1" s="27" t="s">
        <v>12</v>
      </c>
      <c r="I1" s="27" t="s">
        <v>13</v>
      </c>
      <c r="J1" s="27" t="s">
        <v>7</v>
      </c>
      <c r="K1" s="27" t="s">
        <v>6</v>
      </c>
      <c r="L1" s="27" t="s">
        <v>14</v>
      </c>
      <c r="O1" s="27" t="s">
        <v>19</v>
      </c>
      <c r="P1" s="27" t="s">
        <v>20</v>
      </c>
      <c r="Q1" s="27" t="s">
        <v>21</v>
      </c>
      <c r="R1" s="28" t="s">
        <v>28</v>
      </c>
      <c r="W1" s="26" t="s">
        <v>20</v>
      </c>
      <c r="X1" s="26" t="s">
        <v>22</v>
      </c>
      <c r="Y1" s="26" t="s">
        <v>23</v>
      </c>
    </row>
    <row r="2" spans="1:25" x14ac:dyDescent="0.2">
      <c r="A2" s="26" t="s">
        <v>24</v>
      </c>
      <c r="B2" s="26" t="s">
        <v>44</v>
      </c>
      <c r="C2" s="26">
        <v>0</v>
      </c>
      <c r="D2" s="26">
        <v>380</v>
      </c>
      <c r="E2" s="26">
        <v>340.4</v>
      </c>
      <c r="F2" s="26">
        <f t="shared" ref="F2:F65" si="0">D2-E2</f>
        <v>39.600000000000023</v>
      </c>
      <c r="H2" s="26" t="s">
        <v>36</v>
      </c>
      <c r="I2" s="26">
        <v>0</v>
      </c>
      <c r="J2" s="26">
        <v>385.1</v>
      </c>
      <c r="O2" s="26" t="str">
        <f>B2</f>
        <v>Reference</v>
      </c>
      <c r="P2" s="26">
        <f>C2</f>
        <v>0</v>
      </c>
      <c r="Q2" s="33" t="e">
        <f>#REF!</f>
        <v>#REF!</v>
      </c>
      <c r="R2" s="28" t="e">
        <f>0.0001*Q2^2+0.0107*Q2</f>
        <v>#REF!</v>
      </c>
      <c r="V2" s="26" t="s">
        <v>25</v>
      </c>
      <c r="W2" s="26">
        <v>0</v>
      </c>
      <c r="X2" s="26">
        <v>3.8265306122449014</v>
      </c>
      <c r="Y2" s="33" t="e">
        <f>Q2</f>
        <v>#REF!</v>
      </c>
    </row>
    <row r="3" spans="1:25" x14ac:dyDescent="0.2">
      <c r="A3" s="26" t="s">
        <v>24</v>
      </c>
      <c r="B3" s="26" t="s">
        <v>44</v>
      </c>
      <c r="C3" s="26">
        <v>0</v>
      </c>
      <c r="D3" s="26">
        <v>380</v>
      </c>
      <c r="E3" s="26">
        <v>351.6</v>
      </c>
      <c r="F3" s="26">
        <f t="shared" si="0"/>
        <v>28.399999999999977</v>
      </c>
      <c r="H3" s="26" t="s">
        <v>36</v>
      </c>
      <c r="I3" s="26">
        <v>10</v>
      </c>
      <c r="J3" s="26">
        <v>380</v>
      </c>
      <c r="O3" s="26" t="str">
        <f>B5</f>
        <v>Reference</v>
      </c>
      <c r="P3" s="26">
        <f>C5</f>
        <v>5</v>
      </c>
      <c r="Q3" s="33" t="e">
        <f>#REF!</f>
        <v>#REF!</v>
      </c>
      <c r="R3" s="28" t="e">
        <f t="shared" ref="R3:R39" si="1">0.0001*Q3^2+0.0107*Q3</f>
        <v>#REF!</v>
      </c>
      <c r="V3" s="26" t="s">
        <v>25</v>
      </c>
      <c r="W3" s="26">
        <v>10</v>
      </c>
      <c r="X3" s="26">
        <v>4.6768707482993124</v>
      </c>
      <c r="Y3" s="33" t="e">
        <f>Q4</f>
        <v>#REF!</v>
      </c>
    </row>
    <row r="4" spans="1:25" x14ac:dyDescent="0.2">
      <c r="A4" s="26" t="s">
        <v>24</v>
      </c>
      <c r="B4" s="26" t="s">
        <v>44</v>
      </c>
      <c r="C4" s="26">
        <v>0</v>
      </c>
      <c r="D4" s="26">
        <v>380</v>
      </c>
      <c r="E4" s="26">
        <v>335</v>
      </c>
      <c r="F4" s="26">
        <f t="shared" si="0"/>
        <v>45</v>
      </c>
      <c r="H4" s="26" t="s">
        <v>36</v>
      </c>
      <c r="I4" s="26">
        <v>30</v>
      </c>
      <c r="J4" s="26">
        <v>380.8</v>
      </c>
      <c r="O4" s="26" t="str">
        <f>B8</f>
        <v>Reference</v>
      </c>
      <c r="P4" s="26">
        <f>C8</f>
        <v>10</v>
      </c>
      <c r="Q4" s="33" t="e">
        <f>#REF!</f>
        <v>#REF!</v>
      </c>
      <c r="R4" s="28" t="e">
        <f t="shared" si="1"/>
        <v>#REF!</v>
      </c>
      <c r="V4" s="26" t="s">
        <v>25</v>
      </c>
      <c r="W4" s="26">
        <v>20</v>
      </c>
      <c r="X4" s="26">
        <v>5.952380952380957</v>
      </c>
      <c r="Y4" s="33" t="e">
        <f>Q6</f>
        <v>#REF!</v>
      </c>
    </row>
    <row r="5" spans="1:25" x14ac:dyDescent="0.2">
      <c r="A5" s="26" t="s">
        <v>24</v>
      </c>
      <c r="B5" s="26" t="s">
        <v>44</v>
      </c>
      <c r="C5" s="26">
        <v>5</v>
      </c>
      <c r="D5" s="26">
        <v>380</v>
      </c>
      <c r="E5" s="26">
        <v>343.2</v>
      </c>
      <c r="F5" s="26">
        <f t="shared" si="0"/>
        <v>36.800000000000011</v>
      </c>
      <c r="H5" s="26" t="s">
        <v>36</v>
      </c>
      <c r="I5" s="26">
        <v>40</v>
      </c>
      <c r="J5" s="26">
        <v>384.4</v>
      </c>
      <c r="O5" s="26" t="str">
        <f>B11</f>
        <v>Reference</v>
      </c>
      <c r="P5" s="26">
        <f>C11</f>
        <v>15</v>
      </c>
      <c r="Q5" s="33" t="e">
        <f>#REF!</f>
        <v>#REF!</v>
      </c>
      <c r="R5" s="28" t="e">
        <f t="shared" si="1"/>
        <v>#REF!</v>
      </c>
      <c r="V5" s="26" t="s">
        <v>25</v>
      </c>
      <c r="W5" s="26">
        <v>30</v>
      </c>
      <c r="X5" s="26">
        <v>5.1020408163265234</v>
      </c>
      <c r="Y5" s="33" t="e">
        <f>Q8</f>
        <v>#REF!</v>
      </c>
    </row>
    <row r="6" spans="1:25" x14ac:dyDescent="0.2">
      <c r="A6" s="26" t="s">
        <v>24</v>
      </c>
      <c r="B6" s="26" t="s">
        <v>44</v>
      </c>
      <c r="C6" s="26">
        <v>5</v>
      </c>
      <c r="D6" s="26">
        <v>380</v>
      </c>
      <c r="E6" s="26">
        <v>345.3</v>
      </c>
      <c r="F6" s="26">
        <f t="shared" si="0"/>
        <v>34.699999999999989</v>
      </c>
      <c r="H6" s="26" t="s">
        <v>36</v>
      </c>
      <c r="I6" s="26">
        <v>60</v>
      </c>
      <c r="J6" s="26">
        <v>381.1</v>
      </c>
      <c r="O6" s="26" t="str">
        <f>B14</f>
        <v>Reference</v>
      </c>
      <c r="P6" s="26">
        <f>C14</f>
        <v>20</v>
      </c>
      <c r="Q6" s="33" t="e">
        <f>#REF!</f>
        <v>#REF!</v>
      </c>
      <c r="R6" s="28" t="e">
        <f t="shared" si="1"/>
        <v>#REF!</v>
      </c>
      <c r="V6" s="26" t="s">
        <v>25</v>
      </c>
      <c r="W6" s="26">
        <v>40</v>
      </c>
      <c r="X6" s="26">
        <v>4.2517006802721129</v>
      </c>
      <c r="Y6" s="33" t="e">
        <f>Q10</f>
        <v>#REF!</v>
      </c>
    </row>
    <row r="7" spans="1:25" x14ac:dyDescent="0.2">
      <c r="A7" s="26" t="s">
        <v>24</v>
      </c>
      <c r="B7" s="26" t="s">
        <v>44</v>
      </c>
      <c r="C7" s="26">
        <v>5</v>
      </c>
      <c r="D7" s="26">
        <v>380</v>
      </c>
      <c r="E7" s="26">
        <v>336.5</v>
      </c>
      <c r="F7" s="26">
        <f t="shared" si="0"/>
        <v>43.5</v>
      </c>
      <c r="H7" s="26" t="s">
        <v>36</v>
      </c>
      <c r="I7" s="26">
        <v>80</v>
      </c>
      <c r="J7" s="26">
        <v>377.2</v>
      </c>
      <c r="O7" s="26" t="str">
        <f>B17</f>
        <v>Reference</v>
      </c>
      <c r="P7" s="26">
        <f>C17</f>
        <v>25</v>
      </c>
      <c r="Q7" s="33" t="e">
        <f>#REF!</f>
        <v>#REF!</v>
      </c>
      <c r="R7" s="28" t="e">
        <f t="shared" si="1"/>
        <v>#REF!</v>
      </c>
      <c r="V7" s="26" t="s">
        <v>25</v>
      </c>
      <c r="W7" s="26">
        <v>50</v>
      </c>
      <c r="X7" s="26">
        <v>6.8027210884353684</v>
      </c>
      <c r="Y7" s="33" t="e">
        <f>Q12</f>
        <v>#REF!</v>
      </c>
    </row>
    <row r="8" spans="1:25" x14ac:dyDescent="0.2">
      <c r="A8" s="26" t="s">
        <v>24</v>
      </c>
      <c r="B8" s="26" t="s">
        <v>44</v>
      </c>
      <c r="C8" s="26">
        <v>10</v>
      </c>
      <c r="D8" s="26">
        <v>380</v>
      </c>
      <c r="E8" s="26">
        <v>362.5</v>
      </c>
      <c r="F8" s="26">
        <f t="shared" si="0"/>
        <v>17.5</v>
      </c>
      <c r="H8" s="26" t="s">
        <v>53</v>
      </c>
      <c r="I8" s="26">
        <v>0</v>
      </c>
      <c r="J8" s="26">
        <v>374.4</v>
      </c>
      <c r="O8" s="26" t="str">
        <f>B20</f>
        <v>Reference</v>
      </c>
      <c r="P8" s="26">
        <f>C20</f>
        <v>30</v>
      </c>
      <c r="Q8" s="33" t="e">
        <f>#REF!</f>
        <v>#REF!</v>
      </c>
      <c r="R8" s="28" t="e">
        <f t="shared" si="1"/>
        <v>#REF!</v>
      </c>
      <c r="V8" s="26" t="s">
        <v>25</v>
      </c>
      <c r="W8" s="26">
        <v>60</v>
      </c>
      <c r="X8" s="26">
        <v>6.3775510204081689</v>
      </c>
      <c r="Y8" s="33" t="e">
        <f>Q14</f>
        <v>#REF!</v>
      </c>
    </row>
    <row r="9" spans="1:25" x14ac:dyDescent="0.2">
      <c r="A9" s="26" t="s">
        <v>24</v>
      </c>
      <c r="B9" s="26" t="s">
        <v>44</v>
      </c>
      <c r="C9" s="26">
        <v>10</v>
      </c>
      <c r="D9" s="26">
        <v>380</v>
      </c>
      <c r="E9" s="26">
        <v>365.6</v>
      </c>
      <c r="F9" s="26">
        <f t="shared" si="0"/>
        <v>14.399999999999977</v>
      </c>
      <c r="H9" s="26" t="s">
        <v>53</v>
      </c>
      <c r="I9" s="26">
        <v>20</v>
      </c>
      <c r="M9" s="26" t="s">
        <v>26</v>
      </c>
      <c r="O9" s="26" t="str">
        <f>B23</f>
        <v>Reference</v>
      </c>
      <c r="P9" s="26">
        <f>C23</f>
        <v>35</v>
      </c>
      <c r="Q9" s="33" t="e">
        <f>#REF!</f>
        <v>#REF!</v>
      </c>
      <c r="R9" s="28" t="e">
        <f t="shared" si="1"/>
        <v>#REF!</v>
      </c>
      <c r="V9" s="26" t="s">
        <v>25</v>
      </c>
      <c r="W9" s="26">
        <v>70</v>
      </c>
      <c r="X9" s="26">
        <v>5.527210884353746</v>
      </c>
      <c r="Y9" s="33" t="e">
        <f>Q16</f>
        <v>#REF!</v>
      </c>
    </row>
    <row r="10" spans="1:25" x14ac:dyDescent="0.2">
      <c r="A10" s="26" t="s">
        <v>24</v>
      </c>
      <c r="B10" s="26" t="s">
        <v>44</v>
      </c>
      <c r="C10" s="26">
        <v>10</v>
      </c>
      <c r="D10" s="26">
        <v>380</v>
      </c>
      <c r="E10" s="26">
        <v>367.3</v>
      </c>
      <c r="F10" s="26">
        <f t="shared" si="0"/>
        <v>12.699999999999989</v>
      </c>
      <c r="H10" s="26" t="s">
        <v>53</v>
      </c>
      <c r="I10" s="26">
        <v>40</v>
      </c>
      <c r="J10" s="26">
        <v>381.3</v>
      </c>
      <c r="O10" s="26" t="str">
        <f>B26</f>
        <v>Reference</v>
      </c>
      <c r="P10" s="26">
        <f>C26</f>
        <v>40</v>
      </c>
      <c r="Q10" s="33" t="e">
        <f>#REF!</f>
        <v>#REF!</v>
      </c>
      <c r="R10" s="28" t="e">
        <f t="shared" si="1"/>
        <v>#REF!</v>
      </c>
      <c r="V10" s="26" t="s">
        <v>25</v>
      </c>
      <c r="W10" s="26">
        <v>80</v>
      </c>
      <c r="X10" s="26">
        <v>5.9523809523809463</v>
      </c>
      <c r="Y10" s="33" t="e">
        <f>Q18</f>
        <v>#REF!</v>
      </c>
    </row>
    <row r="11" spans="1:25" x14ac:dyDescent="0.2">
      <c r="A11" s="26" t="s">
        <v>24</v>
      </c>
      <c r="B11" s="26" t="s">
        <v>44</v>
      </c>
      <c r="C11" s="26">
        <v>15</v>
      </c>
      <c r="D11" s="26">
        <v>380</v>
      </c>
      <c r="E11" s="26">
        <v>333.4</v>
      </c>
      <c r="F11" s="26">
        <f t="shared" si="0"/>
        <v>46.600000000000023</v>
      </c>
      <c r="H11" s="26" t="s">
        <v>53</v>
      </c>
      <c r="I11" s="26">
        <v>60</v>
      </c>
      <c r="J11" s="26">
        <v>385.8</v>
      </c>
      <c r="O11" s="26" t="str">
        <f>B29</f>
        <v>Reference</v>
      </c>
      <c r="P11" s="26">
        <f>C29</f>
        <v>45</v>
      </c>
      <c r="Q11" s="33" t="e">
        <f>#REF!</f>
        <v>#REF!</v>
      </c>
      <c r="R11" s="28" t="e">
        <f t="shared" si="1"/>
        <v>#REF!</v>
      </c>
    </row>
    <row r="12" spans="1:25" x14ac:dyDescent="0.2">
      <c r="A12" s="26" t="s">
        <v>24</v>
      </c>
      <c r="B12" s="26" t="s">
        <v>44</v>
      </c>
      <c r="C12" s="26">
        <v>15</v>
      </c>
      <c r="D12" s="26">
        <v>380</v>
      </c>
      <c r="E12" s="26">
        <v>349.9</v>
      </c>
      <c r="F12" s="26">
        <f t="shared" si="0"/>
        <v>30.100000000000023</v>
      </c>
      <c r="H12" s="26" t="s">
        <v>53</v>
      </c>
      <c r="I12" s="26">
        <v>80</v>
      </c>
      <c r="J12" s="26">
        <v>376.7</v>
      </c>
      <c r="O12" s="26" t="str">
        <f>B32</f>
        <v>Reference</v>
      </c>
      <c r="P12" s="26">
        <f>C32</f>
        <v>50</v>
      </c>
      <c r="Q12" s="33" t="e">
        <f>#REF!</f>
        <v>#REF!</v>
      </c>
      <c r="R12" s="28" t="e">
        <f t="shared" si="1"/>
        <v>#REF!</v>
      </c>
    </row>
    <row r="13" spans="1:25" x14ac:dyDescent="0.2">
      <c r="A13" s="26" t="s">
        <v>24</v>
      </c>
      <c r="B13" s="26" t="s">
        <v>44</v>
      </c>
      <c r="C13" s="26">
        <v>15</v>
      </c>
      <c r="D13" s="26">
        <v>380</v>
      </c>
      <c r="E13" s="26">
        <v>341.8</v>
      </c>
      <c r="F13" s="26">
        <f t="shared" si="0"/>
        <v>38.199999999999989</v>
      </c>
      <c r="H13" s="26" t="s">
        <v>53</v>
      </c>
      <c r="I13" s="26">
        <v>100</v>
      </c>
      <c r="J13" s="26">
        <v>374.1</v>
      </c>
      <c r="O13" s="26" t="str">
        <f>B35</f>
        <v>Reference</v>
      </c>
      <c r="P13" s="26">
        <f>C35</f>
        <v>55</v>
      </c>
      <c r="Q13" s="33" t="e">
        <f>#REF!</f>
        <v>#REF!</v>
      </c>
      <c r="R13" s="28" t="e">
        <f t="shared" si="1"/>
        <v>#REF!</v>
      </c>
    </row>
    <row r="14" spans="1:25" x14ac:dyDescent="0.2">
      <c r="A14" s="26" t="s">
        <v>24</v>
      </c>
      <c r="B14" s="26" t="s">
        <v>44</v>
      </c>
      <c r="C14" s="26">
        <v>20</v>
      </c>
      <c r="D14" s="26">
        <v>380</v>
      </c>
      <c r="E14" s="26">
        <v>324.8</v>
      </c>
      <c r="F14" s="26">
        <f t="shared" si="0"/>
        <v>55.199999999999989</v>
      </c>
      <c r="J14" s="26">
        <f>AVERAGE(J2:J8,J10:J13)</f>
        <v>380.08181818181822</v>
      </c>
      <c r="K14" s="26" t="s">
        <v>27</v>
      </c>
      <c r="O14" s="26" t="str">
        <f>B38</f>
        <v>Reference</v>
      </c>
      <c r="P14" s="26">
        <f>C38</f>
        <v>60</v>
      </c>
      <c r="Q14" s="33" t="e">
        <f>#REF!</f>
        <v>#REF!</v>
      </c>
      <c r="R14" s="28" t="e">
        <f t="shared" si="1"/>
        <v>#REF!</v>
      </c>
    </row>
    <row r="15" spans="1:25" x14ac:dyDescent="0.2">
      <c r="A15" s="26" t="s">
        <v>24</v>
      </c>
      <c r="B15" s="26" t="s">
        <v>44</v>
      </c>
      <c r="C15" s="26">
        <v>20</v>
      </c>
      <c r="D15" s="26">
        <v>380</v>
      </c>
      <c r="E15" s="26">
        <v>344.1</v>
      </c>
      <c r="F15" s="26">
        <f t="shared" si="0"/>
        <v>35.899999999999977</v>
      </c>
      <c r="O15" s="26" t="str">
        <f>B41</f>
        <v>Reference</v>
      </c>
      <c r="P15" s="26">
        <f>C41</f>
        <v>65</v>
      </c>
      <c r="Q15" s="33" t="e">
        <f>#REF!</f>
        <v>#REF!</v>
      </c>
      <c r="R15" s="28" t="e">
        <f t="shared" si="1"/>
        <v>#REF!</v>
      </c>
    </row>
    <row r="16" spans="1:25" x14ac:dyDescent="0.2">
      <c r="A16" s="26" t="s">
        <v>24</v>
      </c>
      <c r="B16" s="26" t="s">
        <v>44</v>
      </c>
      <c r="C16" s="26">
        <v>20</v>
      </c>
      <c r="D16" s="26">
        <v>380</v>
      </c>
      <c r="E16" s="26">
        <v>328.4</v>
      </c>
      <c r="F16" s="26">
        <f t="shared" si="0"/>
        <v>51.600000000000023</v>
      </c>
      <c r="O16" s="26" t="str">
        <f>B44</f>
        <v>Reference</v>
      </c>
      <c r="P16" s="26">
        <f>C44</f>
        <v>70</v>
      </c>
      <c r="Q16" s="33" t="e">
        <f>#REF!</f>
        <v>#REF!</v>
      </c>
      <c r="R16" s="28" t="e">
        <f t="shared" si="1"/>
        <v>#REF!</v>
      </c>
    </row>
    <row r="17" spans="1:18" x14ac:dyDescent="0.2">
      <c r="A17" s="26" t="s">
        <v>24</v>
      </c>
      <c r="B17" s="26" t="s">
        <v>44</v>
      </c>
      <c r="C17" s="26">
        <v>25</v>
      </c>
      <c r="D17" s="26">
        <v>380</v>
      </c>
      <c r="E17" s="26">
        <v>348.8</v>
      </c>
      <c r="F17" s="26">
        <f t="shared" si="0"/>
        <v>31.199999999999989</v>
      </c>
      <c r="O17" s="26" t="str">
        <f>B47</f>
        <v>Reference</v>
      </c>
      <c r="P17" s="26">
        <f>C47</f>
        <v>75</v>
      </c>
      <c r="Q17" s="33" t="e">
        <f>#REF!</f>
        <v>#REF!</v>
      </c>
      <c r="R17" s="28" t="e">
        <f t="shared" si="1"/>
        <v>#REF!</v>
      </c>
    </row>
    <row r="18" spans="1:18" x14ac:dyDescent="0.2">
      <c r="A18" s="26" t="s">
        <v>24</v>
      </c>
      <c r="B18" s="26" t="s">
        <v>44</v>
      </c>
      <c r="C18" s="26">
        <v>25</v>
      </c>
      <c r="D18" s="26">
        <v>380</v>
      </c>
      <c r="E18" s="26">
        <v>342.6</v>
      </c>
      <c r="F18" s="26">
        <f t="shared" si="0"/>
        <v>37.399999999999977</v>
      </c>
      <c r="O18" s="26" t="str">
        <f>B50</f>
        <v>Reference</v>
      </c>
      <c r="P18" s="26">
        <f>C50</f>
        <v>80</v>
      </c>
      <c r="Q18" s="33" t="e">
        <f>#REF!</f>
        <v>#REF!</v>
      </c>
      <c r="R18" s="28" t="e">
        <f t="shared" si="1"/>
        <v>#REF!</v>
      </c>
    </row>
    <row r="19" spans="1:18" x14ac:dyDescent="0.2">
      <c r="A19" s="26" t="s">
        <v>24</v>
      </c>
      <c r="B19" s="26" t="s">
        <v>44</v>
      </c>
      <c r="C19" s="26">
        <v>25</v>
      </c>
      <c r="D19" s="26">
        <v>380</v>
      </c>
      <c r="E19" s="26">
        <v>345.2</v>
      </c>
      <c r="F19" s="26">
        <f t="shared" si="0"/>
        <v>34.800000000000011</v>
      </c>
      <c r="O19" s="26" t="str">
        <f>B53</f>
        <v>Treatment</v>
      </c>
      <c r="P19" s="26">
        <f>C53</f>
        <v>0</v>
      </c>
      <c r="Q19" s="33" t="e">
        <f>#REF!</f>
        <v>#REF!</v>
      </c>
      <c r="R19" s="28" t="e">
        <f t="shared" si="1"/>
        <v>#REF!</v>
      </c>
    </row>
    <row r="20" spans="1:18" x14ac:dyDescent="0.2">
      <c r="A20" s="26" t="s">
        <v>24</v>
      </c>
      <c r="B20" s="26" t="s">
        <v>44</v>
      </c>
      <c r="C20" s="26">
        <v>30</v>
      </c>
      <c r="D20" s="26">
        <v>380</v>
      </c>
      <c r="E20" s="26">
        <v>359.5</v>
      </c>
      <c r="F20" s="26">
        <f t="shared" si="0"/>
        <v>20.5</v>
      </c>
      <c r="O20" s="26" t="str">
        <f>B56</f>
        <v>Treatment</v>
      </c>
      <c r="P20" s="26">
        <f>C56</f>
        <v>5</v>
      </c>
      <c r="Q20" s="33" t="e">
        <f>#REF!</f>
        <v>#REF!</v>
      </c>
      <c r="R20" s="28" t="e">
        <f t="shared" si="1"/>
        <v>#REF!</v>
      </c>
    </row>
    <row r="21" spans="1:18" x14ac:dyDescent="0.2">
      <c r="A21" s="26" t="s">
        <v>24</v>
      </c>
      <c r="B21" s="26" t="s">
        <v>44</v>
      </c>
      <c r="C21" s="26">
        <v>30</v>
      </c>
      <c r="D21" s="26">
        <v>380</v>
      </c>
      <c r="E21" s="26">
        <v>359.6</v>
      </c>
      <c r="F21" s="26">
        <f t="shared" si="0"/>
        <v>20.399999999999977</v>
      </c>
      <c r="O21" s="26" t="str">
        <f>B59</f>
        <v>Treatment</v>
      </c>
      <c r="P21" s="26">
        <f>C59</f>
        <v>10</v>
      </c>
      <c r="Q21" s="33" t="e">
        <f>#REF!</f>
        <v>#REF!</v>
      </c>
      <c r="R21" s="28" t="e">
        <f t="shared" si="1"/>
        <v>#REF!</v>
      </c>
    </row>
    <row r="22" spans="1:18" x14ac:dyDescent="0.2">
      <c r="A22" s="26" t="s">
        <v>24</v>
      </c>
      <c r="B22" s="26" t="s">
        <v>44</v>
      </c>
      <c r="C22" s="26">
        <v>30</v>
      </c>
      <c r="D22" s="26">
        <v>380</v>
      </c>
      <c r="E22" s="26">
        <v>361.1</v>
      </c>
      <c r="F22" s="26">
        <f t="shared" si="0"/>
        <v>18.899999999999977</v>
      </c>
      <c r="O22" s="26" t="str">
        <f>B62</f>
        <v>Treatment</v>
      </c>
      <c r="P22" s="26">
        <f>C62</f>
        <v>15</v>
      </c>
      <c r="Q22" s="33" t="e">
        <f>#REF!</f>
        <v>#REF!</v>
      </c>
      <c r="R22" s="28" t="e">
        <f t="shared" si="1"/>
        <v>#REF!</v>
      </c>
    </row>
    <row r="23" spans="1:18" x14ac:dyDescent="0.2">
      <c r="A23" s="26" t="s">
        <v>24</v>
      </c>
      <c r="B23" s="26" t="s">
        <v>44</v>
      </c>
      <c r="C23" s="26">
        <v>35</v>
      </c>
      <c r="D23" s="26">
        <v>380</v>
      </c>
      <c r="E23" s="26">
        <v>366</v>
      </c>
      <c r="F23" s="26">
        <f t="shared" si="0"/>
        <v>14</v>
      </c>
      <c r="O23" s="26" t="str">
        <f>B65</f>
        <v>Treatment</v>
      </c>
      <c r="P23" s="26">
        <f>C65</f>
        <v>20</v>
      </c>
      <c r="Q23" s="33" t="e">
        <f>#REF!</f>
        <v>#REF!</v>
      </c>
      <c r="R23" s="28" t="e">
        <f t="shared" si="1"/>
        <v>#REF!</v>
      </c>
    </row>
    <row r="24" spans="1:18" x14ac:dyDescent="0.2">
      <c r="A24" s="26" t="s">
        <v>24</v>
      </c>
      <c r="B24" s="26" t="s">
        <v>44</v>
      </c>
      <c r="C24" s="26">
        <v>35</v>
      </c>
      <c r="D24" s="26">
        <v>380</v>
      </c>
      <c r="E24" s="26">
        <v>360.6</v>
      </c>
      <c r="F24" s="26">
        <f t="shared" si="0"/>
        <v>19.399999999999977</v>
      </c>
      <c r="O24" s="26" t="str">
        <f>B68</f>
        <v>Treatment</v>
      </c>
      <c r="P24" s="26">
        <f>C68</f>
        <v>25</v>
      </c>
      <c r="Q24" s="33" t="e">
        <f>#REF!</f>
        <v>#REF!</v>
      </c>
      <c r="R24" s="28" t="e">
        <f t="shared" si="1"/>
        <v>#REF!</v>
      </c>
    </row>
    <row r="25" spans="1:18" x14ac:dyDescent="0.2">
      <c r="A25" s="26" t="s">
        <v>24</v>
      </c>
      <c r="B25" s="26" t="s">
        <v>44</v>
      </c>
      <c r="C25" s="26">
        <v>35</v>
      </c>
      <c r="D25" s="26">
        <v>380</v>
      </c>
      <c r="E25" s="26">
        <v>365.5</v>
      </c>
      <c r="F25" s="26">
        <f t="shared" si="0"/>
        <v>14.5</v>
      </c>
      <c r="O25" s="26" t="str">
        <f>B71</f>
        <v>Treatment</v>
      </c>
      <c r="P25" s="26">
        <f>C71</f>
        <v>30</v>
      </c>
      <c r="Q25" s="33" t="e">
        <f>#REF!</f>
        <v>#REF!</v>
      </c>
      <c r="R25" s="28" t="e">
        <f t="shared" si="1"/>
        <v>#REF!</v>
      </c>
    </row>
    <row r="26" spans="1:18" x14ac:dyDescent="0.2">
      <c r="A26" s="26" t="s">
        <v>24</v>
      </c>
      <c r="B26" s="26" t="s">
        <v>44</v>
      </c>
      <c r="C26" s="26">
        <v>40</v>
      </c>
      <c r="D26" s="26">
        <v>380</v>
      </c>
      <c r="E26" s="26">
        <v>365.7</v>
      </c>
      <c r="F26" s="26">
        <f t="shared" si="0"/>
        <v>14.300000000000011</v>
      </c>
      <c r="O26" s="26" t="str">
        <f>B74</f>
        <v>Treatment</v>
      </c>
      <c r="P26" s="26">
        <f>C74</f>
        <v>35</v>
      </c>
      <c r="Q26" s="33" t="e">
        <f>#REF!</f>
        <v>#REF!</v>
      </c>
      <c r="R26" s="28" t="e">
        <f t="shared" si="1"/>
        <v>#REF!</v>
      </c>
    </row>
    <row r="27" spans="1:18" x14ac:dyDescent="0.2">
      <c r="A27" s="26" t="s">
        <v>24</v>
      </c>
      <c r="B27" s="26" t="s">
        <v>44</v>
      </c>
      <c r="C27" s="26">
        <v>40</v>
      </c>
      <c r="D27" s="26">
        <v>380</v>
      </c>
      <c r="E27" s="26">
        <v>370.3</v>
      </c>
      <c r="F27" s="26">
        <f t="shared" si="0"/>
        <v>9.6999999999999886</v>
      </c>
      <c r="O27" s="26" t="str">
        <f>B77</f>
        <v>Treatment</v>
      </c>
      <c r="P27" s="26">
        <f>C77</f>
        <v>40</v>
      </c>
      <c r="Q27" s="33" t="e">
        <f>#REF!</f>
        <v>#REF!</v>
      </c>
      <c r="R27" s="28" t="e">
        <f t="shared" si="1"/>
        <v>#REF!</v>
      </c>
    </row>
    <row r="28" spans="1:18" x14ac:dyDescent="0.2">
      <c r="A28" s="26" t="s">
        <v>24</v>
      </c>
      <c r="B28" s="26" t="s">
        <v>44</v>
      </c>
      <c r="C28" s="26">
        <v>40</v>
      </c>
      <c r="D28" s="26">
        <v>380</v>
      </c>
      <c r="E28" s="26">
        <v>358.3</v>
      </c>
      <c r="F28" s="26">
        <f t="shared" si="0"/>
        <v>21.699999999999989</v>
      </c>
      <c r="O28" s="26" t="str">
        <f>B80</f>
        <v>Treatment</v>
      </c>
      <c r="P28" s="26">
        <f>C80</f>
        <v>45</v>
      </c>
      <c r="Q28" s="33" t="e">
        <f>#REF!</f>
        <v>#REF!</v>
      </c>
      <c r="R28" s="28" t="e">
        <f t="shared" si="1"/>
        <v>#REF!</v>
      </c>
    </row>
    <row r="29" spans="1:18" x14ac:dyDescent="0.2">
      <c r="A29" s="26" t="s">
        <v>24</v>
      </c>
      <c r="B29" s="26" t="s">
        <v>44</v>
      </c>
      <c r="C29" s="26">
        <v>45</v>
      </c>
      <c r="D29" s="26">
        <v>380</v>
      </c>
      <c r="E29" s="26">
        <v>347.4</v>
      </c>
      <c r="F29" s="26">
        <f t="shared" si="0"/>
        <v>32.600000000000023</v>
      </c>
      <c r="O29" s="26" t="str">
        <f>B83</f>
        <v>Treatment</v>
      </c>
      <c r="P29" s="26">
        <f>C83</f>
        <v>50</v>
      </c>
      <c r="Q29" s="33" t="e">
        <f>#REF!</f>
        <v>#REF!</v>
      </c>
      <c r="R29" s="28" t="e">
        <f t="shared" si="1"/>
        <v>#REF!</v>
      </c>
    </row>
    <row r="30" spans="1:18" x14ac:dyDescent="0.2">
      <c r="A30" s="26" t="s">
        <v>24</v>
      </c>
      <c r="B30" s="26" t="s">
        <v>44</v>
      </c>
      <c r="C30" s="26">
        <v>45</v>
      </c>
      <c r="D30" s="26">
        <v>380</v>
      </c>
      <c r="E30" s="26">
        <v>351.6</v>
      </c>
      <c r="F30" s="26">
        <f t="shared" si="0"/>
        <v>28.399999999999977</v>
      </c>
      <c r="O30" s="26" t="str">
        <f>B86</f>
        <v>Treatment</v>
      </c>
      <c r="P30" s="26">
        <f>C86</f>
        <v>55</v>
      </c>
      <c r="Q30" s="33" t="e">
        <f>#REF!</f>
        <v>#REF!</v>
      </c>
      <c r="R30" s="28" t="e">
        <f t="shared" si="1"/>
        <v>#REF!</v>
      </c>
    </row>
    <row r="31" spans="1:18" x14ac:dyDescent="0.2">
      <c r="A31" s="26" t="s">
        <v>24</v>
      </c>
      <c r="B31" s="26" t="s">
        <v>44</v>
      </c>
      <c r="C31" s="26">
        <v>45</v>
      </c>
      <c r="D31" s="26">
        <v>380</v>
      </c>
      <c r="E31" s="26">
        <v>348.4</v>
      </c>
      <c r="F31" s="26">
        <f t="shared" si="0"/>
        <v>31.600000000000023</v>
      </c>
      <c r="O31" s="26" t="str">
        <f>B89</f>
        <v>Treatment</v>
      </c>
      <c r="P31" s="26">
        <f>C89</f>
        <v>60</v>
      </c>
      <c r="Q31" s="33" t="e">
        <f>#REF!</f>
        <v>#REF!</v>
      </c>
      <c r="R31" s="28" t="e">
        <f t="shared" si="1"/>
        <v>#REF!</v>
      </c>
    </row>
    <row r="32" spans="1:18" x14ac:dyDescent="0.2">
      <c r="A32" s="26" t="s">
        <v>24</v>
      </c>
      <c r="B32" s="26" t="s">
        <v>44</v>
      </c>
      <c r="C32" s="26">
        <v>50</v>
      </c>
      <c r="D32" s="26">
        <v>380</v>
      </c>
      <c r="E32" s="26">
        <v>351</v>
      </c>
      <c r="F32" s="26">
        <f t="shared" si="0"/>
        <v>29</v>
      </c>
      <c r="O32" s="26" t="str">
        <f>B92</f>
        <v>Treatment</v>
      </c>
      <c r="P32" s="26">
        <f>C92</f>
        <v>65</v>
      </c>
      <c r="Q32" s="33" t="e">
        <f>#REF!</f>
        <v>#REF!</v>
      </c>
      <c r="R32" s="28" t="e">
        <f t="shared" si="1"/>
        <v>#REF!</v>
      </c>
    </row>
    <row r="33" spans="1:18" x14ac:dyDescent="0.2">
      <c r="A33" s="26" t="s">
        <v>24</v>
      </c>
      <c r="B33" s="26" t="s">
        <v>44</v>
      </c>
      <c r="C33" s="26">
        <v>50</v>
      </c>
      <c r="D33" s="26">
        <v>380</v>
      </c>
      <c r="E33" s="26">
        <v>338.1</v>
      </c>
      <c r="F33" s="26">
        <f t="shared" si="0"/>
        <v>41.899999999999977</v>
      </c>
      <c r="O33" s="26" t="str">
        <f>B95</f>
        <v>Treatment</v>
      </c>
      <c r="P33" s="26">
        <f>C95</f>
        <v>70</v>
      </c>
      <c r="Q33" s="33" t="e">
        <f>#REF!</f>
        <v>#REF!</v>
      </c>
      <c r="R33" s="28" t="e">
        <f t="shared" si="1"/>
        <v>#REF!</v>
      </c>
    </row>
    <row r="34" spans="1:18" x14ac:dyDescent="0.2">
      <c r="A34" s="26" t="s">
        <v>24</v>
      </c>
      <c r="B34" s="26" t="s">
        <v>44</v>
      </c>
      <c r="C34" s="26">
        <v>50</v>
      </c>
      <c r="D34" s="26">
        <v>380</v>
      </c>
      <c r="E34" s="26">
        <v>343.8</v>
      </c>
      <c r="F34" s="26">
        <f t="shared" si="0"/>
        <v>36.199999999999989</v>
      </c>
      <c r="O34" s="26" t="str">
        <f>B98</f>
        <v>Treatment</v>
      </c>
      <c r="P34" s="26">
        <f>C98</f>
        <v>75</v>
      </c>
      <c r="Q34" s="33" t="e">
        <f>#REF!</f>
        <v>#REF!</v>
      </c>
      <c r="R34" s="28" t="e">
        <f t="shared" si="1"/>
        <v>#REF!</v>
      </c>
    </row>
    <row r="35" spans="1:18" x14ac:dyDescent="0.2">
      <c r="A35" s="26" t="s">
        <v>24</v>
      </c>
      <c r="B35" s="26" t="s">
        <v>44</v>
      </c>
      <c r="C35" s="26">
        <v>55</v>
      </c>
      <c r="D35" s="26">
        <v>380</v>
      </c>
      <c r="E35" s="26">
        <v>352.1</v>
      </c>
      <c r="F35" s="26">
        <f t="shared" si="0"/>
        <v>27.899999999999977</v>
      </c>
      <c r="O35" s="26" t="str">
        <f>B101</f>
        <v>Treatment</v>
      </c>
      <c r="P35" s="26">
        <f>C101</f>
        <v>80</v>
      </c>
      <c r="Q35" s="33" t="e">
        <f>#REF!</f>
        <v>#REF!</v>
      </c>
      <c r="R35" s="28" t="e">
        <f t="shared" si="1"/>
        <v>#REF!</v>
      </c>
    </row>
    <row r="36" spans="1:18" x14ac:dyDescent="0.2">
      <c r="A36" s="26" t="s">
        <v>24</v>
      </c>
      <c r="B36" s="26" t="s">
        <v>44</v>
      </c>
      <c r="C36" s="26">
        <v>55</v>
      </c>
      <c r="D36" s="26">
        <v>380</v>
      </c>
      <c r="E36" s="26">
        <v>350.7</v>
      </c>
      <c r="F36" s="26">
        <f t="shared" si="0"/>
        <v>29.300000000000011</v>
      </c>
      <c r="O36" s="26" t="str">
        <f>B104</f>
        <v>Treatment</v>
      </c>
      <c r="P36" s="26">
        <f>C104</f>
        <v>85</v>
      </c>
      <c r="Q36" s="33" t="e">
        <f>#REF!</f>
        <v>#REF!</v>
      </c>
      <c r="R36" s="28" t="e">
        <f t="shared" si="1"/>
        <v>#REF!</v>
      </c>
    </row>
    <row r="37" spans="1:18" x14ac:dyDescent="0.2">
      <c r="A37" s="26" t="s">
        <v>24</v>
      </c>
      <c r="B37" s="26" t="s">
        <v>44</v>
      </c>
      <c r="C37" s="26">
        <v>55</v>
      </c>
      <c r="D37" s="26">
        <v>380</v>
      </c>
      <c r="E37" s="26">
        <v>346.7</v>
      </c>
      <c r="F37" s="26">
        <f t="shared" si="0"/>
        <v>33.300000000000011</v>
      </c>
      <c r="O37" s="26" t="str">
        <f>B107</f>
        <v>Treatment</v>
      </c>
      <c r="P37" s="26">
        <f>C107</f>
        <v>90</v>
      </c>
      <c r="Q37" s="33" t="e">
        <f>#REF!</f>
        <v>#REF!</v>
      </c>
      <c r="R37" s="28" t="e">
        <f t="shared" si="1"/>
        <v>#REF!</v>
      </c>
    </row>
    <row r="38" spans="1:18" x14ac:dyDescent="0.2">
      <c r="A38" s="26" t="s">
        <v>24</v>
      </c>
      <c r="B38" s="26" t="s">
        <v>44</v>
      </c>
      <c r="C38" s="26">
        <v>60</v>
      </c>
      <c r="D38" s="26">
        <v>380</v>
      </c>
      <c r="E38" s="26">
        <v>334.9</v>
      </c>
      <c r="F38" s="26">
        <f t="shared" si="0"/>
        <v>45.100000000000023</v>
      </c>
      <c r="O38" s="26" t="str">
        <f>B110</f>
        <v>Treatment</v>
      </c>
      <c r="P38" s="26">
        <f>C110</f>
        <v>95</v>
      </c>
      <c r="Q38" s="33" t="e">
        <f>#REF!</f>
        <v>#REF!</v>
      </c>
      <c r="R38" s="28" t="e">
        <f t="shared" si="1"/>
        <v>#REF!</v>
      </c>
    </row>
    <row r="39" spans="1:18" x14ac:dyDescent="0.2">
      <c r="A39" s="26" t="s">
        <v>24</v>
      </c>
      <c r="B39" s="26" t="s">
        <v>44</v>
      </c>
      <c r="C39" s="26">
        <v>60</v>
      </c>
      <c r="D39" s="26">
        <v>380</v>
      </c>
      <c r="E39" s="26">
        <v>325.3</v>
      </c>
      <c r="F39" s="26">
        <f t="shared" si="0"/>
        <v>54.699999999999989</v>
      </c>
      <c r="O39" s="26" t="str">
        <f>B113</f>
        <v>Treatment</v>
      </c>
      <c r="P39" s="26">
        <f>C113</f>
        <v>100</v>
      </c>
      <c r="Q39" s="33" t="e">
        <f>#REF!</f>
        <v>#REF!</v>
      </c>
      <c r="R39" s="28" t="e">
        <f t="shared" si="1"/>
        <v>#REF!</v>
      </c>
    </row>
    <row r="40" spans="1:18" x14ac:dyDescent="0.2">
      <c r="A40" s="26" t="s">
        <v>24</v>
      </c>
      <c r="B40" s="26" t="s">
        <v>44</v>
      </c>
      <c r="C40" s="26">
        <v>60</v>
      </c>
      <c r="D40" s="26">
        <v>380</v>
      </c>
      <c r="E40" s="26">
        <v>315.10000000000002</v>
      </c>
      <c r="F40" s="26">
        <f t="shared" si="0"/>
        <v>64.899999999999977</v>
      </c>
      <c r="Q40" s="33" t="e">
        <f>#REF!</f>
        <v>#REF!</v>
      </c>
    </row>
    <row r="41" spans="1:18" x14ac:dyDescent="0.2">
      <c r="A41" s="26" t="s">
        <v>24</v>
      </c>
      <c r="B41" s="26" t="s">
        <v>44</v>
      </c>
      <c r="C41" s="26">
        <v>65</v>
      </c>
      <c r="D41" s="26">
        <v>380</v>
      </c>
      <c r="E41" s="26">
        <v>336.7</v>
      </c>
      <c r="F41" s="26">
        <f t="shared" si="0"/>
        <v>43.300000000000011</v>
      </c>
      <c r="Q41" s="33" t="e">
        <f>#REF!</f>
        <v>#REF!</v>
      </c>
    </row>
    <row r="42" spans="1:18" x14ac:dyDescent="0.2">
      <c r="A42" s="26" t="s">
        <v>24</v>
      </c>
      <c r="B42" s="26" t="s">
        <v>44</v>
      </c>
      <c r="C42" s="26">
        <v>65</v>
      </c>
      <c r="D42" s="26">
        <v>380</v>
      </c>
      <c r="E42" s="26">
        <v>331</v>
      </c>
      <c r="F42" s="26">
        <f t="shared" si="0"/>
        <v>49</v>
      </c>
      <c r="Q42" s="33"/>
    </row>
    <row r="43" spans="1:18" x14ac:dyDescent="0.2">
      <c r="A43" s="26" t="s">
        <v>24</v>
      </c>
      <c r="B43" s="26" t="s">
        <v>44</v>
      </c>
      <c r="C43" s="26">
        <v>65</v>
      </c>
      <c r="D43" s="26">
        <v>380</v>
      </c>
      <c r="E43" s="26">
        <v>332</v>
      </c>
      <c r="F43" s="26">
        <f t="shared" si="0"/>
        <v>48</v>
      </c>
      <c r="Q43" s="33"/>
    </row>
    <row r="44" spans="1:18" x14ac:dyDescent="0.2">
      <c r="A44" s="26" t="s">
        <v>24</v>
      </c>
      <c r="B44" s="26" t="s">
        <v>44</v>
      </c>
      <c r="C44" s="26">
        <v>70</v>
      </c>
      <c r="D44" s="26">
        <v>380</v>
      </c>
      <c r="E44" s="26">
        <v>315</v>
      </c>
      <c r="F44" s="26">
        <f t="shared" si="0"/>
        <v>65</v>
      </c>
      <c r="Q44" s="33"/>
    </row>
    <row r="45" spans="1:18" x14ac:dyDescent="0.2">
      <c r="A45" s="26" t="s">
        <v>24</v>
      </c>
      <c r="B45" s="26" t="s">
        <v>44</v>
      </c>
      <c r="C45" s="26">
        <v>70</v>
      </c>
      <c r="D45" s="26">
        <v>380</v>
      </c>
      <c r="E45" s="26">
        <v>319.7</v>
      </c>
      <c r="F45" s="26">
        <f t="shared" si="0"/>
        <v>60.300000000000011</v>
      </c>
      <c r="Q45" s="33"/>
    </row>
    <row r="46" spans="1:18" x14ac:dyDescent="0.2">
      <c r="A46" s="26" t="s">
        <v>24</v>
      </c>
      <c r="B46" s="26" t="s">
        <v>44</v>
      </c>
      <c r="C46" s="26">
        <v>70</v>
      </c>
      <c r="D46" s="26">
        <v>380</v>
      </c>
      <c r="E46" s="26">
        <v>319.39999999999998</v>
      </c>
      <c r="F46" s="26">
        <f t="shared" si="0"/>
        <v>60.600000000000023</v>
      </c>
      <c r="Q46" s="33"/>
    </row>
    <row r="47" spans="1:18" x14ac:dyDescent="0.2">
      <c r="A47" s="26" t="s">
        <v>24</v>
      </c>
      <c r="B47" s="26" t="s">
        <v>44</v>
      </c>
      <c r="C47" s="26">
        <v>75</v>
      </c>
      <c r="D47" s="26">
        <v>380</v>
      </c>
      <c r="E47" s="26">
        <v>320.5</v>
      </c>
      <c r="F47" s="26">
        <f t="shared" si="0"/>
        <v>59.5</v>
      </c>
      <c r="Q47" s="33"/>
    </row>
    <row r="48" spans="1:18" x14ac:dyDescent="0.2">
      <c r="A48" s="26" t="s">
        <v>24</v>
      </c>
      <c r="B48" s="26" t="s">
        <v>44</v>
      </c>
      <c r="C48" s="26">
        <v>75</v>
      </c>
      <c r="D48" s="26">
        <v>380</v>
      </c>
      <c r="E48" s="26">
        <v>314.89999999999998</v>
      </c>
      <c r="F48" s="26">
        <f t="shared" si="0"/>
        <v>65.100000000000023</v>
      </c>
      <c r="Q48" s="33"/>
    </row>
    <row r="49" spans="1:17" x14ac:dyDescent="0.2">
      <c r="A49" s="26" t="s">
        <v>24</v>
      </c>
      <c r="B49" s="26" t="s">
        <v>44</v>
      </c>
      <c r="C49" s="26">
        <v>75</v>
      </c>
      <c r="D49" s="26">
        <v>380</v>
      </c>
      <c r="E49" s="26">
        <v>323.10000000000002</v>
      </c>
      <c r="F49" s="26">
        <f t="shared" si="0"/>
        <v>56.899999999999977</v>
      </c>
      <c r="Q49" s="33"/>
    </row>
    <row r="50" spans="1:17" x14ac:dyDescent="0.2">
      <c r="A50" s="26" t="s">
        <v>24</v>
      </c>
      <c r="B50" s="26" t="s">
        <v>44</v>
      </c>
      <c r="C50" s="26">
        <v>80</v>
      </c>
      <c r="D50" s="26">
        <v>380</v>
      </c>
      <c r="E50" s="26">
        <v>303.7</v>
      </c>
      <c r="F50" s="26">
        <f t="shared" si="0"/>
        <v>76.300000000000011</v>
      </c>
      <c r="Q50" s="33"/>
    </row>
    <row r="51" spans="1:17" x14ac:dyDescent="0.2">
      <c r="A51" s="26" t="s">
        <v>24</v>
      </c>
      <c r="B51" s="26" t="s">
        <v>44</v>
      </c>
      <c r="C51" s="26">
        <v>80</v>
      </c>
      <c r="D51" s="26">
        <v>380</v>
      </c>
      <c r="E51" s="26">
        <v>306.3</v>
      </c>
      <c r="F51" s="26">
        <f t="shared" si="0"/>
        <v>73.699999999999989</v>
      </c>
      <c r="Q51" s="33"/>
    </row>
    <row r="52" spans="1:17" x14ac:dyDescent="0.2">
      <c r="A52" s="26" t="s">
        <v>24</v>
      </c>
      <c r="B52" s="26" t="s">
        <v>44</v>
      </c>
      <c r="C52" s="26">
        <v>80</v>
      </c>
      <c r="D52" s="26">
        <v>380</v>
      </c>
      <c r="E52" s="26">
        <v>293.10000000000002</v>
      </c>
      <c r="F52" s="26">
        <f t="shared" si="0"/>
        <v>86.899999999999977</v>
      </c>
      <c r="Q52" s="33"/>
    </row>
    <row r="53" spans="1:17" x14ac:dyDescent="0.2">
      <c r="A53" s="26" t="s">
        <v>24</v>
      </c>
      <c r="B53" s="26" t="s">
        <v>45</v>
      </c>
      <c r="C53" s="26">
        <v>0</v>
      </c>
      <c r="D53" s="26">
        <v>380</v>
      </c>
      <c r="E53" s="26">
        <v>324.3</v>
      </c>
      <c r="F53" s="26">
        <f t="shared" si="0"/>
        <v>55.699999999999989</v>
      </c>
      <c r="Q53" s="33"/>
    </row>
    <row r="54" spans="1:17" x14ac:dyDescent="0.2">
      <c r="A54" s="26" t="s">
        <v>24</v>
      </c>
      <c r="B54" s="26" t="s">
        <v>45</v>
      </c>
      <c r="C54" s="26">
        <v>0</v>
      </c>
      <c r="D54" s="26">
        <v>380</v>
      </c>
      <c r="E54" s="26">
        <v>325.60000000000002</v>
      </c>
      <c r="F54" s="26">
        <f t="shared" si="0"/>
        <v>54.399999999999977</v>
      </c>
      <c r="Q54" s="33"/>
    </row>
    <row r="55" spans="1:17" x14ac:dyDescent="0.2">
      <c r="A55" s="26" t="s">
        <v>24</v>
      </c>
      <c r="B55" s="26" t="s">
        <v>45</v>
      </c>
      <c r="C55" s="26">
        <v>0</v>
      </c>
      <c r="D55" s="26">
        <v>380</v>
      </c>
      <c r="E55" s="26">
        <v>318.60000000000002</v>
      </c>
      <c r="F55" s="26">
        <f t="shared" si="0"/>
        <v>61.399999999999977</v>
      </c>
      <c r="Q55" s="33"/>
    </row>
    <row r="56" spans="1:17" x14ac:dyDescent="0.2">
      <c r="A56" s="26" t="s">
        <v>24</v>
      </c>
      <c r="B56" s="26" t="s">
        <v>45</v>
      </c>
      <c r="C56" s="26">
        <v>5</v>
      </c>
      <c r="D56" s="26">
        <v>380</v>
      </c>
      <c r="E56" s="26">
        <v>300.10000000000002</v>
      </c>
      <c r="F56" s="26">
        <f t="shared" si="0"/>
        <v>79.899999999999977</v>
      </c>
      <c r="Q56" s="33"/>
    </row>
    <row r="57" spans="1:17" x14ac:dyDescent="0.2">
      <c r="A57" s="26" t="s">
        <v>24</v>
      </c>
      <c r="B57" s="26" t="s">
        <v>45</v>
      </c>
      <c r="C57" s="26">
        <v>5</v>
      </c>
      <c r="D57" s="26">
        <v>380</v>
      </c>
      <c r="E57" s="26">
        <v>331.6</v>
      </c>
      <c r="F57" s="26">
        <f t="shared" si="0"/>
        <v>48.399999999999977</v>
      </c>
      <c r="Q57" s="33"/>
    </row>
    <row r="58" spans="1:17" x14ac:dyDescent="0.2">
      <c r="A58" s="26" t="s">
        <v>24</v>
      </c>
      <c r="B58" s="26" t="s">
        <v>45</v>
      </c>
      <c r="C58" s="26">
        <v>5</v>
      </c>
      <c r="D58" s="26">
        <v>380</v>
      </c>
      <c r="E58" s="26">
        <v>325.8</v>
      </c>
      <c r="F58" s="26">
        <f t="shared" si="0"/>
        <v>54.199999999999989</v>
      </c>
      <c r="Q58" s="33"/>
    </row>
    <row r="59" spans="1:17" x14ac:dyDescent="0.2">
      <c r="A59" s="26" t="s">
        <v>24</v>
      </c>
      <c r="B59" s="26" t="s">
        <v>45</v>
      </c>
      <c r="C59" s="26">
        <v>10</v>
      </c>
      <c r="D59" s="26">
        <v>380</v>
      </c>
      <c r="E59" s="26">
        <v>342.4</v>
      </c>
      <c r="F59" s="26">
        <f t="shared" si="0"/>
        <v>37.600000000000023</v>
      </c>
      <c r="Q59" s="33"/>
    </row>
    <row r="60" spans="1:17" x14ac:dyDescent="0.2">
      <c r="A60" s="26" t="s">
        <v>24</v>
      </c>
      <c r="B60" s="26" t="s">
        <v>45</v>
      </c>
      <c r="C60" s="26">
        <v>10</v>
      </c>
      <c r="D60" s="26">
        <v>380</v>
      </c>
      <c r="E60" s="26">
        <v>354.1</v>
      </c>
      <c r="F60" s="26">
        <f t="shared" si="0"/>
        <v>25.899999999999977</v>
      </c>
      <c r="Q60" s="33"/>
    </row>
    <row r="61" spans="1:17" x14ac:dyDescent="0.2">
      <c r="A61" s="26" t="s">
        <v>24</v>
      </c>
      <c r="B61" s="26" t="s">
        <v>45</v>
      </c>
      <c r="C61" s="26">
        <v>10</v>
      </c>
      <c r="D61" s="26">
        <v>380</v>
      </c>
      <c r="E61" s="26">
        <v>357.8</v>
      </c>
      <c r="F61" s="26">
        <f t="shared" si="0"/>
        <v>22.199999999999989</v>
      </c>
      <c r="Q61" s="33"/>
    </row>
    <row r="62" spans="1:17" x14ac:dyDescent="0.2">
      <c r="A62" s="26" t="s">
        <v>24</v>
      </c>
      <c r="B62" s="26" t="s">
        <v>45</v>
      </c>
      <c r="C62" s="26">
        <v>15</v>
      </c>
      <c r="D62" s="26">
        <v>380</v>
      </c>
      <c r="E62" s="26">
        <v>328.3</v>
      </c>
      <c r="F62" s="26">
        <f t="shared" si="0"/>
        <v>51.699999999999989</v>
      </c>
      <c r="Q62" s="33"/>
    </row>
    <row r="63" spans="1:17" x14ac:dyDescent="0.2">
      <c r="A63" s="26" t="s">
        <v>24</v>
      </c>
      <c r="B63" s="26" t="s">
        <v>45</v>
      </c>
      <c r="C63" s="26">
        <v>15</v>
      </c>
      <c r="D63" s="26">
        <v>380</v>
      </c>
      <c r="E63" s="26">
        <v>323.7</v>
      </c>
      <c r="F63" s="26">
        <f t="shared" si="0"/>
        <v>56.300000000000011</v>
      </c>
      <c r="Q63" s="33"/>
    </row>
    <row r="64" spans="1:17" x14ac:dyDescent="0.2">
      <c r="A64" s="26" t="s">
        <v>24</v>
      </c>
      <c r="B64" s="26" t="s">
        <v>45</v>
      </c>
      <c r="C64" s="26">
        <v>15</v>
      </c>
      <c r="D64" s="26">
        <v>380</v>
      </c>
      <c r="E64" s="26">
        <v>321.7</v>
      </c>
      <c r="F64" s="26">
        <f t="shared" si="0"/>
        <v>58.300000000000011</v>
      </c>
      <c r="Q64" s="33"/>
    </row>
    <row r="65" spans="1:17" x14ac:dyDescent="0.2">
      <c r="A65" s="26" t="s">
        <v>24</v>
      </c>
      <c r="B65" s="26" t="s">
        <v>45</v>
      </c>
      <c r="C65" s="26">
        <v>20</v>
      </c>
      <c r="D65" s="26">
        <v>380</v>
      </c>
      <c r="E65" s="26">
        <v>318</v>
      </c>
      <c r="F65" s="26">
        <f t="shared" si="0"/>
        <v>62</v>
      </c>
      <c r="Q65" s="33"/>
    </row>
    <row r="66" spans="1:17" x14ac:dyDescent="0.2">
      <c r="A66" s="26" t="s">
        <v>24</v>
      </c>
      <c r="B66" s="26" t="s">
        <v>45</v>
      </c>
      <c r="C66" s="26">
        <v>20</v>
      </c>
      <c r="D66" s="26">
        <v>380</v>
      </c>
      <c r="E66" s="26">
        <v>320.7</v>
      </c>
      <c r="F66" s="26">
        <f t="shared" ref="F66:F88" si="2">D66-E66</f>
        <v>59.300000000000011</v>
      </c>
      <c r="Q66" s="33"/>
    </row>
    <row r="67" spans="1:17" x14ac:dyDescent="0.2">
      <c r="A67" s="26" t="s">
        <v>24</v>
      </c>
      <c r="B67" s="26" t="s">
        <v>45</v>
      </c>
      <c r="C67" s="26">
        <v>20</v>
      </c>
      <c r="D67" s="26">
        <v>380</v>
      </c>
      <c r="E67" s="26">
        <v>367</v>
      </c>
      <c r="F67" s="26">
        <f t="shared" si="2"/>
        <v>13</v>
      </c>
    </row>
    <row r="68" spans="1:17" x14ac:dyDescent="0.2">
      <c r="A68" s="26" t="s">
        <v>24</v>
      </c>
      <c r="B68" s="26" t="s">
        <v>45</v>
      </c>
      <c r="C68" s="26">
        <v>25</v>
      </c>
      <c r="D68" s="26">
        <v>380</v>
      </c>
      <c r="E68" s="26">
        <v>330.2</v>
      </c>
      <c r="F68" s="26">
        <f t="shared" si="2"/>
        <v>49.800000000000011</v>
      </c>
    </row>
    <row r="69" spans="1:17" x14ac:dyDescent="0.2">
      <c r="A69" s="26" t="s">
        <v>24</v>
      </c>
      <c r="B69" s="26" t="s">
        <v>45</v>
      </c>
      <c r="C69" s="26">
        <v>25</v>
      </c>
      <c r="D69" s="26">
        <v>380</v>
      </c>
      <c r="E69" s="26">
        <v>334.4</v>
      </c>
      <c r="F69" s="26">
        <f t="shared" si="2"/>
        <v>45.600000000000023</v>
      </c>
    </row>
    <row r="70" spans="1:17" x14ac:dyDescent="0.2">
      <c r="A70" s="26" t="s">
        <v>24</v>
      </c>
      <c r="B70" s="26" t="s">
        <v>45</v>
      </c>
      <c r="C70" s="26">
        <v>25</v>
      </c>
      <c r="D70" s="26">
        <v>380</v>
      </c>
      <c r="E70" s="26">
        <v>330.1</v>
      </c>
      <c r="F70" s="26">
        <f t="shared" si="2"/>
        <v>49.899999999999977</v>
      </c>
    </row>
    <row r="71" spans="1:17" x14ac:dyDescent="0.2">
      <c r="A71" s="26" t="s">
        <v>24</v>
      </c>
      <c r="B71" s="26" t="s">
        <v>45</v>
      </c>
      <c r="C71" s="39">
        <v>30</v>
      </c>
      <c r="D71" s="26">
        <v>380</v>
      </c>
      <c r="E71" s="26">
        <v>302</v>
      </c>
      <c r="F71" s="26">
        <f t="shared" si="2"/>
        <v>78</v>
      </c>
    </row>
    <row r="72" spans="1:17" x14ac:dyDescent="0.2">
      <c r="A72" s="26" t="s">
        <v>24</v>
      </c>
      <c r="B72" s="26" t="s">
        <v>45</v>
      </c>
      <c r="C72" s="39">
        <v>30</v>
      </c>
      <c r="D72" s="26">
        <v>380</v>
      </c>
      <c r="E72" s="26">
        <v>316.39999999999998</v>
      </c>
      <c r="F72" s="26">
        <f t="shared" si="2"/>
        <v>63.600000000000023</v>
      </c>
    </row>
    <row r="73" spans="1:17" x14ac:dyDescent="0.2">
      <c r="A73" s="26" t="s">
        <v>24</v>
      </c>
      <c r="B73" s="26" t="s">
        <v>45</v>
      </c>
      <c r="C73" s="39">
        <v>30</v>
      </c>
      <c r="D73" s="26">
        <v>380</v>
      </c>
      <c r="E73" s="26">
        <v>304.8</v>
      </c>
      <c r="F73" s="26">
        <f t="shared" si="2"/>
        <v>75.199999999999989</v>
      </c>
    </row>
    <row r="74" spans="1:17" x14ac:dyDescent="0.2">
      <c r="A74" s="26" t="s">
        <v>24</v>
      </c>
      <c r="B74" s="26" t="s">
        <v>45</v>
      </c>
      <c r="C74" s="26">
        <v>35</v>
      </c>
      <c r="D74" s="26">
        <v>380</v>
      </c>
      <c r="E74" s="26">
        <v>316.10000000000002</v>
      </c>
      <c r="F74" s="26">
        <f t="shared" si="2"/>
        <v>63.899999999999977</v>
      </c>
    </row>
    <row r="75" spans="1:17" x14ac:dyDescent="0.2">
      <c r="A75" s="26" t="s">
        <v>24</v>
      </c>
      <c r="B75" s="26" t="s">
        <v>45</v>
      </c>
      <c r="C75" s="26">
        <v>35</v>
      </c>
      <c r="D75" s="26">
        <v>380</v>
      </c>
      <c r="E75" s="26">
        <v>328.9</v>
      </c>
      <c r="F75" s="26">
        <f t="shared" si="2"/>
        <v>51.100000000000023</v>
      </c>
    </row>
    <row r="76" spans="1:17" x14ac:dyDescent="0.2">
      <c r="A76" s="26" t="s">
        <v>24</v>
      </c>
      <c r="B76" s="26" t="s">
        <v>45</v>
      </c>
      <c r="C76" s="26">
        <v>35</v>
      </c>
      <c r="D76" s="26">
        <v>380</v>
      </c>
      <c r="E76" s="26">
        <v>303</v>
      </c>
      <c r="F76" s="26">
        <f t="shared" si="2"/>
        <v>77</v>
      </c>
    </row>
    <row r="77" spans="1:17" x14ac:dyDescent="0.2">
      <c r="A77" s="26" t="s">
        <v>24</v>
      </c>
      <c r="B77" s="26" t="s">
        <v>45</v>
      </c>
      <c r="C77" s="26">
        <v>40</v>
      </c>
      <c r="D77" s="26">
        <v>380</v>
      </c>
      <c r="E77" s="26">
        <v>353.3</v>
      </c>
      <c r="F77" s="26">
        <f t="shared" si="2"/>
        <v>26.699999999999989</v>
      </c>
    </row>
    <row r="78" spans="1:17" x14ac:dyDescent="0.2">
      <c r="A78" s="26" t="s">
        <v>24</v>
      </c>
      <c r="B78" s="26" t="s">
        <v>45</v>
      </c>
      <c r="C78" s="26">
        <v>40</v>
      </c>
      <c r="D78" s="26">
        <v>380</v>
      </c>
      <c r="E78" s="26">
        <v>361.2</v>
      </c>
      <c r="F78" s="26">
        <f t="shared" si="2"/>
        <v>18.800000000000011</v>
      </c>
    </row>
    <row r="79" spans="1:17" x14ac:dyDescent="0.2">
      <c r="A79" s="26" t="s">
        <v>24</v>
      </c>
      <c r="B79" s="26" t="s">
        <v>45</v>
      </c>
      <c r="C79" s="26">
        <v>40</v>
      </c>
      <c r="D79" s="26">
        <v>380</v>
      </c>
      <c r="E79" s="26">
        <v>360.6</v>
      </c>
      <c r="F79" s="26">
        <f t="shared" si="2"/>
        <v>19.399999999999977</v>
      </c>
    </row>
    <row r="80" spans="1:17" x14ac:dyDescent="0.2">
      <c r="A80" s="26" t="s">
        <v>24</v>
      </c>
      <c r="B80" s="26" t="s">
        <v>45</v>
      </c>
      <c r="C80" s="39">
        <v>45</v>
      </c>
      <c r="D80" s="26">
        <v>380</v>
      </c>
      <c r="E80" s="26">
        <v>336.2</v>
      </c>
      <c r="F80" s="26">
        <f t="shared" si="2"/>
        <v>43.800000000000011</v>
      </c>
    </row>
    <row r="81" spans="1:6" x14ac:dyDescent="0.2">
      <c r="A81" s="26" t="s">
        <v>24</v>
      </c>
      <c r="B81" s="26" t="s">
        <v>45</v>
      </c>
      <c r="C81" s="39">
        <v>45</v>
      </c>
      <c r="D81" s="26">
        <v>380</v>
      </c>
      <c r="E81" s="26">
        <v>348.4</v>
      </c>
      <c r="F81" s="26">
        <f t="shared" si="2"/>
        <v>31.600000000000023</v>
      </c>
    </row>
    <row r="82" spans="1:6" x14ac:dyDescent="0.2">
      <c r="A82" s="26" t="s">
        <v>24</v>
      </c>
      <c r="B82" s="26" t="s">
        <v>45</v>
      </c>
      <c r="C82" s="39">
        <v>45</v>
      </c>
      <c r="D82" s="26">
        <v>380</v>
      </c>
      <c r="E82" s="26">
        <v>347.4</v>
      </c>
      <c r="F82" s="26">
        <f t="shared" si="2"/>
        <v>32.600000000000023</v>
      </c>
    </row>
    <row r="83" spans="1:6" x14ac:dyDescent="0.2">
      <c r="A83" s="26" t="s">
        <v>24</v>
      </c>
      <c r="B83" s="26" t="s">
        <v>45</v>
      </c>
      <c r="C83" s="26">
        <v>50</v>
      </c>
      <c r="D83" s="26">
        <v>380</v>
      </c>
      <c r="E83" s="26">
        <v>348</v>
      </c>
      <c r="F83" s="26">
        <f t="shared" si="2"/>
        <v>32</v>
      </c>
    </row>
    <row r="84" spans="1:6" x14ac:dyDescent="0.2">
      <c r="A84" s="26" t="s">
        <v>24</v>
      </c>
      <c r="B84" s="26" t="s">
        <v>45</v>
      </c>
      <c r="C84" s="26">
        <v>50</v>
      </c>
      <c r="D84" s="26">
        <v>380</v>
      </c>
      <c r="E84" s="26">
        <v>343.7</v>
      </c>
      <c r="F84" s="26">
        <f t="shared" si="2"/>
        <v>36.300000000000011</v>
      </c>
    </row>
    <row r="85" spans="1:6" x14ac:dyDescent="0.2">
      <c r="A85" s="26" t="s">
        <v>24</v>
      </c>
      <c r="B85" s="26" t="s">
        <v>45</v>
      </c>
      <c r="C85" s="26">
        <v>50</v>
      </c>
      <c r="D85" s="26">
        <v>380</v>
      </c>
      <c r="E85" s="26">
        <v>349.8</v>
      </c>
      <c r="F85" s="26">
        <f t="shared" si="2"/>
        <v>30.199999999999989</v>
      </c>
    </row>
    <row r="86" spans="1:6" x14ac:dyDescent="0.2">
      <c r="A86" s="26" t="s">
        <v>24</v>
      </c>
      <c r="B86" s="26" t="s">
        <v>45</v>
      </c>
      <c r="C86" s="26">
        <v>55</v>
      </c>
      <c r="D86" s="26">
        <v>380</v>
      </c>
      <c r="E86" s="26">
        <v>309.7</v>
      </c>
      <c r="F86" s="26">
        <f t="shared" si="2"/>
        <v>70.300000000000011</v>
      </c>
    </row>
    <row r="87" spans="1:6" x14ac:dyDescent="0.2">
      <c r="A87" s="26" t="s">
        <v>24</v>
      </c>
      <c r="B87" s="26" t="s">
        <v>45</v>
      </c>
      <c r="C87" s="26">
        <v>55</v>
      </c>
      <c r="D87" s="26">
        <v>380</v>
      </c>
      <c r="E87" s="26">
        <v>328.5</v>
      </c>
      <c r="F87" s="26">
        <f t="shared" si="2"/>
        <v>51.5</v>
      </c>
    </row>
    <row r="88" spans="1:6" x14ac:dyDescent="0.2">
      <c r="A88" s="26" t="s">
        <v>24</v>
      </c>
      <c r="B88" s="26" t="s">
        <v>45</v>
      </c>
      <c r="C88" s="26">
        <v>55</v>
      </c>
      <c r="D88" s="26">
        <v>380</v>
      </c>
      <c r="E88" s="26">
        <v>329.5</v>
      </c>
      <c r="F88" s="26">
        <f t="shared" si="2"/>
        <v>50.5</v>
      </c>
    </row>
    <row r="89" spans="1:6" x14ac:dyDescent="0.2">
      <c r="A89" s="26" t="s">
        <v>24</v>
      </c>
      <c r="B89" s="26" t="s">
        <v>45</v>
      </c>
      <c r="C89" s="26">
        <v>60</v>
      </c>
      <c r="D89" s="26">
        <v>380</v>
      </c>
      <c r="E89" s="26">
        <v>340.7</v>
      </c>
      <c r="F89" s="26">
        <f>D89-J29</f>
        <v>380</v>
      </c>
    </row>
    <row r="90" spans="1:6" x14ac:dyDescent="0.2">
      <c r="A90" s="26" t="s">
        <v>24</v>
      </c>
      <c r="B90" s="26" t="s">
        <v>45</v>
      </c>
      <c r="C90" s="26">
        <v>60</v>
      </c>
      <c r="D90" s="26">
        <v>380</v>
      </c>
      <c r="E90" s="26">
        <v>339.1</v>
      </c>
      <c r="F90" s="26">
        <f t="shared" ref="F90:F112" si="3">D90-E90</f>
        <v>40.899999999999977</v>
      </c>
    </row>
    <row r="91" spans="1:6" x14ac:dyDescent="0.2">
      <c r="A91" s="26" t="s">
        <v>24</v>
      </c>
      <c r="B91" s="26" t="s">
        <v>45</v>
      </c>
      <c r="C91" s="26">
        <v>60</v>
      </c>
      <c r="D91" s="26">
        <v>380</v>
      </c>
      <c r="E91" s="26">
        <v>332.1</v>
      </c>
      <c r="F91" s="26">
        <f t="shared" si="3"/>
        <v>47.899999999999977</v>
      </c>
    </row>
    <row r="92" spans="1:6" x14ac:dyDescent="0.2">
      <c r="A92" s="26" t="s">
        <v>24</v>
      </c>
      <c r="B92" s="26" t="s">
        <v>45</v>
      </c>
      <c r="C92" s="26">
        <v>65</v>
      </c>
      <c r="D92" s="26">
        <v>380</v>
      </c>
      <c r="E92" s="26">
        <v>353</v>
      </c>
      <c r="F92" s="26">
        <f t="shared" si="3"/>
        <v>27</v>
      </c>
    </row>
    <row r="93" spans="1:6" x14ac:dyDescent="0.2">
      <c r="A93" s="26" t="s">
        <v>24</v>
      </c>
      <c r="B93" s="26" t="s">
        <v>45</v>
      </c>
      <c r="C93" s="26">
        <v>65</v>
      </c>
      <c r="D93" s="26">
        <v>380</v>
      </c>
      <c r="E93" s="26">
        <v>350.8</v>
      </c>
      <c r="F93" s="26">
        <f t="shared" si="3"/>
        <v>29.199999999999989</v>
      </c>
    </row>
    <row r="94" spans="1:6" x14ac:dyDescent="0.2">
      <c r="A94" s="26" t="s">
        <v>24</v>
      </c>
      <c r="B94" s="26" t="s">
        <v>45</v>
      </c>
      <c r="C94" s="26">
        <v>65</v>
      </c>
      <c r="D94" s="26">
        <v>380</v>
      </c>
      <c r="E94" s="26">
        <v>353.8</v>
      </c>
      <c r="F94" s="26">
        <f t="shared" si="3"/>
        <v>26.199999999999989</v>
      </c>
    </row>
    <row r="95" spans="1:6" x14ac:dyDescent="0.2">
      <c r="A95" s="26" t="s">
        <v>24</v>
      </c>
      <c r="B95" s="26" t="s">
        <v>45</v>
      </c>
      <c r="C95" s="26">
        <v>70</v>
      </c>
      <c r="D95" s="26">
        <v>380</v>
      </c>
      <c r="E95" s="26">
        <v>311.60000000000002</v>
      </c>
      <c r="F95" s="26">
        <f t="shared" si="3"/>
        <v>68.399999999999977</v>
      </c>
    </row>
    <row r="96" spans="1:6" x14ac:dyDescent="0.2">
      <c r="A96" s="26" t="s">
        <v>24</v>
      </c>
      <c r="B96" s="26" t="s">
        <v>45</v>
      </c>
      <c r="C96" s="26">
        <v>70</v>
      </c>
      <c r="D96" s="26">
        <v>380</v>
      </c>
      <c r="E96" s="26">
        <v>323.60000000000002</v>
      </c>
      <c r="F96" s="26">
        <f t="shared" si="3"/>
        <v>56.399999999999977</v>
      </c>
    </row>
    <row r="97" spans="1:6" x14ac:dyDescent="0.2">
      <c r="A97" s="26" t="s">
        <v>24</v>
      </c>
      <c r="B97" s="26" t="s">
        <v>45</v>
      </c>
      <c r="C97" s="26">
        <v>70</v>
      </c>
      <c r="D97" s="26">
        <v>380</v>
      </c>
      <c r="E97" s="26">
        <v>314.8</v>
      </c>
      <c r="F97" s="26">
        <f t="shared" si="3"/>
        <v>65.199999999999989</v>
      </c>
    </row>
    <row r="98" spans="1:6" x14ac:dyDescent="0.2">
      <c r="A98" s="26" t="s">
        <v>24</v>
      </c>
      <c r="B98" s="26" t="s">
        <v>45</v>
      </c>
      <c r="C98" s="26">
        <v>75</v>
      </c>
      <c r="D98" s="26">
        <v>380</v>
      </c>
      <c r="E98" s="26">
        <v>337.4</v>
      </c>
      <c r="F98" s="26">
        <f t="shared" si="3"/>
        <v>42.600000000000023</v>
      </c>
    </row>
    <row r="99" spans="1:6" x14ac:dyDescent="0.2">
      <c r="A99" s="26" t="s">
        <v>24</v>
      </c>
      <c r="B99" s="26" t="s">
        <v>45</v>
      </c>
      <c r="C99" s="26">
        <v>75</v>
      </c>
      <c r="D99" s="26">
        <v>380</v>
      </c>
      <c r="E99" s="26">
        <v>339.4</v>
      </c>
      <c r="F99" s="26">
        <f t="shared" si="3"/>
        <v>40.600000000000023</v>
      </c>
    </row>
    <row r="100" spans="1:6" x14ac:dyDescent="0.2">
      <c r="A100" s="26" t="s">
        <v>24</v>
      </c>
      <c r="B100" s="26" t="s">
        <v>45</v>
      </c>
      <c r="C100" s="26">
        <v>75</v>
      </c>
      <c r="D100" s="26">
        <v>380</v>
      </c>
      <c r="E100" s="26">
        <v>325.2</v>
      </c>
      <c r="F100" s="26">
        <f t="shared" si="3"/>
        <v>54.800000000000011</v>
      </c>
    </row>
    <row r="101" spans="1:6" x14ac:dyDescent="0.2">
      <c r="A101" s="26" t="s">
        <v>24</v>
      </c>
      <c r="B101" s="26" t="s">
        <v>45</v>
      </c>
      <c r="C101" s="26">
        <v>80</v>
      </c>
      <c r="D101" s="26">
        <v>380</v>
      </c>
      <c r="E101" s="26">
        <v>362.1</v>
      </c>
      <c r="F101" s="26">
        <f t="shared" si="3"/>
        <v>17.899999999999977</v>
      </c>
    </row>
    <row r="102" spans="1:6" x14ac:dyDescent="0.2">
      <c r="A102" s="26" t="s">
        <v>24</v>
      </c>
      <c r="B102" s="26" t="s">
        <v>45</v>
      </c>
      <c r="C102" s="26">
        <v>80</v>
      </c>
      <c r="D102" s="26">
        <v>380</v>
      </c>
      <c r="E102" s="26">
        <v>357.7</v>
      </c>
      <c r="F102" s="26">
        <f t="shared" si="3"/>
        <v>22.300000000000011</v>
      </c>
    </row>
    <row r="103" spans="1:6" x14ac:dyDescent="0.2">
      <c r="A103" s="26" t="s">
        <v>24</v>
      </c>
      <c r="B103" s="26" t="s">
        <v>45</v>
      </c>
      <c r="C103" s="26">
        <v>80</v>
      </c>
      <c r="D103" s="26">
        <v>380</v>
      </c>
      <c r="E103" s="26">
        <v>363.9</v>
      </c>
      <c r="F103" s="26">
        <f t="shared" si="3"/>
        <v>16.100000000000023</v>
      </c>
    </row>
    <row r="104" spans="1:6" x14ac:dyDescent="0.2">
      <c r="A104" s="26" t="s">
        <v>24</v>
      </c>
      <c r="B104" s="26" t="s">
        <v>45</v>
      </c>
      <c r="C104" s="26">
        <v>85</v>
      </c>
      <c r="D104" s="26">
        <v>380</v>
      </c>
      <c r="E104" s="26">
        <v>345.7</v>
      </c>
      <c r="F104" s="26">
        <f t="shared" si="3"/>
        <v>34.300000000000011</v>
      </c>
    </row>
    <row r="105" spans="1:6" x14ac:dyDescent="0.2">
      <c r="A105" s="26" t="s">
        <v>24</v>
      </c>
      <c r="B105" s="26" t="s">
        <v>45</v>
      </c>
      <c r="C105" s="26">
        <v>85</v>
      </c>
      <c r="D105" s="26">
        <v>380</v>
      </c>
      <c r="E105" s="26">
        <v>338.2</v>
      </c>
      <c r="F105" s="26">
        <f t="shared" si="3"/>
        <v>41.800000000000011</v>
      </c>
    </row>
    <row r="106" spans="1:6" x14ac:dyDescent="0.2">
      <c r="A106" s="26" t="s">
        <v>24</v>
      </c>
      <c r="B106" s="26" t="s">
        <v>45</v>
      </c>
      <c r="C106" s="26">
        <v>85</v>
      </c>
      <c r="D106" s="26">
        <v>380</v>
      </c>
      <c r="E106" s="26">
        <v>336</v>
      </c>
      <c r="F106" s="26">
        <f t="shared" si="3"/>
        <v>44</v>
      </c>
    </row>
    <row r="107" spans="1:6" x14ac:dyDescent="0.2">
      <c r="A107" s="26" t="s">
        <v>24</v>
      </c>
      <c r="B107" s="26" t="s">
        <v>45</v>
      </c>
      <c r="C107" s="26">
        <v>90</v>
      </c>
      <c r="D107" s="26">
        <v>380</v>
      </c>
      <c r="E107" s="26">
        <v>344.2</v>
      </c>
      <c r="F107" s="26">
        <f t="shared" si="3"/>
        <v>35.800000000000011</v>
      </c>
    </row>
    <row r="108" spans="1:6" x14ac:dyDescent="0.2">
      <c r="A108" s="26" t="s">
        <v>24</v>
      </c>
      <c r="B108" s="26" t="s">
        <v>45</v>
      </c>
      <c r="C108" s="26">
        <v>90</v>
      </c>
      <c r="D108" s="26">
        <v>380</v>
      </c>
      <c r="E108" s="26">
        <v>341.9</v>
      </c>
      <c r="F108" s="26">
        <f t="shared" si="3"/>
        <v>38.100000000000023</v>
      </c>
    </row>
    <row r="109" spans="1:6" x14ac:dyDescent="0.2">
      <c r="A109" s="26" t="s">
        <v>24</v>
      </c>
      <c r="B109" s="26" t="s">
        <v>45</v>
      </c>
      <c r="C109" s="26">
        <v>90</v>
      </c>
      <c r="D109" s="26">
        <v>380</v>
      </c>
      <c r="E109" s="26">
        <v>336.8</v>
      </c>
      <c r="F109" s="26">
        <f t="shared" si="3"/>
        <v>43.199999999999989</v>
      </c>
    </row>
    <row r="110" spans="1:6" x14ac:dyDescent="0.2">
      <c r="A110" s="26" t="s">
        <v>24</v>
      </c>
      <c r="B110" s="26" t="s">
        <v>45</v>
      </c>
      <c r="C110" s="26">
        <v>95</v>
      </c>
      <c r="D110" s="26">
        <v>380</v>
      </c>
      <c r="E110" s="26">
        <v>343</v>
      </c>
      <c r="F110" s="26">
        <f t="shared" si="3"/>
        <v>37</v>
      </c>
    </row>
    <row r="111" spans="1:6" x14ac:dyDescent="0.2">
      <c r="A111" s="26" t="s">
        <v>24</v>
      </c>
      <c r="B111" s="26" t="s">
        <v>45</v>
      </c>
      <c r="C111" s="26">
        <v>95</v>
      </c>
      <c r="D111" s="26">
        <v>380</v>
      </c>
      <c r="E111" s="26">
        <v>338.7</v>
      </c>
      <c r="F111" s="26">
        <f t="shared" si="3"/>
        <v>41.300000000000011</v>
      </c>
    </row>
    <row r="112" spans="1:6" x14ac:dyDescent="0.2">
      <c r="A112" s="26" t="s">
        <v>24</v>
      </c>
      <c r="B112" s="26" t="s">
        <v>45</v>
      </c>
      <c r="C112" s="26">
        <v>95</v>
      </c>
      <c r="D112" s="26">
        <v>380</v>
      </c>
      <c r="E112" s="26">
        <v>345.5</v>
      </c>
      <c r="F112" s="26">
        <f t="shared" si="3"/>
        <v>34.5</v>
      </c>
    </row>
    <row r="113" spans="1:6" x14ac:dyDescent="0.2">
      <c r="A113" s="26" t="s">
        <v>24</v>
      </c>
      <c r="B113" s="26" t="s">
        <v>45</v>
      </c>
      <c r="C113" s="26">
        <v>100</v>
      </c>
      <c r="D113" s="26">
        <v>380</v>
      </c>
      <c r="E113" s="26">
        <v>351.1</v>
      </c>
      <c r="F113" s="26">
        <f>D113-J43</f>
        <v>380</v>
      </c>
    </row>
    <row r="114" spans="1:6" x14ac:dyDescent="0.2">
      <c r="A114" s="26" t="s">
        <v>24</v>
      </c>
      <c r="B114" s="26" t="s">
        <v>45</v>
      </c>
      <c r="C114" s="26">
        <v>100</v>
      </c>
      <c r="D114" s="26">
        <v>380</v>
      </c>
      <c r="E114" s="26">
        <v>345.8</v>
      </c>
      <c r="F114" s="26">
        <f t="shared" ref="F114:F115" si="4">D114-E114</f>
        <v>34.199999999999989</v>
      </c>
    </row>
    <row r="115" spans="1:6" x14ac:dyDescent="0.2">
      <c r="A115" s="26" t="s">
        <v>24</v>
      </c>
      <c r="B115" s="26" t="s">
        <v>45</v>
      </c>
      <c r="C115" s="26">
        <v>100</v>
      </c>
      <c r="D115" s="26">
        <v>380</v>
      </c>
      <c r="E115" s="26">
        <v>354.3</v>
      </c>
      <c r="F115" s="26">
        <f t="shared" si="4"/>
        <v>25.699999999999989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Sites</vt:lpstr>
      <vt:lpstr>7-22-17mcte_outliersrem</vt:lpstr>
      <vt:lpstr>MCTE 8-8-17</vt:lpstr>
      <vt:lpstr>W113</vt:lpstr>
      <vt:lpstr>Chucksney2016</vt:lpstr>
      <vt:lpstr>Loon2016</vt:lpstr>
      <vt:lpstr>MCTE2016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2017-01-31T19:22:19Z</dcterms:created>
  <dcterms:modified xsi:type="dcterms:W3CDTF">2019-04-11T15:51:25Z</dcterms:modified>
</cp:coreProperties>
</file>