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edar/Desktop/OneDrive - Oregon State University/Stream Ecology/"/>
    </mc:Choice>
  </mc:AlternateContent>
  <bookViews>
    <workbookView xWindow="0" yWindow="460" windowWidth="25600" windowHeight="12960" activeTab="1"/>
  </bookViews>
  <sheets>
    <sheet name="Compiled" sheetId="3" r:id="rId1"/>
    <sheet name="Sheet2" sheetId="10" r:id="rId2"/>
    <sheet name="Sheet1" sheetId="9" r:id="rId3"/>
    <sheet name="1.15.15" sheetId="2" r:id="rId4"/>
    <sheet name="2014 samples" sheetId="4" r:id="rId5"/>
    <sheet name="Sheet4" sheetId="5" r:id="rId6"/>
    <sheet name="02.09.15" sheetId="6" r:id="rId7"/>
    <sheet name="2.13.15" sheetId="7" r:id="rId8"/>
    <sheet name="1.21.15" sheetId="8" r:id="rId9"/>
  </sheets>
  <calcPr calcId="150001" concurrentCalc="0"/>
  <pivotCaches>
    <pivotCache cacheId="2" r:id="rId10"/>
    <pivotCache cacheId="3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Q2" i="8"/>
  <c r="O2" i="8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2" i="6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2" i="7"/>
  <c r="M7" i="4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2" i="7"/>
  <c r="K2" i="4"/>
  <c r="I17" i="5"/>
  <c r="G17" i="5"/>
  <c r="I16" i="5"/>
  <c r="G16" i="5"/>
  <c r="I13" i="5"/>
  <c r="G13" i="5"/>
  <c r="I10" i="5"/>
  <c r="G10" i="5"/>
  <c r="I26" i="5"/>
  <c r="G26" i="5"/>
  <c r="I9" i="5"/>
  <c r="G9" i="5"/>
  <c r="I25" i="5"/>
  <c r="G25" i="5"/>
  <c r="I7" i="5"/>
  <c r="G7" i="5"/>
  <c r="I23" i="5"/>
  <c r="G23" i="5"/>
  <c r="I6" i="5"/>
  <c r="G6" i="5"/>
  <c r="I22" i="5"/>
  <c r="G22" i="5"/>
  <c r="I5" i="5"/>
  <c r="G5" i="5"/>
  <c r="I21" i="5"/>
  <c r="G21" i="5"/>
  <c r="I22" i="3"/>
  <c r="I23" i="3"/>
  <c r="I24" i="3"/>
  <c r="I25" i="3"/>
  <c r="I26" i="3"/>
  <c r="I27" i="3"/>
  <c r="I21" i="3"/>
  <c r="I14" i="3"/>
  <c r="I15" i="3"/>
  <c r="I16" i="3"/>
  <c r="I17" i="3"/>
  <c r="I18" i="3"/>
  <c r="I13" i="3"/>
  <c r="N79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65" i="4"/>
  <c r="M60" i="4"/>
  <c r="M61" i="4"/>
  <c r="M62" i="4"/>
  <c r="M63" i="4"/>
  <c r="M64" i="4"/>
  <c r="M59" i="4"/>
  <c r="K60" i="4"/>
  <c r="K61" i="4"/>
  <c r="K62" i="4"/>
  <c r="K63" i="4"/>
  <c r="K64" i="4"/>
  <c r="K59" i="4"/>
  <c r="N42" i="4"/>
  <c r="N43" i="4"/>
  <c r="N44" i="4"/>
  <c r="N45" i="4"/>
  <c r="N46" i="4"/>
  <c r="N53" i="4"/>
  <c r="N54" i="4"/>
  <c r="N55" i="4"/>
  <c r="N56" i="4"/>
  <c r="N57" i="4"/>
  <c r="N58" i="4"/>
  <c r="N41" i="4"/>
  <c r="M27" i="4"/>
  <c r="M26" i="4"/>
  <c r="M25" i="4"/>
  <c r="M22" i="4"/>
  <c r="M20" i="4"/>
  <c r="M21" i="4"/>
  <c r="M8" i="4"/>
  <c r="M9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65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41" i="4"/>
  <c r="K36" i="4"/>
  <c r="K35" i="4"/>
  <c r="K34" i="4"/>
  <c r="K33" i="4"/>
  <c r="K32" i="4"/>
  <c r="K31" i="4"/>
  <c r="K30" i="4"/>
  <c r="K29" i="4"/>
  <c r="K28" i="4"/>
  <c r="K27" i="4"/>
  <c r="K26" i="4"/>
  <c r="K25" i="4"/>
  <c r="K3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14" i="4"/>
  <c r="G21" i="3"/>
  <c r="G22" i="3"/>
  <c r="G23" i="3"/>
  <c r="G24" i="3"/>
  <c r="G25" i="3"/>
  <c r="G26" i="3"/>
  <c r="G27" i="3"/>
  <c r="G17" i="3"/>
  <c r="G18" i="3"/>
  <c r="G15" i="3"/>
  <c r="G16" i="3"/>
  <c r="G14" i="3"/>
  <c r="G13" i="3"/>
</calcChain>
</file>

<file path=xl/sharedStrings.xml><?xml version="1.0" encoding="utf-8"?>
<sst xmlns="http://schemas.openxmlformats.org/spreadsheetml/2006/main" count="1235" uniqueCount="175">
  <si>
    <t>Site</t>
  </si>
  <si>
    <t>Site number</t>
  </si>
  <si>
    <t>Reach Number</t>
  </si>
  <si>
    <t>Reach Type</t>
  </si>
  <si>
    <t>Reach type #</t>
  </si>
  <si>
    <t>MCT_W</t>
  </si>
  <si>
    <t>OG</t>
  </si>
  <si>
    <t>2G</t>
  </si>
  <si>
    <t xml:space="preserve">STR </t>
  </si>
  <si>
    <t>STR</t>
  </si>
  <si>
    <t>MCT_E</t>
  </si>
  <si>
    <t>CONTR</t>
  </si>
  <si>
    <t>MANIP</t>
  </si>
  <si>
    <t>CHUCK</t>
  </si>
  <si>
    <t>LOON</t>
  </si>
  <si>
    <t>COOK</t>
  </si>
  <si>
    <t>FRITZ</t>
  </si>
  <si>
    <t>MR404</t>
  </si>
  <si>
    <t>MACK</t>
  </si>
  <si>
    <t>LO703</t>
  </si>
  <si>
    <t>LO701</t>
  </si>
  <si>
    <t>IND</t>
  </si>
  <si>
    <t>Rep</t>
  </si>
  <si>
    <t>Date Collected</t>
  </si>
  <si>
    <t>Label on Bottle</t>
  </si>
  <si>
    <t>COOK-OG-1</t>
  </si>
  <si>
    <t>COOK-OG-2</t>
  </si>
  <si>
    <t>COOK-OG-3</t>
  </si>
  <si>
    <t>COOK-2G-1</t>
  </si>
  <si>
    <t>COOK-2G-2</t>
  </si>
  <si>
    <t>COOK-2G-3</t>
  </si>
  <si>
    <t>FRITZ-OG-1</t>
  </si>
  <si>
    <t>FRITZ-OG-2</t>
  </si>
  <si>
    <t>FRITZ-OG-3</t>
  </si>
  <si>
    <t>FRITZ-2G-1</t>
  </si>
  <si>
    <t>FRITZ-2G-2</t>
  </si>
  <si>
    <t>FRITZ-2G-3</t>
  </si>
  <si>
    <t>MR404-OG-1</t>
  </si>
  <si>
    <t>MR404-OG-2</t>
  </si>
  <si>
    <t>MR404-OG-3</t>
  </si>
  <si>
    <t>MR404-2G-1</t>
  </si>
  <si>
    <t>MR404-2G-2</t>
  </si>
  <si>
    <t>MR404-2G-3</t>
  </si>
  <si>
    <t>L703-OG-1</t>
  </si>
  <si>
    <t>L703-OG-2</t>
  </si>
  <si>
    <t>L703-OG-3</t>
  </si>
  <si>
    <t>L703-2G-1</t>
  </si>
  <si>
    <t>L703-2G-2</t>
  </si>
  <si>
    <t>L703-2G-3</t>
  </si>
  <si>
    <t>L701-OG-1</t>
  </si>
  <si>
    <t>L701-OG-2</t>
  </si>
  <si>
    <t>L701-OG-3</t>
  </si>
  <si>
    <t>L701-2G-1</t>
  </si>
  <si>
    <t>L701-2G-2</t>
  </si>
  <si>
    <t>L701-2G-3</t>
  </si>
  <si>
    <t>501-IND-CONTROL-1</t>
  </si>
  <si>
    <t>502-IND-REACH 2</t>
  </si>
  <si>
    <t>503-IND-REACH 3</t>
  </si>
  <si>
    <t>Date Analyzed</t>
  </si>
  <si>
    <t># During Analysis (for order)</t>
  </si>
  <si>
    <t>Nitrate (ppm)</t>
  </si>
  <si>
    <t>n.a.</t>
  </si>
  <si>
    <t>TRANS</t>
  </si>
  <si>
    <t>MANIP1</t>
  </si>
  <si>
    <t>MANIP2</t>
  </si>
  <si>
    <t>NO3</t>
  </si>
  <si>
    <t>PO4</t>
  </si>
  <si>
    <t xml:space="preserve">chl. A </t>
  </si>
  <si>
    <t>Row Labels</t>
  </si>
  <si>
    <t>(blank)</t>
  </si>
  <si>
    <t>Grand Total</t>
  </si>
  <si>
    <t>Phosphate (ppm)</t>
  </si>
  <si>
    <t>Average of Nitrate (ppm)</t>
  </si>
  <si>
    <t>Average of Phosphate (ppm)</t>
  </si>
  <si>
    <t>NO3-N</t>
  </si>
  <si>
    <t>Meter</t>
  </si>
  <si>
    <t>PO4-P</t>
  </si>
  <si>
    <t>July, 2014</t>
  </si>
  <si>
    <t>November, 2014</t>
  </si>
  <si>
    <t>Average of NO3-N</t>
  </si>
  <si>
    <t>Average of PO4-P</t>
  </si>
  <si>
    <t>% Full Sun</t>
  </si>
  <si>
    <t>Mean Temp</t>
  </si>
  <si>
    <t>MCT_E_OG_10_P</t>
  </si>
  <si>
    <t>MCT_E_OG_10_P_R3</t>
  </si>
  <si>
    <t>MCT_E_OG_45_P</t>
  </si>
  <si>
    <t>MCT_E_OG_45_P_R3</t>
  </si>
  <si>
    <t>MCT_E_OG_80_P</t>
  </si>
  <si>
    <t>MCT_E_OG_80_P_R3</t>
  </si>
  <si>
    <t>MCT_E_OG_115_P</t>
  </si>
  <si>
    <t>MCT_E_OG_115_P_R3</t>
  </si>
  <si>
    <t>MCT_E_OG_135_P</t>
  </si>
  <si>
    <t>MCT_E_OG_135_P_R3</t>
  </si>
  <si>
    <t>MCT_E_OG_170_P</t>
  </si>
  <si>
    <t>MCT_E_OG_170_P_R3</t>
  </si>
  <si>
    <t>MCT_E_OG_205_P</t>
  </si>
  <si>
    <t>MCT_E_OG_205_P_R3</t>
  </si>
  <si>
    <t>MCT_E_OG_10_B</t>
  </si>
  <si>
    <t>MCT_E_OG_10_B_R3</t>
  </si>
  <si>
    <t>MCT_E_OG_205_B</t>
  </si>
  <si>
    <t>MCT_E_OG_205_B_R3</t>
  </si>
  <si>
    <t>MCT_E_2G_300_P_R3_NIGHT</t>
  </si>
  <si>
    <t>MCT_E_2G_335_P_R3_NIGHT</t>
  </si>
  <si>
    <t>MCT_E_2G_370_P_R3_NIGHT</t>
  </si>
  <si>
    <t>MCT_E_2G_405_P_R3_NIGHT</t>
  </si>
  <si>
    <t>MCT_E_OG_10_B_NIGHT</t>
  </si>
  <si>
    <t>MCT_E_OG_205_B_NIGHT</t>
  </si>
  <si>
    <t>MCT_E_OG_205_B_R3_NIGHT</t>
  </si>
  <si>
    <t>MCT_E_2G_300_B_R2_NIGHT</t>
  </si>
  <si>
    <t>MCT_E_2G_300_B_R3_NIGHT</t>
  </si>
  <si>
    <t>MCT_E_2G_440_B_R2_NIGHT</t>
  </si>
  <si>
    <t>MCT_E_2G_440_B_R3_NIGHT</t>
  </si>
  <si>
    <t>MCT_E_2G_440_P_R3_NIGHT</t>
  </si>
  <si>
    <t>MCT_E_2G_300_B_R3_YELLOW</t>
  </si>
  <si>
    <t>MCT_E_2G_300_B_R2_YELLOW</t>
  </si>
  <si>
    <t>MCT_E_2G_440_B_R2_YELLOW</t>
  </si>
  <si>
    <t>ST_OG_160_B_R2</t>
  </si>
  <si>
    <t>Day/Nihgt</t>
  </si>
  <si>
    <t>MCT_E_2G_335_P_R3_YELLOW</t>
  </si>
  <si>
    <t>MCT_E_2G_370_P_R3_YELLOW</t>
  </si>
  <si>
    <t>MCT_E_2G_405_P_R3_YELLOW</t>
  </si>
  <si>
    <t>MCT_E_2G_440_P_R3_YELLOW</t>
  </si>
  <si>
    <t>DAY</t>
  </si>
  <si>
    <t>NIGHT</t>
  </si>
  <si>
    <t>B/P</t>
  </si>
  <si>
    <t>P</t>
  </si>
  <si>
    <t>B</t>
  </si>
  <si>
    <t>N</t>
  </si>
  <si>
    <t>STR_OG_0_B_R3_N</t>
  </si>
  <si>
    <t>STR_OG_160_B_R3_N</t>
  </si>
  <si>
    <t>STR_OG_0_P_R3_N</t>
  </si>
  <si>
    <t>STR_OG_40_P_R3_N</t>
  </si>
  <si>
    <t>STR_OG_80_P_R3_N</t>
  </si>
  <si>
    <t>STR_OG_100_P_R3_N</t>
  </si>
  <si>
    <t>STR_OG_120_P_R3_N</t>
  </si>
  <si>
    <t>STR_OG_160_P_R3_N</t>
  </si>
  <si>
    <t>D</t>
  </si>
  <si>
    <t>STR_2G_0_B_R3</t>
  </si>
  <si>
    <t>STR_2G_160_B_R3</t>
  </si>
  <si>
    <t>STR_2G_0_P_R3</t>
  </si>
  <si>
    <t>STR_2G_45_P_R3</t>
  </si>
  <si>
    <t>STR_2G_90_P_R3</t>
  </si>
  <si>
    <t>STR_2G_120_P_R3</t>
  </si>
  <si>
    <t>STR_2G_160_P_R3</t>
  </si>
  <si>
    <t>STR_2G_0_P_R3_N</t>
  </si>
  <si>
    <t>STR_2G_45_P_R3_N</t>
  </si>
  <si>
    <t>STR_2G_90_P_R3_N</t>
  </si>
  <si>
    <t>STR_2G_120_P_R3_N</t>
  </si>
  <si>
    <t>STR_2G_160_P_R3_N</t>
  </si>
  <si>
    <t>MCT_2G_0_B_R3</t>
  </si>
  <si>
    <t>MCT_2G_160_B_R3</t>
  </si>
  <si>
    <t>MCT_2G_0_P_R3</t>
  </si>
  <si>
    <t>MCT_2G_30_P_R3</t>
  </si>
  <si>
    <t>MCT_2G_60_P_R3</t>
  </si>
  <si>
    <t>MCT_2G_90_P_R3</t>
  </si>
  <si>
    <t>MCT_2G_120_P_R3</t>
  </si>
  <si>
    <t>MCT_2G_160_P_R3</t>
  </si>
  <si>
    <t>MCT_OG_0_B_R3_N</t>
  </si>
  <si>
    <t>MCT_OG_160_B_R3_N</t>
  </si>
  <si>
    <t>MCT_OG_0_P_R3_N</t>
  </si>
  <si>
    <t>MCT_OG_30_P_R3_N</t>
  </si>
  <si>
    <t>MCT_OG_60_P_R3_N</t>
  </si>
  <si>
    <t>MCT_OG_100_P_R3_N</t>
  </si>
  <si>
    <t>MCT_OG_140_P_R3_N</t>
  </si>
  <si>
    <t>MCT_OG_160_P_R3_N</t>
  </si>
  <si>
    <t>MCT_E_2G_300_P_R3</t>
  </si>
  <si>
    <t>Day/Night</t>
  </si>
  <si>
    <t>Chloride (ppm)</t>
  </si>
  <si>
    <t xml:space="preserve">Sum of chl. A </t>
  </si>
  <si>
    <t>Sum of % Full Sun</t>
  </si>
  <si>
    <t>Sum of Mean Temp</t>
  </si>
  <si>
    <t>Stream</t>
  </si>
  <si>
    <t>Reach</t>
  </si>
  <si>
    <t>MR405</t>
  </si>
  <si>
    <t>MR406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</si>
</sst>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#,##0.000"/>
    <numFmt numFmtId="167" formatCode="0.0000"/>
  </numFmts>
  <fonts count="2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Arial"/>
    </font>
    <font>
      <sz val="10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1" fillId="0" borderId="0"/>
    <xf numFmtId="0" fontId="24" fillId="0" borderId="0"/>
    <xf numFmtId="0" fontId="24" fillId="33" borderId="0" applyNumberFormat="0" applyFont="0" applyBorder="0" applyAlignment="0" applyProtection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5" fillId="0" borderId="0"/>
    <xf numFmtId="0" fontId="24" fillId="0" borderId="0"/>
    <xf numFmtId="0" fontId="24" fillId="0" borderId="0"/>
  </cellStyleXfs>
  <cellXfs count="78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166" fontId="20" fillId="0" borderId="0" xfId="42" applyNumberFormat="1" applyFont="1" applyFill="1" applyBorder="1" applyAlignment="1" applyProtection="1">
      <alignment horizontal="center" vertical="center"/>
    </xf>
    <xf numFmtId="166" fontId="22" fillId="0" borderId="0" xfId="43" applyNumberFormat="1" applyFont="1" applyFill="1" applyBorder="1" applyAlignment="1" applyProtection="1">
      <alignment horizontal="center" vertical="center"/>
    </xf>
    <xf numFmtId="0" fontId="0" fillId="0" borderId="0" xfId="0"/>
    <xf numFmtId="0" fontId="23" fillId="0" borderId="0" xfId="0" applyFont="1" applyAlignment="1">
      <alignment horizontal="center" wrapText="1"/>
    </xf>
    <xf numFmtId="0" fontId="1" fillId="0" borderId="0" xfId="53" applyFont="1" applyFill="1" applyAlignment="1">
      <alignment horizontal="center" wrapText="1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4" fillId="0" borderId="0" xfId="53" applyAlignment="1">
      <alignment horizontal="center"/>
    </xf>
    <xf numFmtId="0" fontId="1" fillId="0" borderId="0" xfId="53" applyFont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53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5" fillId="0" borderId="10" xfId="52" applyNumberFormat="1" applyFont="1" applyFill="1" applyBorder="1" applyAlignment="1" applyProtection="1">
      <alignment horizontal="center"/>
    </xf>
    <xf numFmtId="0" fontId="25" fillId="0" borderId="10" xfId="52" applyNumberFormat="1" applyFont="1" applyFill="1" applyBorder="1" applyAlignment="1" applyProtection="1">
      <alignment horizontal="center"/>
    </xf>
    <xf numFmtId="0" fontId="0" fillId="0" borderId="0" xfId="0"/>
    <xf numFmtId="0" fontId="0" fillId="34" borderId="0" xfId="0" applyFill="1"/>
    <xf numFmtId="0" fontId="0" fillId="0" borderId="0" xfId="0" applyFill="1"/>
    <xf numFmtId="0" fontId="0" fillId="34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34" borderId="0" xfId="0" applyFill="1"/>
    <xf numFmtId="0" fontId="0" fillId="0" borderId="0" xfId="0"/>
    <xf numFmtId="0" fontId="0" fillId="34" borderId="0" xfId="0" applyFill="1"/>
    <xf numFmtId="0" fontId="24" fillId="0" borderId="0" xfId="53" applyAlignment="1">
      <alignment horizontal="center"/>
    </xf>
    <xf numFmtId="0" fontId="1" fillId="0" borderId="0" xfId="53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/>
    <xf numFmtId="14" fontId="0" fillId="0" borderId="11" xfId="0" applyNumberFormat="1" applyBorder="1"/>
    <xf numFmtId="166" fontId="20" fillId="0" borderId="11" xfId="42" applyNumberFormat="1" applyFont="1" applyFill="1" applyBorder="1" applyAlignment="1" applyProtection="1">
      <alignment horizontal="center" vertical="center"/>
    </xf>
    <xf numFmtId="167" fontId="20" fillId="0" borderId="11" xfId="42" applyNumberFormat="1" applyFont="1" applyFill="1" applyBorder="1" applyAlignment="1" applyProtection="1">
      <alignment horizontal="center" vertical="center"/>
    </xf>
    <xf numFmtId="166" fontId="22" fillId="0" borderId="11" xfId="49" applyNumberFormat="1" applyFont="1" applyFill="1" applyBorder="1" applyAlignment="1" applyProtection="1">
      <alignment horizontal="center" vertical="center"/>
    </xf>
    <xf numFmtId="167" fontId="22" fillId="0" borderId="11" xfId="49" applyNumberFormat="1" applyFont="1" applyFill="1" applyBorder="1" applyAlignment="1" applyProtection="1">
      <alignment horizontal="center" vertical="center"/>
    </xf>
    <xf numFmtId="0" fontId="24" fillId="0" borderId="11" xfId="54" applyBorder="1"/>
    <xf numFmtId="0" fontId="23" fillId="35" borderId="0" xfId="0" applyFont="1" applyFill="1" applyAlignment="1">
      <alignment horizontal="center" wrapText="1"/>
    </xf>
    <xf numFmtId="0" fontId="0" fillId="35" borderId="0" xfId="0" applyFill="1"/>
    <xf numFmtId="0" fontId="0" fillId="35" borderId="0" xfId="0" applyNumberFormat="1" applyFill="1"/>
    <xf numFmtId="0" fontId="17" fillId="36" borderId="12" xfId="0" applyFont="1" applyFill="1" applyBorder="1"/>
    <xf numFmtId="0" fontId="17" fillId="0" borderId="12" xfId="0" applyFont="1" applyBorder="1" applyAlignment="1">
      <alignment horizontal="left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3" xfId="49"/>
    <cellStyle name="Normal 2 4" xfId="46"/>
    <cellStyle name="Normal 2 4 2" xfId="54"/>
    <cellStyle name="Normal 2 5" xfId="53"/>
    <cellStyle name="Normal 3" xfId="43"/>
    <cellStyle name="Normal 3 2" xfId="44"/>
    <cellStyle name="Normal 4" xfId="47"/>
    <cellStyle name="Normal 4 2" xfId="51"/>
    <cellStyle name="Normal 5" xfId="48"/>
    <cellStyle name="Normal 6" xfId="52"/>
    <cellStyle name="Note" xfId="15" builtinId="10" customBuiltin="1"/>
    <cellStyle name="Output" xfId="10" builtinId="21" customBuiltin="1"/>
    <cellStyle name="Style 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OG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0"/>
            <c:trendlineLbl>
              <c:layout>
                <c:manualLayout>
                  <c:x val="0.224707130358705"/>
                  <c:y val="0.00547462817147857"/>
                </c:manualLayout>
              </c:layout>
              <c:numFmt formatCode="General" sourceLinked="0"/>
            </c:trendlineLbl>
          </c:trendline>
          <c:xVal>
            <c:numRef>
              <c:f>Sheet4!$F$18:$F$26</c:f>
              <c:numCache>
                <c:formatCode>General</c:formatCode>
                <c:ptCount val="9"/>
                <c:pt idx="0">
                  <c:v>0.0176991150442478</c:v>
                </c:pt>
                <c:pt idx="1">
                  <c:v>0.0132743362831858</c:v>
                </c:pt>
                <c:pt idx="2">
                  <c:v>0.00553097345132743</c:v>
                </c:pt>
                <c:pt idx="3">
                  <c:v>0.165784693587996</c:v>
                </c:pt>
                <c:pt idx="4">
                  <c:v>0.0422892116324983</c:v>
                </c:pt>
                <c:pt idx="5">
                  <c:v>0.0902467989111312</c:v>
                </c:pt>
                <c:pt idx="6">
                  <c:v>0.281710914454277</c:v>
                </c:pt>
                <c:pt idx="7">
                  <c:v>0.216469678333939</c:v>
                </c:pt>
                <c:pt idx="8">
                  <c:v>0.185825220578248</c:v>
                </c:pt>
              </c:numCache>
            </c:numRef>
          </c:xVal>
          <c:yVal>
            <c:numRef>
              <c:f>Sheet4!$J$18:$J$26</c:f>
              <c:numCache>
                <c:formatCode>General</c:formatCode>
                <c:ptCount val="9"/>
                <c:pt idx="0">
                  <c:v>0.458696296296296</c:v>
                </c:pt>
                <c:pt idx="1">
                  <c:v>0.144918518518519</c:v>
                </c:pt>
                <c:pt idx="2">
                  <c:v>0.0393408</c:v>
                </c:pt>
                <c:pt idx="3">
                  <c:v>0.619837037037037</c:v>
                </c:pt>
                <c:pt idx="4">
                  <c:v>0.181788888888889</c:v>
                </c:pt>
                <c:pt idx="5">
                  <c:v>1.094444444444445</c:v>
                </c:pt>
                <c:pt idx="6">
                  <c:v>1.077555555555555</c:v>
                </c:pt>
                <c:pt idx="7">
                  <c:v>1.335893333333333</c:v>
                </c:pt>
                <c:pt idx="8">
                  <c:v>1.362733333333333</c:v>
                </c:pt>
              </c:numCache>
            </c:numRef>
          </c:yVal>
          <c:smooth val="0"/>
        </c:ser>
        <c:ser>
          <c:idx val="1"/>
          <c:order val="1"/>
          <c:tx>
            <c:v>2G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0"/>
            <c:trendlineLbl>
              <c:layout>
                <c:manualLayout>
                  <c:x val="0.289673665791776"/>
                  <c:y val="-0.000256270049577136"/>
                </c:manualLayout>
              </c:layout>
              <c:numFmt formatCode="General" sourceLinked="0"/>
            </c:trendlineLbl>
          </c:trendline>
          <c:xVal>
            <c:numRef>
              <c:f>Sheet4!$F$2:$F$10</c:f>
              <c:numCache>
                <c:formatCode>General</c:formatCode>
                <c:ptCount val="9"/>
                <c:pt idx="0">
                  <c:v>0.0147492625368732</c:v>
                </c:pt>
                <c:pt idx="1">
                  <c:v>0.0176991150442478</c:v>
                </c:pt>
                <c:pt idx="2">
                  <c:v>0.0256637168141593</c:v>
                </c:pt>
                <c:pt idx="3">
                  <c:v>0.141273146094905</c:v>
                </c:pt>
                <c:pt idx="4">
                  <c:v>0.0501896010219563</c:v>
                </c:pt>
                <c:pt idx="5">
                  <c:v>0.0913315559295732</c:v>
                </c:pt>
                <c:pt idx="6">
                  <c:v>0.256637168141593</c:v>
                </c:pt>
                <c:pt idx="7">
                  <c:v>0.195654824482427</c:v>
                </c:pt>
                <c:pt idx="8">
                  <c:v>0.170354543200187</c:v>
                </c:pt>
              </c:numCache>
            </c:numRef>
          </c:xVal>
          <c:yVal>
            <c:numRef>
              <c:f>Sheet4!$J$2:$J$10</c:f>
              <c:numCache>
                <c:formatCode>General</c:formatCode>
                <c:ptCount val="9"/>
                <c:pt idx="0">
                  <c:v>0.270212</c:v>
                </c:pt>
                <c:pt idx="1">
                  <c:v>0.151342857142857</c:v>
                </c:pt>
                <c:pt idx="2">
                  <c:v>0.119146730673067</c:v>
                </c:pt>
                <c:pt idx="3">
                  <c:v>0.39236</c:v>
                </c:pt>
                <c:pt idx="4">
                  <c:v>0.087198</c:v>
                </c:pt>
                <c:pt idx="5">
                  <c:v>1.089733333333333</c:v>
                </c:pt>
                <c:pt idx="6">
                  <c:v>0.969377777777778</c:v>
                </c:pt>
                <c:pt idx="7">
                  <c:v>1.275758333333334</c:v>
                </c:pt>
                <c:pt idx="8">
                  <c:v>0.82145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5296"/>
        <c:axId val="2092047616"/>
      </c:scatterChart>
      <c:valAx>
        <c:axId val="20920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47616"/>
        <c:crosses val="autoZero"/>
        <c:crossBetween val="midCat"/>
      </c:valAx>
      <c:valAx>
        <c:axId val="2092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0</xdr:row>
      <xdr:rowOff>352425</xdr:rowOff>
    </xdr:from>
    <xdr:to>
      <xdr:col>20</xdr:col>
      <xdr:colOff>80962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orest" refreshedDate="42020.68220358796" createdVersion="4" refreshedVersion="4" minRefreshableVersion="3" recordCount="34">
  <cacheSource type="worksheet">
    <worksheetSource ref="A1:L1048576" sheet="1.15.15"/>
  </cacheSource>
  <cacheFields count="12">
    <cacheField name="Site" numFmtId="0">
      <sharedItems containsBlank="1" count="7">
        <s v="COOK"/>
        <s v="FRITZ"/>
        <s v="MR404"/>
        <s v="LO703"/>
        <s v="LO701"/>
        <s v="IND"/>
        <m/>
      </sharedItems>
    </cacheField>
    <cacheField name="Site number" numFmtId="0">
      <sharedItems containsString="0" containsBlank="1" containsNumber="1" containsInteger="1" minValue="6" maxValue="12"/>
    </cacheField>
    <cacheField name="Reach Number" numFmtId="0">
      <sharedItems containsString="0" containsBlank="1" containsNumber="1" containsInteger="1" minValue="1" maxValue="3"/>
    </cacheField>
    <cacheField name="Reach Type" numFmtId="0">
      <sharedItems containsBlank="1" count="7">
        <s v="OG"/>
        <s v="2G"/>
        <s v="CONTR"/>
        <s v="MANIP1"/>
        <s v="MANIP2"/>
        <m/>
        <s v="MANIP" u="1"/>
      </sharedItems>
    </cacheField>
    <cacheField name="Reach type #" numFmtId="0">
      <sharedItems containsString="0" containsBlank="1" containsNumber="1" containsInteger="1" minValue="1" maxValue="4"/>
    </cacheField>
    <cacheField name="Date Collected" numFmtId="0">
      <sharedItems containsNonDate="0" containsDate="1" containsString="0" containsBlank="1" minDate="2014-09-19T00:00:00" maxDate="2014-09-24T00:00:00"/>
    </cacheField>
    <cacheField name="Rep" numFmtId="0">
      <sharedItems containsString="0" containsBlank="1" containsNumber="1" containsInteger="1" minValue="1" maxValue="3"/>
    </cacheField>
    <cacheField name="Date Analyzed" numFmtId="0">
      <sharedItems containsNonDate="0" containsDate="1" containsString="0" containsBlank="1" minDate="2014-01-15T00:00:00" maxDate="2014-01-16T00:00:00"/>
    </cacheField>
    <cacheField name="# During Analysis (for order)" numFmtId="0">
      <sharedItems containsString="0" containsBlank="1" containsNumber="1" containsInteger="1" minValue="1" maxValue="33"/>
    </cacheField>
    <cacheField name="Nitrate (ppm)" numFmtId="0">
      <sharedItems containsString="0" containsBlank="1" containsNumber="1" minValue="3.4526371628425596E-2" maxValue="0.30370475505050804"/>
    </cacheField>
    <cacheField name="Phosphate (ppm)" numFmtId="0">
      <sharedItems containsBlank="1" containsMixedTypes="1" containsNumber="1" minValue="2.9334062075100649E-2" maxValue="0.11750658973786761"/>
    </cacheField>
    <cacheField name="Label on Bott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orest" refreshedDate="42024.674415393521" createdVersion="4" refreshedVersion="4" minRefreshableVersion="3" recordCount="80">
  <cacheSource type="worksheet">
    <worksheetSource ref="A1:O1048576" sheet="2014 samples"/>
  </cacheSource>
  <cacheFields count="15">
    <cacheField name="Site" numFmtId="0">
      <sharedItems containsBlank="1" count="14">
        <s v="MCT_W"/>
        <s v="STR "/>
        <s v="STR"/>
        <s v="MCT_E"/>
        <s v="CHUCK"/>
        <s v="LOON"/>
        <s v="COOK"/>
        <s v="FRITZ"/>
        <s v="MR404"/>
        <s v="MACK"/>
        <s v="LO703"/>
        <s v="LO701"/>
        <s v="IND"/>
        <m/>
      </sharedItems>
    </cacheField>
    <cacheField name="Site number" numFmtId="0">
      <sharedItems containsString="0" containsBlank="1" containsNumber="1" containsInteger="1" minValue="1" maxValue="12"/>
    </cacheField>
    <cacheField name="Reach Number" numFmtId="0">
      <sharedItems containsString="0" containsBlank="1" containsNumber="1" containsInteger="1" minValue="1" maxValue="4"/>
    </cacheField>
    <cacheField name="Reach Type" numFmtId="0">
      <sharedItems containsBlank="1" count="8">
        <s v="OG"/>
        <s v="2G"/>
        <s v="TRANS"/>
        <s v="MANIP"/>
        <s v="CONTR"/>
        <s v="MANIP1"/>
        <s v="MANIP2"/>
        <m/>
      </sharedItems>
    </cacheField>
    <cacheField name="Reach type #" numFmtId="0">
      <sharedItems containsString="0" containsBlank="1" containsNumber="1" containsInteger="1" minValue="1" maxValue="5"/>
    </cacheField>
    <cacheField name="Date Collected" numFmtId="0">
      <sharedItems containsDate="1" containsBlank="1" containsMixedTypes="1" minDate="2014-09-19T00:00:00" maxDate="2014-09-24T00:00:00"/>
    </cacheField>
    <cacheField name="Meter" numFmtId="0">
      <sharedItems containsString="0" containsBlank="1" containsNumber="1" containsInteger="1" minValue="0" maxValue="440"/>
    </cacheField>
    <cacheField name="Rep" numFmtId="0">
      <sharedItems containsString="0" containsBlank="1" containsNumber="1" containsInteger="1" minValue="1" maxValue="3"/>
    </cacheField>
    <cacheField name="Date Analyzed" numFmtId="0">
      <sharedItems containsDate="1" containsBlank="1" containsMixedTypes="1" minDate="2014-01-15T00:00:00" maxDate="2014-01-16T00:00:00"/>
    </cacheField>
    <cacheField name="# During Analysis (for order)" numFmtId="0">
      <sharedItems containsNonDate="0" containsString="0" containsBlank="1"/>
    </cacheField>
    <cacheField name="Nitrate (ppm)" numFmtId="0">
      <sharedItems containsString="0" containsBlank="1" containsNumber="1" minValue="4.4247787610619468E-3" maxValue="0.30370475505050804"/>
    </cacheField>
    <cacheField name="NO3-N" numFmtId="0">
      <sharedItems containsString="0" containsBlank="1" containsNumber="1" minValue="1E-3" maxValue="6.8637274641414822E-2"/>
    </cacheField>
    <cacheField name="Phosphate (ppm)" numFmtId="0">
      <sharedItems containsString="0" containsBlank="1" containsNumber="1" minValue="0" maxValue="0.12576687116564417"/>
    </cacheField>
    <cacheField name="PO4-P" numFmtId="0">
      <sharedItems containsString="0" containsBlank="1" containsNumber="1" minValue="0" maxValue="4.1000000000000002E-2"/>
    </cacheField>
    <cacheField name="Label on Bott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6"/>
    <n v="1"/>
    <x v="0"/>
    <n v="1"/>
    <d v="2014-09-22T00:00:00"/>
    <n v="1"/>
    <d v="2014-01-15T00:00:00"/>
    <n v="1"/>
    <n v="0.1692124605429989"/>
    <n v="4.9604698140883231E-2"/>
    <s v="COOK-OG-1"/>
  </r>
  <r>
    <x v="0"/>
    <n v="6"/>
    <n v="1"/>
    <x v="0"/>
    <n v="1"/>
    <d v="2014-09-22T00:00:00"/>
    <n v="2"/>
    <d v="2014-01-15T00:00:00"/>
    <n v="2"/>
    <n v="0.16685415923611197"/>
    <n v="4.532832328405776E-2"/>
    <s v="COOK-OG-2"/>
  </r>
  <r>
    <x v="0"/>
    <n v="6"/>
    <n v="1"/>
    <x v="0"/>
    <n v="1"/>
    <d v="2014-09-22T00:00:00"/>
    <n v="3"/>
    <d v="2014-01-15T00:00:00"/>
    <n v="3"/>
    <n v="0.16128746098487678"/>
    <n v="4.7021982869427187E-2"/>
    <s v="COOK-OG-3"/>
  </r>
  <r>
    <x v="0"/>
    <n v="6"/>
    <n v="2"/>
    <x v="1"/>
    <n v="2"/>
    <d v="2014-09-22T00:00:00"/>
    <n v="1"/>
    <d v="2014-01-15T00:00:00"/>
    <n v="4"/>
    <n v="0.12645485352043673"/>
    <n v="2.9334062075100649E-2"/>
    <s v="COOK-2G-1"/>
  </r>
  <r>
    <x v="0"/>
    <n v="6"/>
    <n v="2"/>
    <x v="1"/>
    <n v="2"/>
    <d v="2014-09-22T00:00:00"/>
    <n v="2"/>
    <d v="2014-01-15T00:00:00"/>
    <n v="5"/>
    <n v="0.15397572333127421"/>
    <n v="4.2695159101977277E-2"/>
    <s v="COOK-2G-2"/>
  </r>
  <r>
    <x v="0"/>
    <n v="6"/>
    <n v="2"/>
    <x v="1"/>
    <n v="2"/>
    <d v="2014-09-22T00:00:00"/>
    <n v="3"/>
    <d v="2014-01-15T00:00:00"/>
    <n v="6"/>
    <n v="0.14338886143300261"/>
    <n v="3.8067102454127026E-2"/>
    <s v="COOK-2G-3"/>
  </r>
  <r>
    <x v="1"/>
    <n v="7"/>
    <n v="1"/>
    <x v="0"/>
    <n v="1"/>
    <d v="2014-09-22T00:00:00"/>
    <n v="1"/>
    <d v="2014-01-15T00:00:00"/>
    <n v="7"/>
    <n v="4.6697195386411622E-2"/>
    <s v="n.a."/>
    <s v="FRITZ-OG-1"/>
  </r>
  <r>
    <x v="1"/>
    <n v="7"/>
    <n v="1"/>
    <x v="0"/>
    <n v="1"/>
    <d v="2014-09-22T00:00:00"/>
    <n v="2"/>
    <d v="2014-01-15T00:00:00"/>
    <n v="8"/>
    <n v="3.4526371628425596E-2"/>
    <s v="n.a."/>
    <s v="FRITZ-OG-2"/>
  </r>
  <r>
    <x v="1"/>
    <n v="7"/>
    <n v="1"/>
    <x v="0"/>
    <n v="1"/>
    <d v="2014-09-22T00:00:00"/>
    <n v="3"/>
    <d v="2014-01-15T00:00:00"/>
    <n v="9"/>
    <n v="4.5644067882657575E-2"/>
    <s v="n.a."/>
    <s v="FRITZ-OG-3"/>
  </r>
  <r>
    <x v="1"/>
    <n v="7"/>
    <n v="2"/>
    <x v="1"/>
    <n v="2"/>
    <d v="2014-09-22T00:00:00"/>
    <n v="1"/>
    <d v="2014-01-15T00:00:00"/>
    <n v="10"/>
    <n v="4.076280652653496E-2"/>
    <s v="n.a."/>
    <s v="FRITZ-2G-1"/>
  </r>
  <r>
    <x v="1"/>
    <n v="7"/>
    <n v="2"/>
    <x v="1"/>
    <n v="2"/>
    <d v="2014-09-22T00:00:00"/>
    <n v="2"/>
    <d v="2014-01-15T00:00:00"/>
    <n v="11"/>
    <n v="5.1479952976398284E-2"/>
    <s v="n.a."/>
    <s v="FRITZ-2G-2"/>
  </r>
  <r>
    <x v="1"/>
    <n v="7"/>
    <n v="2"/>
    <x v="1"/>
    <n v="2"/>
    <d v="2014-09-22T00:00:00"/>
    <n v="3"/>
    <d v="2014-01-15T00:00:00"/>
    <n v="12"/>
    <n v="5.8326043562935748E-2"/>
    <s v="n.a."/>
    <s v="FRITZ-2G-3"/>
  </r>
  <r>
    <x v="2"/>
    <n v="8"/>
    <n v="1"/>
    <x v="0"/>
    <n v="1"/>
    <d v="2014-09-23T00:00:00"/>
    <n v="1"/>
    <d v="2014-01-15T00:00:00"/>
    <n v="13"/>
    <n v="8.6958717126325039E-2"/>
    <n v="4.6431963748184285E-2"/>
    <s v="MR404-OG-1"/>
  </r>
  <r>
    <x v="2"/>
    <n v="8"/>
    <n v="1"/>
    <x v="0"/>
    <n v="1"/>
    <d v="2014-09-23T00:00:00"/>
    <n v="2"/>
    <d v="2014-01-15T00:00:00"/>
    <n v="14"/>
    <n v="8.7346367643839962E-2"/>
    <n v="5.4011737831024205E-2"/>
    <s v="MR404-OG-2"/>
  </r>
  <r>
    <x v="2"/>
    <n v="8"/>
    <n v="1"/>
    <x v="0"/>
    <n v="1"/>
    <d v="2014-09-23T00:00:00"/>
    <n v="3"/>
    <d v="2014-01-15T00:00:00"/>
    <n v="15"/>
    <n v="9.6435311963228784E-2"/>
    <n v="4.757277441463479E-2"/>
    <s v="MR404-OG-3"/>
  </r>
  <r>
    <x v="2"/>
    <n v="8"/>
    <n v="2"/>
    <x v="1"/>
    <n v="2"/>
    <d v="2014-09-23T00:00:00"/>
    <n v="1"/>
    <d v="2014-01-15T00:00:00"/>
    <n v="16"/>
    <n v="9.6861434373132063E-2"/>
    <n v="5.8220553164249803E-2"/>
    <s v="MR404-2G-1"/>
  </r>
  <r>
    <x v="2"/>
    <n v="8"/>
    <n v="2"/>
    <x v="1"/>
    <n v="2"/>
    <d v="2014-09-23T00:00:00"/>
    <n v="2"/>
    <d v="2014-01-15T00:00:00"/>
    <n v="17"/>
    <n v="9.1893072096705386E-2"/>
    <n v="5.4096388754158675E-2"/>
    <s v="MR404-2G-2"/>
  </r>
  <r>
    <x v="2"/>
    <n v="8"/>
    <n v="2"/>
    <x v="1"/>
    <n v="2"/>
    <d v="2014-09-23T00:00:00"/>
    <n v="3"/>
    <d v="2014-01-15T00:00:00"/>
    <n v="18"/>
    <n v="8.5240161318882166E-2"/>
    <n v="5.1090451309877799E-2"/>
    <s v="MR404-2G-3"/>
  </r>
  <r>
    <x v="3"/>
    <n v="10"/>
    <n v="1"/>
    <x v="0"/>
    <n v="1"/>
    <d v="2014-09-23T00:00:00"/>
    <n v="1"/>
    <d v="2014-01-15T00:00:00"/>
    <n v="19"/>
    <n v="0.22499650540214139"/>
    <n v="0.11750658973786761"/>
    <s v="L703-OG-1"/>
  </r>
  <r>
    <x v="3"/>
    <n v="10"/>
    <n v="1"/>
    <x v="0"/>
    <n v="1"/>
    <d v="2014-09-23T00:00:00"/>
    <n v="2"/>
    <d v="2014-01-15T00:00:00"/>
    <n v="20"/>
    <n v="0.21633941990332292"/>
    <n v="0.10983715298667579"/>
    <s v="L703-OG-2"/>
  </r>
  <r>
    <x v="3"/>
    <n v="10"/>
    <n v="1"/>
    <x v="0"/>
    <n v="1"/>
    <d v="2014-09-23T00:00:00"/>
    <n v="3"/>
    <d v="2014-01-15T00:00:00"/>
    <n v="21"/>
    <n v="0.20807310969635354"/>
    <n v="0.10742577522369261"/>
    <s v="L703-OG-3"/>
  </r>
  <r>
    <x v="3"/>
    <n v="10"/>
    <n v="2"/>
    <x v="1"/>
    <n v="2"/>
    <d v="2014-09-23T00:00:00"/>
    <n v="1"/>
    <d v="2014-01-15T00:00:00"/>
    <n v="22"/>
    <n v="0.19580109073962476"/>
    <n v="0.10567472000738073"/>
    <s v="L703-2G-1"/>
  </r>
  <r>
    <x v="3"/>
    <n v="10"/>
    <n v="2"/>
    <x v="1"/>
    <n v="2"/>
    <d v="2014-09-23T00:00:00"/>
    <n v="2"/>
    <d v="2014-01-15T00:00:00"/>
    <n v="23"/>
    <n v="0.19068536711344963"/>
    <n v="0.10774434935355896"/>
    <s v="L703-2G-2"/>
  </r>
  <r>
    <x v="3"/>
    <n v="10"/>
    <n v="2"/>
    <x v="1"/>
    <n v="2"/>
    <d v="2014-09-23T00:00:00"/>
    <n v="3"/>
    <d v="2014-01-15T00:00:00"/>
    <n v="24"/>
    <n v="0.20047801559420689"/>
    <n v="0.1022669238973542"/>
    <s v="L703-2G-3"/>
  </r>
  <r>
    <x v="4"/>
    <n v="11"/>
    <n v="1"/>
    <x v="0"/>
    <n v="1"/>
    <d v="2014-09-23T00:00:00"/>
    <n v="1"/>
    <d v="2014-01-15T00:00:00"/>
    <n v="25"/>
    <n v="0.18771377929644881"/>
    <n v="8.9337468211619614E-2"/>
    <s v="L701-OG-1"/>
  </r>
  <r>
    <x v="4"/>
    <n v="11"/>
    <n v="1"/>
    <x v="0"/>
    <n v="1"/>
    <d v="2014-09-23T00:00:00"/>
    <n v="2"/>
    <d v="2014-01-15T00:00:00"/>
    <n v="26"/>
    <n v="0.18318075626454333"/>
    <n v="9.1896420867212489E-2"/>
    <s v="L701-OG-2"/>
  </r>
  <r>
    <x v="4"/>
    <n v="11"/>
    <n v="1"/>
    <x v="0"/>
    <n v="1"/>
    <d v="2014-09-23T00:00:00"/>
    <n v="3"/>
    <d v="2014-01-15T00:00:00"/>
    <n v="27"/>
    <n v="0.1865811261737533"/>
    <n v="9.0631520307832683E-2"/>
    <s v="L701-OG-3"/>
  </r>
  <r>
    <x v="4"/>
    <n v="11"/>
    <n v="2"/>
    <x v="1"/>
    <n v="2"/>
    <d v="2014-09-23T00:00:00"/>
    <n v="1"/>
    <d v="2014-01-15T00:00:00"/>
    <n v="28"/>
    <n v="0.14300917458280374"/>
    <n v="7.846972534417658E-2"/>
    <s v="L701-2G-1"/>
  </r>
  <r>
    <x v="4"/>
    <n v="11"/>
    <n v="2"/>
    <x v="1"/>
    <n v="2"/>
    <d v="2014-09-23T00:00:00"/>
    <n v="2"/>
    <d v="2014-01-15T00:00:00"/>
    <n v="29"/>
    <n v="0.18999497546421201"/>
    <n v="9.660328558089247E-2"/>
    <s v="L701-2G-2"/>
  </r>
  <r>
    <x v="4"/>
    <n v="11"/>
    <n v="2"/>
    <x v="1"/>
    <n v="2"/>
    <d v="2014-09-23T00:00:00"/>
    <n v="3"/>
    <d v="2014-01-15T00:00:00"/>
    <n v="30"/>
    <n v="0.17805947955354487"/>
    <n v="8.5164436260860163E-2"/>
    <s v="L701-2G-3"/>
  </r>
  <r>
    <x v="5"/>
    <n v="12"/>
    <n v="1"/>
    <x v="2"/>
    <n v="3"/>
    <d v="2014-09-19T00:00:00"/>
    <n v="1"/>
    <d v="2014-01-15T00:00:00"/>
    <n v="31"/>
    <n v="0.30370475505050804"/>
    <n v="7.7444587641947366E-2"/>
    <s v="501-IND-CONTROL-1"/>
  </r>
  <r>
    <x v="5"/>
    <n v="12"/>
    <n v="2"/>
    <x v="3"/>
    <n v="4"/>
    <d v="2014-09-19T00:00:00"/>
    <n v="1"/>
    <d v="2014-01-15T00:00:00"/>
    <n v="32"/>
    <n v="0.29108011372077519"/>
    <n v="7.1762389262606877E-2"/>
    <s v="502-IND-REACH 2"/>
  </r>
  <r>
    <x v="5"/>
    <n v="12"/>
    <n v="3"/>
    <x v="4"/>
    <n v="4"/>
    <d v="2014-09-19T00:00:00"/>
    <n v="1"/>
    <d v="2014-01-15T00:00:00"/>
    <n v="33"/>
    <n v="0.29235638513293261"/>
    <n v="7.3477950064311612E-2"/>
    <s v="503-IND-REACH 3"/>
  </r>
  <r>
    <x v="6"/>
    <m/>
    <m/>
    <x v="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n v="1"/>
    <n v="2"/>
    <x v="0"/>
    <n v="1"/>
    <s v="July, 2014"/>
    <n v="0"/>
    <n v="1"/>
    <s v="November, 2014"/>
    <m/>
    <n v="1.7699115044247787E-2"/>
    <n v="4.0000000000000001E-3"/>
    <m/>
    <m/>
    <m/>
  </r>
  <r>
    <x v="0"/>
    <n v="1"/>
    <n v="2"/>
    <x v="0"/>
    <n v="1"/>
    <s v="July, 2014"/>
    <n v="30"/>
    <n v="1"/>
    <s v="November, 2014"/>
    <m/>
    <n v="1.7699115044247787E-2"/>
    <n v="4.0000000000000001E-3"/>
    <m/>
    <m/>
    <m/>
  </r>
  <r>
    <x v="0"/>
    <n v="1"/>
    <n v="2"/>
    <x v="0"/>
    <n v="1"/>
    <s v="July, 2014"/>
    <n v="60"/>
    <n v="1"/>
    <s v="November, 2014"/>
    <m/>
    <n v="1.7699115044247787E-2"/>
    <n v="4.0000000000000001E-3"/>
    <m/>
    <m/>
    <m/>
  </r>
  <r>
    <x v="0"/>
    <n v="1"/>
    <n v="2"/>
    <x v="0"/>
    <n v="1"/>
    <s v="July, 2014"/>
    <n v="100"/>
    <n v="1"/>
    <s v="November, 2014"/>
    <m/>
    <n v="1.7699115044247787E-2"/>
    <n v="4.0000000000000001E-3"/>
    <m/>
    <m/>
    <m/>
  </r>
  <r>
    <x v="0"/>
    <n v="1"/>
    <n v="2"/>
    <x v="0"/>
    <n v="1"/>
    <s v="July, 2014"/>
    <n v="140"/>
    <n v="1"/>
    <s v="November, 2014"/>
    <m/>
    <n v="1.7699115044247787E-2"/>
    <n v="4.0000000000000001E-3"/>
    <m/>
    <m/>
    <m/>
  </r>
  <r>
    <x v="0"/>
    <n v="1"/>
    <n v="2"/>
    <x v="0"/>
    <n v="1"/>
    <s v="July, 2014"/>
    <n v="160"/>
    <n v="1"/>
    <s v="November, 2014"/>
    <m/>
    <n v="1.7699115044247787E-2"/>
    <n v="4.0000000000000001E-3"/>
    <n v="6.7484662576687116E-2"/>
    <n v="2.1999999999999999E-2"/>
    <m/>
  </r>
  <r>
    <x v="0"/>
    <n v="1"/>
    <n v="1"/>
    <x v="1"/>
    <n v="2"/>
    <s v="July, 2014"/>
    <n v="0"/>
    <n v="1"/>
    <s v="November, 2014"/>
    <m/>
    <n v="1.3274336283185841E-2"/>
    <n v="3.0000000000000001E-3"/>
    <n v="6.4417177914110432E-2"/>
    <n v="2.1000000000000001E-2"/>
    <m/>
  </r>
  <r>
    <x v="0"/>
    <n v="1"/>
    <n v="1"/>
    <x v="1"/>
    <n v="2"/>
    <s v="July, 2014"/>
    <n v="30"/>
    <n v="1"/>
    <s v="November, 2014"/>
    <m/>
    <n v="3.0973451327433628E-2"/>
    <n v="7.0000000000000001E-3"/>
    <n v="6.1349693251533742E-2"/>
    <n v="0.02"/>
    <m/>
  </r>
  <r>
    <x v="0"/>
    <n v="1"/>
    <n v="1"/>
    <x v="1"/>
    <n v="2"/>
    <s v="July, 2014"/>
    <n v="60"/>
    <n v="1"/>
    <s v="November, 2014"/>
    <m/>
    <n v="1.3274336283185841E-2"/>
    <n v="3.0000000000000001E-3"/>
    <m/>
    <m/>
    <m/>
  </r>
  <r>
    <x v="0"/>
    <n v="1"/>
    <n v="1"/>
    <x v="1"/>
    <n v="2"/>
    <s v="July, 2014"/>
    <n v="90"/>
    <n v="1"/>
    <s v="November, 2014"/>
    <m/>
    <n v="1.3274336283185841E-2"/>
    <n v="3.0000000000000001E-3"/>
    <m/>
    <m/>
    <m/>
  </r>
  <r>
    <x v="0"/>
    <n v="1"/>
    <n v="1"/>
    <x v="1"/>
    <n v="2"/>
    <s v="July, 2014"/>
    <n v="120"/>
    <n v="1"/>
    <s v="November, 2014"/>
    <m/>
    <n v="8.8495575221238937E-3"/>
    <n v="2E-3"/>
    <m/>
    <m/>
    <m/>
  </r>
  <r>
    <x v="0"/>
    <n v="1"/>
    <n v="1"/>
    <x v="1"/>
    <n v="2"/>
    <s v="July, 2014"/>
    <n v="160"/>
    <n v="1"/>
    <s v="November, 2014"/>
    <m/>
    <n v="8.8495575221238937E-3"/>
    <n v="2E-3"/>
    <m/>
    <m/>
    <m/>
  </r>
  <r>
    <x v="1"/>
    <n v="2"/>
    <n v="1"/>
    <x v="0"/>
    <n v="1"/>
    <s v="July, 2014"/>
    <n v="0"/>
    <n v="1"/>
    <s v="November, 2014"/>
    <m/>
    <n v="1.3274336283185841E-2"/>
    <n v="3.0000000000000001E-3"/>
    <m/>
    <m/>
    <m/>
  </r>
  <r>
    <x v="1"/>
    <n v="2"/>
    <n v="1"/>
    <x v="0"/>
    <n v="1"/>
    <s v="July, 2014"/>
    <n v="40"/>
    <n v="1"/>
    <s v="November, 2014"/>
    <m/>
    <n v="1.3274336283185841E-2"/>
    <n v="3.0000000000000001E-3"/>
    <m/>
    <m/>
    <m/>
  </r>
  <r>
    <x v="1"/>
    <n v="2"/>
    <n v="1"/>
    <x v="0"/>
    <n v="1"/>
    <s v="July, 2014"/>
    <n v="70"/>
    <n v="1"/>
    <s v="November, 2014"/>
    <m/>
    <n v="1.3274336283185841E-2"/>
    <n v="3.0000000000000001E-3"/>
    <m/>
    <m/>
    <m/>
  </r>
  <r>
    <x v="1"/>
    <n v="2"/>
    <n v="1"/>
    <x v="0"/>
    <n v="1"/>
    <s v="July, 2014"/>
    <n v="100"/>
    <n v="1"/>
    <s v="November, 2014"/>
    <m/>
    <n v="1.3274336283185841E-2"/>
    <n v="3.0000000000000001E-3"/>
    <m/>
    <m/>
    <m/>
  </r>
  <r>
    <x v="1"/>
    <n v="2"/>
    <n v="1"/>
    <x v="0"/>
    <n v="1"/>
    <s v="July, 2014"/>
    <n v="140"/>
    <n v="1"/>
    <s v="November, 2014"/>
    <m/>
    <n v="1.3274336283185841E-2"/>
    <n v="3.0000000000000001E-3"/>
    <m/>
    <m/>
    <m/>
  </r>
  <r>
    <x v="1"/>
    <n v="2"/>
    <n v="1"/>
    <x v="0"/>
    <n v="1"/>
    <s v="July, 2014"/>
    <n v="160"/>
    <n v="1"/>
    <s v="November, 2014"/>
    <m/>
    <n v="1.3274336283185841E-2"/>
    <n v="3.0000000000000001E-3"/>
    <m/>
    <m/>
    <m/>
  </r>
  <r>
    <x v="2"/>
    <n v="2"/>
    <n v="2"/>
    <x v="1"/>
    <n v="2"/>
    <s v="July, 2014"/>
    <n v="0"/>
    <n v="1"/>
    <s v="November, 2014"/>
    <m/>
    <n v="1.7699115044247787E-2"/>
    <n v="4.0000000000000001E-3"/>
    <n v="2.7607361963190181E-2"/>
    <n v="8.9999999999999993E-3"/>
    <m/>
  </r>
  <r>
    <x v="2"/>
    <n v="2"/>
    <n v="2"/>
    <x v="1"/>
    <n v="2"/>
    <s v="July, 2014"/>
    <n v="45"/>
    <n v="1"/>
    <s v="November, 2014"/>
    <m/>
    <n v="1.7699115044247787E-2"/>
    <n v="4.0000000000000001E-3"/>
    <n v="2.7607361963190181E-2"/>
    <n v="8.9999999999999993E-3"/>
    <m/>
  </r>
  <r>
    <x v="2"/>
    <n v="2"/>
    <n v="2"/>
    <x v="1"/>
    <n v="2"/>
    <s v="July, 2014"/>
    <n v="90"/>
    <n v="1"/>
    <s v="November, 2014"/>
    <m/>
    <n v="1.7699115044247787E-2"/>
    <n v="4.0000000000000001E-3"/>
    <n v="2.4539877300613498E-2"/>
    <n v="8.0000000000000002E-3"/>
    <m/>
  </r>
  <r>
    <x v="2"/>
    <n v="2"/>
    <n v="2"/>
    <x v="1"/>
    <n v="2"/>
    <s v="July, 2014"/>
    <n v="120"/>
    <n v="1"/>
    <s v="November, 2014"/>
    <m/>
    <n v="1.7699115044247787E-2"/>
    <n v="4.0000000000000001E-3"/>
    <m/>
    <m/>
    <m/>
  </r>
  <r>
    <x v="2"/>
    <n v="2"/>
    <n v="2"/>
    <x v="1"/>
    <n v="2"/>
    <s v="July, 2014"/>
    <n v="160"/>
    <n v="1"/>
    <s v="November, 2014"/>
    <m/>
    <n v="1.7699115044247787E-2"/>
    <n v="4.0000000000000001E-3"/>
    <m/>
    <m/>
    <m/>
  </r>
  <r>
    <x v="3"/>
    <n v="3"/>
    <n v="1"/>
    <x v="0"/>
    <n v="1"/>
    <s v="July, 2014"/>
    <n v="10"/>
    <n v="1"/>
    <s v="November, 2014"/>
    <m/>
    <n v="4.4247787610619468E-3"/>
    <n v="1E-3"/>
    <n v="0.12269938650306748"/>
    <n v="0.04"/>
    <m/>
  </r>
  <r>
    <x v="3"/>
    <n v="3"/>
    <n v="1"/>
    <x v="0"/>
    <n v="1"/>
    <s v="July, 2014"/>
    <n v="45"/>
    <n v="1"/>
    <s v="November, 2014"/>
    <m/>
    <n v="4.4247787610619468E-3"/>
    <n v="1E-3"/>
    <n v="0.12576687116564417"/>
    <n v="4.1000000000000002E-2"/>
    <m/>
  </r>
  <r>
    <x v="3"/>
    <n v="3"/>
    <n v="1"/>
    <x v="0"/>
    <n v="1"/>
    <s v="July, 2014"/>
    <n v="80"/>
    <n v="1"/>
    <s v="November, 2014"/>
    <m/>
    <n v="4.4247787610619468E-3"/>
    <n v="1E-3"/>
    <n v="0.11963190184049079"/>
    <n v="3.9E-2"/>
    <m/>
  </r>
  <r>
    <x v="3"/>
    <n v="3"/>
    <n v="1"/>
    <x v="0"/>
    <n v="1"/>
    <s v="July, 2014"/>
    <n v="110"/>
    <n v="1"/>
    <s v="November, 2014"/>
    <m/>
    <n v="8.8495575221238937E-3"/>
    <n v="2E-3"/>
    <m/>
    <m/>
    <m/>
  </r>
  <r>
    <x v="3"/>
    <n v="3"/>
    <n v="2"/>
    <x v="2"/>
    <n v="5"/>
    <s v="July, 2014"/>
    <n v="135"/>
    <n v="1"/>
    <s v="November, 2014"/>
    <m/>
    <n v="8.8495575221238937E-3"/>
    <n v="2E-3"/>
    <m/>
    <m/>
    <m/>
  </r>
  <r>
    <x v="3"/>
    <n v="3"/>
    <n v="2"/>
    <x v="2"/>
    <n v="5"/>
    <s v="July, 2014"/>
    <n v="170"/>
    <n v="1"/>
    <s v="November, 2014"/>
    <m/>
    <n v="8.8495575221238937E-3"/>
    <n v="2E-3"/>
    <m/>
    <m/>
    <m/>
  </r>
  <r>
    <x v="3"/>
    <n v="3"/>
    <n v="2"/>
    <x v="2"/>
    <n v="5"/>
    <s v="July, 2014"/>
    <n v="205"/>
    <n v="1"/>
    <s v="November, 2014"/>
    <m/>
    <n v="1.3274336283185841E-2"/>
    <n v="3.0000000000000001E-3"/>
    <m/>
    <m/>
    <m/>
  </r>
  <r>
    <x v="3"/>
    <n v="3"/>
    <n v="4"/>
    <x v="1"/>
    <n v="2"/>
    <s v="July, 2014"/>
    <n v="300"/>
    <n v="1"/>
    <s v="November, 2014"/>
    <m/>
    <n v="2.6548672566371681E-2"/>
    <n v="6.0000000000000001E-3"/>
    <m/>
    <m/>
    <m/>
  </r>
  <r>
    <x v="3"/>
    <n v="3"/>
    <n v="4"/>
    <x v="1"/>
    <n v="2"/>
    <s v="July, 2014"/>
    <n v="335"/>
    <n v="1"/>
    <s v="November, 2014"/>
    <m/>
    <n v="2.6548672566371681E-2"/>
    <n v="6.0000000000000001E-3"/>
    <m/>
    <m/>
    <m/>
  </r>
  <r>
    <x v="3"/>
    <n v="3"/>
    <n v="4"/>
    <x v="1"/>
    <n v="2"/>
    <s v="July, 2014"/>
    <n v="370"/>
    <n v="1"/>
    <s v="November, 2014"/>
    <m/>
    <n v="2.6548672566371681E-2"/>
    <n v="6.0000000000000001E-3"/>
    <m/>
    <m/>
    <m/>
  </r>
  <r>
    <x v="3"/>
    <n v="3"/>
    <n v="4"/>
    <x v="1"/>
    <n v="2"/>
    <s v="July, 2014"/>
    <n v="405"/>
    <n v="1"/>
    <s v="November, 2014"/>
    <m/>
    <n v="2.6548672566371681E-2"/>
    <n v="6.0000000000000001E-3"/>
    <m/>
    <m/>
    <m/>
  </r>
  <r>
    <x v="3"/>
    <n v="3"/>
    <n v="4"/>
    <x v="1"/>
    <n v="2"/>
    <s v="July, 2014"/>
    <n v="440"/>
    <n v="1"/>
    <s v="November, 2014"/>
    <m/>
    <n v="2.2123893805309734E-2"/>
    <n v="5.0000000000000001E-3"/>
    <m/>
    <m/>
    <m/>
  </r>
  <r>
    <x v="4"/>
    <n v="4"/>
    <n v="1"/>
    <x v="3"/>
    <n v="4"/>
    <m/>
    <m/>
    <m/>
    <m/>
    <m/>
    <m/>
    <m/>
    <m/>
    <m/>
    <m/>
  </r>
  <r>
    <x v="4"/>
    <n v="4"/>
    <n v="2"/>
    <x v="4"/>
    <n v="3"/>
    <m/>
    <m/>
    <m/>
    <m/>
    <m/>
    <m/>
    <m/>
    <m/>
    <m/>
    <m/>
  </r>
  <r>
    <x v="5"/>
    <n v="5"/>
    <n v="1"/>
    <x v="4"/>
    <n v="3"/>
    <m/>
    <m/>
    <m/>
    <m/>
    <m/>
    <m/>
    <m/>
    <m/>
    <m/>
    <m/>
  </r>
  <r>
    <x v="5"/>
    <n v="5"/>
    <n v="2"/>
    <x v="3"/>
    <n v="4"/>
    <m/>
    <m/>
    <m/>
    <m/>
    <m/>
    <m/>
    <m/>
    <m/>
    <m/>
    <m/>
  </r>
  <r>
    <x v="6"/>
    <n v="6"/>
    <n v="1"/>
    <x v="0"/>
    <n v="1"/>
    <d v="2014-09-22T00:00:00"/>
    <n v="100"/>
    <n v="1"/>
    <d v="2014-01-15T00:00:00"/>
    <m/>
    <n v="0.1692124605429989"/>
    <n v="3.8242016082717753E-2"/>
    <n v="4.9604698140883231E-2"/>
    <n v="1.6171131593927933E-2"/>
    <s v="COOK-OG-1"/>
  </r>
  <r>
    <x v="6"/>
    <n v="6"/>
    <n v="1"/>
    <x v="0"/>
    <n v="1"/>
    <d v="2014-09-22T00:00:00"/>
    <n v="100"/>
    <n v="2"/>
    <d v="2014-01-15T00:00:00"/>
    <m/>
    <n v="0.16685415923611197"/>
    <n v="3.7709039987361304E-2"/>
    <n v="4.532832328405776E-2"/>
    <n v="1.477703339060283E-2"/>
    <s v="COOK-OG-2"/>
  </r>
  <r>
    <x v="6"/>
    <n v="6"/>
    <n v="1"/>
    <x v="0"/>
    <n v="1"/>
    <d v="2014-09-22T00:00:00"/>
    <n v="100"/>
    <n v="3"/>
    <d v="2014-01-15T00:00:00"/>
    <m/>
    <n v="0.16128746098487678"/>
    <n v="3.6450966182582152E-2"/>
    <n v="4.7021982869427187E-2"/>
    <n v="1.5329166415433264E-2"/>
    <s v="COOK-OG-3"/>
  </r>
  <r>
    <x v="6"/>
    <n v="6"/>
    <n v="2"/>
    <x v="1"/>
    <n v="2"/>
    <d v="2014-09-22T00:00:00"/>
    <n v="100"/>
    <n v="1"/>
    <d v="2014-01-15T00:00:00"/>
    <m/>
    <n v="0.12645485352043673"/>
    <n v="2.8578796895618701E-2"/>
    <n v="2.9334062075100649E-2"/>
    <n v="9.5629042364828113E-3"/>
    <s v="COOK-2G-1"/>
  </r>
  <r>
    <x v="6"/>
    <n v="6"/>
    <n v="2"/>
    <x v="1"/>
    <n v="2"/>
    <d v="2014-09-22T00:00:00"/>
    <n v="100"/>
    <n v="2"/>
    <d v="2014-01-15T00:00:00"/>
    <m/>
    <n v="0.15397572333127421"/>
    <n v="3.479851347286797E-2"/>
    <n v="4.2695159101977277E-2"/>
    <n v="1.3918621867244593E-2"/>
    <s v="COOK-2G-2"/>
  </r>
  <r>
    <x v="6"/>
    <n v="6"/>
    <n v="2"/>
    <x v="1"/>
    <n v="2"/>
    <d v="2014-09-22T00:00:00"/>
    <n v="100"/>
    <n v="3"/>
    <d v="2014-01-15T00:00:00"/>
    <m/>
    <n v="0.14338886143300261"/>
    <n v="3.2405882683858592E-2"/>
    <n v="3.8067102454127026E-2"/>
    <n v="1.2409875400045411E-2"/>
    <s v="COOK-2G-3"/>
  </r>
  <r>
    <x v="7"/>
    <n v="7"/>
    <n v="1"/>
    <x v="0"/>
    <n v="1"/>
    <d v="2014-09-22T00:00:00"/>
    <n v="90"/>
    <n v="1"/>
    <d v="2014-01-15T00:00:00"/>
    <m/>
    <n v="4.6697195386411622E-2"/>
    <n v="1.0553566157329027E-2"/>
    <n v="0"/>
    <n v="0"/>
    <s v="FRITZ-OG-1"/>
  </r>
  <r>
    <x v="7"/>
    <n v="7"/>
    <n v="1"/>
    <x v="0"/>
    <n v="1"/>
    <d v="2014-09-22T00:00:00"/>
    <n v="90"/>
    <n v="2"/>
    <d v="2014-01-15T00:00:00"/>
    <m/>
    <n v="3.4526371628425596E-2"/>
    <n v="7.802959988024185E-3"/>
    <n v="0"/>
    <n v="0"/>
    <s v="FRITZ-OG-2"/>
  </r>
  <r>
    <x v="7"/>
    <n v="7"/>
    <n v="1"/>
    <x v="0"/>
    <n v="1"/>
    <d v="2014-09-22T00:00:00"/>
    <n v="90"/>
    <n v="3"/>
    <d v="2014-01-15T00:00:00"/>
    <m/>
    <n v="4.5644067882657575E-2"/>
    <n v="1.0315559341480613E-2"/>
    <n v="0"/>
    <n v="0"/>
    <s v="FRITZ-OG-3"/>
  </r>
  <r>
    <x v="7"/>
    <n v="7"/>
    <n v="2"/>
    <x v="1"/>
    <n v="2"/>
    <d v="2014-09-22T00:00:00"/>
    <n v="90"/>
    <n v="1"/>
    <d v="2014-01-15T00:00:00"/>
    <m/>
    <n v="4.076280652653496E-2"/>
    <n v="9.2123942749969007E-3"/>
    <n v="0"/>
    <n v="0"/>
    <s v="FRITZ-2G-1"/>
  </r>
  <r>
    <x v="7"/>
    <n v="7"/>
    <n v="2"/>
    <x v="1"/>
    <n v="2"/>
    <d v="2014-09-22T00:00:00"/>
    <n v="90"/>
    <n v="2"/>
    <d v="2014-01-15T00:00:00"/>
    <m/>
    <n v="5.1479952976398284E-2"/>
    <n v="1.1634469372666012E-2"/>
    <n v="0"/>
    <n v="0"/>
    <s v="FRITZ-2G-2"/>
  </r>
  <r>
    <x v="7"/>
    <n v="7"/>
    <n v="2"/>
    <x v="1"/>
    <n v="2"/>
    <d v="2014-09-22T00:00:00"/>
    <n v="90"/>
    <n v="3"/>
    <d v="2014-01-15T00:00:00"/>
    <m/>
    <n v="5.8326043562935748E-2"/>
    <n v="1.318168584522348E-2"/>
    <n v="0"/>
    <n v="0"/>
    <s v="FRITZ-2G-3"/>
  </r>
  <r>
    <x v="8"/>
    <n v="8"/>
    <n v="1"/>
    <x v="0"/>
    <n v="1"/>
    <d v="2014-09-23T00:00:00"/>
    <n v="90"/>
    <n v="1"/>
    <d v="2014-01-15T00:00:00"/>
    <m/>
    <n v="8.6958717126325039E-2"/>
    <n v="1.9652670070549459E-2"/>
    <n v="4.6431963748184285E-2"/>
    <n v="1.5136820181908078E-2"/>
    <s v="MR404-OG-1"/>
  </r>
  <r>
    <x v="8"/>
    <n v="8"/>
    <n v="1"/>
    <x v="0"/>
    <n v="1"/>
    <d v="2014-09-23T00:00:00"/>
    <n v="90"/>
    <n v="2"/>
    <d v="2014-01-15T00:00:00"/>
    <m/>
    <n v="8.7346367643839962E-2"/>
    <n v="1.974027908750783E-2"/>
    <n v="5.4011737831024205E-2"/>
    <n v="1.760782653291389E-2"/>
    <s v="MR404-OG-2"/>
  </r>
  <r>
    <x v="8"/>
    <n v="8"/>
    <n v="1"/>
    <x v="0"/>
    <n v="1"/>
    <d v="2014-09-23T00:00:00"/>
    <n v="90"/>
    <n v="3"/>
    <d v="2014-01-15T00:00:00"/>
    <m/>
    <n v="9.6435311963228784E-2"/>
    <n v="2.1794380503689707E-2"/>
    <n v="4.757277441463479E-2"/>
    <n v="1.5508724459170942E-2"/>
    <s v="MR404-OG-3"/>
  </r>
  <r>
    <x v="8"/>
    <n v="8"/>
    <n v="2"/>
    <x v="1"/>
    <n v="2"/>
    <d v="2014-09-23T00:00:00"/>
    <n v="90"/>
    <n v="1"/>
    <d v="2014-01-15T00:00:00"/>
    <m/>
    <n v="9.6861434373132063E-2"/>
    <n v="2.1890684168327845E-2"/>
    <n v="5.8220553164249803E-2"/>
    <n v="1.8979900331545438E-2"/>
    <s v="MR404-2G-1"/>
  </r>
  <r>
    <x v="8"/>
    <n v="8"/>
    <n v="2"/>
    <x v="1"/>
    <n v="2"/>
    <d v="2014-09-23T00:00:00"/>
    <n v="90"/>
    <n v="2"/>
    <d v="2014-01-15T00:00:00"/>
    <m/>
    <n v="9.1893072096705386E-2"/>
    <n v="2.0767834293855418E-2"/>
    <n v="5.4096388754158675E-2"/>
    <n v="1.7635422733855727E-2"/>
    <s v="MR404-2G-2"/>
  </r>
  <r>
    <x v="8"/>
    <n v="8"/>
    <n v="2"/>
    <x v="1"/>
    <n v="2"/>
    <d v="2014-09-23T00:00:00"/>
    <n v="90"/>
    <n v="3"/>
    <d v="2014-01-15T00:00:00"/>
    <m/>
    <n v="8.5240161318882166E-2"/>
    <n v="1.9264276458067369E-2"/>
    <n v="5.1090451309877799E-2"/>
    <n v="1.6655487127020162E-2"/>
    <s v="MR404-2G-3"/>
  </r>
  <r>
    <x v="9"/>
    <n v="9"/>
    <n v="1"/>
    <x v="0"/>
    <n v="1"/>
    <d v="2014-09-23T00:00:00"/>
    <n v="160"/>
    <n v="1"/>
    <s v="November, 2014"/>
    <m/>
    <n v="0.27876106194690264"/>
    <n v="6.3E-2"/>
    <n v="3.6809815950920248E-2"/>
    <n v="1.2E-2"/>
    <m/>
  </r>
  <r>
    <x v="9"/>
    <n v="9"/>
    <n v="1"/>
    <x v="0"/>
    <n v="1"/>
    <d v="2014-09-23T00:00:00"/>
    <n v="160"/>
    <n v="2"/>
    <s v="November, 2014"/>
    <m/>
    <n v="0.28761061946902655"/>
    <n v="6.5000000000000002E-2"/>
    <n v="3.6809815950920248E-2"/>
    <n v="1.2E-2"/>
    <m/>
  </r>
  <r>
    <x v="9"/>
    <n v="9"/>
    <n v="1"/>
    <x v="0"/>
    <n v="1"/>
    <d v="2014-09-23T00:00:00"/>
    <n v="160"/>
    <n v="3"/>
    <s v="November, 2014"/>
    <m/>
    <n v="0.27876106194690264"/>
    <n v="6.3E-2"/>
    <n v="3.9877300613496931E-2"/>
    <n v="1.2999999999999999E-2"/>
    <m/>
  </r>
  <r>
    <x v="9"/>
    <n v="9"/>
    <n v="2"/>
    <x v="1"/>
    <n v="2"/>
    <d v="2014-09-23T00:00:00"/>
    <n v="150"/>
    <n v="1"/>
    <s v="November, 2014"/>
    <m/>
    <n v="0.25663716814159293"/>
    <n v="5.8000000000000003E-2"/>
    <n v="3.3742331288343558E-2"/>
    <n v="1.0999999999999999E-2"/>
    <m/>
  </r>
  <r>
    <x v="9"/>
    <n v="9"/>
    <n v="2"/>
    <x v="1"/>
    <n v="2"/>
    <d v="2014-09-23T00:00:00"/>
    <n v="150"/>
    <n v="2"/>
    <s v="November, 2014"/>
    <m/>
    <n v="0.25221238938053098"/>
    <n v="5.7000000000000002E-2"/>
    <n v="3.3742331288343558E-2"/>
    <n v="1.0999999999999999E-2"/>
    <m/>
  </r>
  <r>
    <x v="9"/>
    <n v="9"/>
    <n v="2"/>
    <x v="1"/>
    <n v="2"/>
    <d v="2014-09-23T00:00:00"/>
    <n v="150"/>
    <n v="3"/>
    <s v="November, 2014"/>
    <m/>
    <n v="0.26106194690265483"/>
    <n v="5.8999999999999997E-2"/>
    <n v="3.0674846625766871E-2"/>
    <n v="0.01"/>
    <m/>
  </r>
  <r>
    <x v="10"/>
    <n v="10"/>
    <n v="1"/>
    <x v="0"/>
    <n v="1"/>
    <d v="2014-09-23T00:00:00"/>
    <n v="1"/>
    <m/>
    <d v="2014-01-15T00:00:00"/>
    <m/>
    <n v="0.22499650540214139"/>
    <n v="5.0849210220883956E-2"/>
    <n v="0.11750658973786761"/>
    <n v="3.8307148254544843E-2"/>
    <s v="L703-OG-1"/>
  </r>
  <r>
    <x v="10"/>
    <n v="10"/>
    <n v="1"/>
    <x v="0"/>
    <n v="1"/>
    <d v="2014-09-23T00:00:00"/>
    <n v="2"/>
    <m/>
    <d v="2014-01-15T00:00:00"/>
    <m/>
    <n v="0.21633941990332292"/>
    <n v="4.8892708898150984E-2"/>
    <n v="0.10983715298667579"/>
    <n v="3.5806911873656311E-2"/>
    <s v="L703-OG-2"/>
  </r>
  <r>
    <x v="10"/>
    <n v="10"/>
    <n v="1"/>
    <x v="0"/>
    <n v="1"/>
    <d v="2014-09-23T00:00:00"/>
    <n v="3"/>
    <m/>
    <d v="2014-01-15T00:00:00"/>
    <m/>
    <n v="0.20807310969635354"/>
    <n v="4.7024522791375901E-2"/>
    <n v="0.10742577522369261"/>
    <n v="3.5020802722923794E-2"/>
    <s v="L703-OG-3"/>
  </r>
  <r>
    <x v="10"/>
    <n v="10"/>
    <n v="2"/>
    <x v="1"/>
    <n v="2"/>
    <d v="2014-09-23T00:00:00"/>
    <n v="1"/>
    <m/>
    <d v="2014-01-15T00:00:00"/>
    <m/>
    <n v="0.19580109073962476"/>
    <n v="4.4251046507155195E-2"/>
    <n v="0.10567472000738073"/>
    <n v="3.4449958722406124E-2"/>
    <s v="L703-2G-1"/>
  </r>
  <r>
    <x v="10"/>
    <n v="10"/>
    <n v="2"/>
    <x v="1"/>
    <n v="2"/>
    <d v="2014-09-23T00:00:00"/>
    <n v="2"/>
    <m/>
    <d v="2014-01-15T00:00:00"/>
    <m/>
    <n v="0.19068536711344963"/>
    <n v="4.3094892967639617E-2"/>
    <n v="0.10774434935355896"/>
    <n v="3.5124657889260225E-2"/>
    <s v="L703-2G-2"/>
  </r>
  <r>
    <x v="10"/>
    <n v="10"/>
    <n v="2"/>
    <x v="1"/>
    <n v="2"/>
    <d v="2014-09-23T00:00:00"/>
    <n v="3"/>
    <m/>
    <d v="2014-01-15T00:00:00"/>
    <m/>
    <n v="0.20047801559420689"/>
    <n v="4.5308031524290755E-2"/>
    <n v="0.1022669238973542"/>
    <n v="3.3339017190537473E-2"/>
    <s v="L703-2G-3"/>
  </r>
  <r>
    <x v="11"/>
    <n v="11"/>
    <n v="1"/>
    <x v="0"/>
    <n v="1"/>
    <d v="2014-09-23T00:00:00"/>
    <n v="1"/>
    <m/>
    <d v="2014-01-15T00:00:00"/>
    <m/>
    <n v="0.18771377929644881"/>
    <n v="4.2423314120997431E-2"/>
    <n v="8.9337468211619614E-2"/>
    <n v="2.9124014636987994E-2"/>
    <s v="L701-OG-1"/>
  </r>
  <r>
    <x v="11"/>
    <n v="11"/>
    <n v="1"/>
    <x v="0"/>
    <n v="1"/>
    <d v="2014-09-23T00:00:00"/>
    <n v="2"/>
    <m/>
    <d v="2014-01-15T00:00:00"/>
    <m/>
    <n v="0.18318075626454333"/>
    <n v="4.1398850915786795E-2"/>
    <n v="9.1896420867212489E-2"/>
    <n v="2.9958233202711272E-2"/>
    <s v="L701-OG-2"/>
  </r>
  <r>
    <x v="11"/>
    <n v="11"/>
    <n v="1"/>
    <x v="0"/>
    <n v="1"/>
    <d v="2014-09-23T00:00:00"/>
    <n v="3"/>
    <m/>
    <d v="2014-01-15T00:00:00"/>
    <m/>
    <n v="0.1865811261737533"/>
    <n v="4.2167334515268245E-2"/>
    <n v="9.0631520307832683E-2"/>
    <n v="2.9545875620353455E-2"/>
    <s v="L701-OG-3"/>
  </r>
  <r>
    <x v="11"/>
    <n v="11"/>
    <n v="2"/>
    <x v="1"/>
    <n v="2"/>
    <d v="2014-09-23T00:00:00"/>
    <n v="1"/>
    <m/>
    <d v="2014-01-15T00:00:00"/>
    <m/>
    <n v="0.14300917458280374"/>
    <n v="3.2320073455713645E-2"/>
    <n v="7.846972534417658E-2"/>
    <n v="2.5581130462201566E-2"/>
    <s v="L701-2G-1"/>
  </r>
  <r>
    <x v="11"/>
    <n v="11"/>
    <n v="2"/>
    <x v="1"/>
    <n v="2"/>
    <d v="2014-09-23T00:00:00"/>
    <n v="2"/>
    <m/>
    <d v="2014-01-15T00:00:00"/>
    <m/>
    <n v="0.18999497546421201"/>
    <n v="4.2938864454911914E-2"/>
    <n v="9.660328558089247E-2"/>
    <n v="3.1492671099370949E-2"/>
    <s v="L701-2G-2"/>
  </r>
  <r>
    <x v="11"/>
    <n v="11"/>
    <n v="2"/>
    <x v="1"/>
    <n v="2"/>
    <d v="2014-09-23T00:00:00"/>
    <n v="3"/>
    <m/>
    <d v="2014-01-15T00:00:00"/>
    <m/>
    <n v="0.17805947955354487"/>
    <n v="4.0241442379101142E-2"/>
    <n v="8.5164436260860163E-2"/>
    <n v="2.7763606221040415E-2"/>
    <s v="L701-2G-3"/>
  </r>
  <r>
    <x v="12"/>
    <n v="12"/>
    <n v="1"/>
    <x v="4"/>
    <n v="3"/>
    <d v="2014-09-19T00:00:00"/>
    <n v="1"/>
    <m/>
    <d v="2014-01-15T00:00:00"/>
    <m/>
    <n v="0.30370475505050804"/>
    <n v="6.8637274641414822E-2"/>
    <n v="7.7444587641947366E-2"/>
    <n v="2.5246935571274842E-2"/>
    <s v="501-IND-CONTROL-1"/>
  </r>
  <r>
    <x v="12"/>
    <n v="12"/>
    <n v="2"/>
    <x v="5"/>
    <n v="4"/>
    <d v="2014-09-19T00:00:00"/>
    <n v="2"/>
    <m/>
    <d v="2014-01-15T00:00:00"/>
    <m/>
    <n v="0.29108011372077519"/>
    <n v="6.5784105700895198E-2"/>
    <n v="7.1762389262606877E-2"/>
    <n v="2.3394538899609841E-2"/>
    <s v="502-IND-REACH 2"/>
  </r>
  <r>
    <x v="12"/>
    <n v="12"/>
    <n v="3"/>
    <x v="6"/>
    <n v="4"/>
    <d v="2014-09-19T00:00:00"/>
    <n v="3"/>
    <m/>
    <d v="2014-01-15T00:00:00"/>
    <m/>
    <n v="0.29235638513293261"/>
    <n v="6.6072543040042772E-2"/>
    <n v="7.3477950064311612E-2"/>
    <n v="2.3953811720965588E-2"/>
    <s v="503-IND-REACH 3"/>
  </r>
  <r>
    <x v="13"/>
    <m/>
    <m/>
    <x v="7"/>
    <m/>
    <m/>
    <m/>
    <m/>
    <m/>
    <m/>
    <m/>
    <m/>
    <m/>
    <m/>
    <m/>
  </r>
  <r>
    <x v="13"/>
    <m/>
    <m/>
    <x v="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:Q24" firstHeaderRow="0" firstDataRow="1" firstDataCol="1"/>
  <pivotFields count="12">
    <pivotField axis="axisRow" showAll="0">
      <items count="8">
        <item x="0"/>
        <item x="1"/>
        <item x="5"/>
        <item x="4"/>
        <item x="3"/>
        <item x="2"/>
        <item x="6"/>
        <item t="default"/>
      </items>
    </pivotField>
    <pivotField showAll="0"/>
    <pivotField showAll="0"/>
    <pivotField axis="axisRow" showAll="0">
      <items count="8">
        <item x="1"/>
        <item x="2"/>
        <item m="1" x="6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 defaultSubtotal="0"/>
    <pivotField showAll="0"/>
  </pivotFields>
  <rowFields count="2">
    <field x="0"/>
    <field x="3"/>
  </rowFields>
  <rowItems count="22">
    <i>
      <x/>
    </i>
    <i r="1">
      <x/>
    </i>
    <i r="1">
      <x v="3"/>
    </i>
    <i>
      <x v="1"/>
    </i>
    <i r="1">
      <x/>
    </i>
    <i r="1">
      <x v="3"/>
    </i>
    <i>
      <x v="2"/>
    </i>
    <i r="1">
      <x v="1"/>
    </i>
    <i r="1">
      <x v="5"/>
    </i>
    <i r="1">
      <x v="6"/>
    </i>
    <i>
      <x v="3"/>
    </i>
    <i r="1">
      <x/>
    </i>
    <i r="1">
      <x v="3"/>
    </i>
    <i>
      <x v="4"/>
    </i>
    <i r="1">
      <x/>
    </i>
    <i r="1">
      <x v="3"/>
    </i>
    <i>
      <x v="5"/>
    </i>
    <i r="1">
      <x/>
    </i>
    <i r="1">
      <x v="3"/>
    </i>
    <i>
      <x v="6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itrate (ppm)" fld="9" subtotal="average" baseField="3" baseItem="3"/>
    <dataField name="Average of Phosphate (ppm)" fld="10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V44" firstHeaderRow="0" firstDataRow="1" firstDataCol="1"/>
  <pivotFields count="15">
    <pivotField axis="axisRow" showAll="0">
      <items count="15">
        <item x="4"/>
        <item x="6"/>
        <item x="7"/>
        <item x="12"/>
        <item x="11"/>
        <item x="10"/>
        <item x="5"/>
        <item x="9"/>
        <item x="3"/>
        <item x="0"/>
        <item x="8"/>
        <item x="2"/>
        <item x="1"/>
        <item x="13"/>
        <item t="default"/>
      </items>
    </pivotField>
    <pivotField showAll="0"/>
    <pivotField showAll="0"/>
    <pivotField axis="axisRow" showAll="0">
      <items count="9">
        <item x="1"/>
        <item x="4"/>
        <item x="3"/>
        <item x="5"/>
        <item x="6"/>
        <item x="0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3"/>
  </rowFields>
  <rowItems count="42">
    <i>
      <x/>
    </i>
    <i r="1">
      <x v="1"/>
    </i>
    <i r="1">
      <x v="2"/>
    </i>
    <i>
      <x v="1"/>
    </i>
    <i r="1">
      <x/>
    </i>
    <i r="1">
      <x v="5"/>
    </i>
    <i>
      <x v="2"/>
    </i>
    <i r="1">
      <x/>
    </i>
    <i r="1">
      <x v="5"/>
    </i>
    <i>
      <x v="3"/>
    </i>
    <i r="1">
      <x v="1"/>
    </i>
    <i r="1">
      <x v="3"/>
    </i>
    <i r="1">
      <x v="4"/>
    </i>
    <i>
      <x v="4"/>
    </i>
    <i r="1">
      <x/>
    </i>
    <i r="1">
      <x v="5"/>
    </i>
    <i>
      <x v="5"/>
    </i>
    <i r="1">
      <x/>
    </i>
    <i r="1">
      <x v="5"/>
    </i>
    <i>
      <x v="6"/>
    </i>
    <i r="1">
      <x v="1"/>
    </i>
    <i r="1">
      <x v="2"/>
    </i>
    <i>
      <x v="7"/>
    </i>
    <i r="1">
      <x/>
    </i>
    <i r="1">
      <x v="5"/>
    </i>
    <i>
      <x v="8"/>
    </i>
    <i r="1">
      <x/>
    </i>
    <i r="1">
      <x v="5"/>
    </i>
    <i r="1">
      <x v="6"/>
    </i>
    <i>
      <x v="9"/>
    </i>
    <i r="1">
      <x/>
    </i>
    <i r="1">
      <x v="5"/>
    </i>
    <i>
      <x v="10"/>
    </i>
    <i r="1">
      <x/>
    </i>
    <i r="1">
      <x v="5"/>
    </i>
    <i>
      <x v="11"/>
    </i>
    <i r="1">
      <x/>
    </i>
    <i>
      <x v="12"/>
    </i>
    <i r="1">
      <x v="5"/>
    </i>
    <i>
      <x v="13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itrate (ppm)" fld="10" subtotal="average" baseField="0" baseItem="0"/>
    <dataField name="Average of NO3-N" fld="11" subtotal="average" baseField="3" baseItem="0"/>
    <dataField name="Average of Phosphate (ppm)" fld="12" subtotal="average" baseField="0" baseItem="0"/>
    <dataField name="Average of PO4-P" fld="13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115" zoomScaleNormal="115" zoomScalePageLayoutView="115" workbookViewId="0">
      <selection sqref="A1:L1048576"/>
    </sheetView>
  </sheetViews>
  <sheetFormatPr baseColWidth="10" defaultColWidth="8.83203125" defaultRowHeight="15" x14ac:dyDescent="0.2"/>
  <cols>
    <col min="7" max="7" width="8.83203125" style="74"/>
    <col min="11" max="11" width="8.83203125" style="48"/>
    <col min="12" max="12" width="8.83203125" style="35"/>
  </cols>
  <sheetData>
    <row r="1" spans="1:12" s="12" customFormat="1" ht="3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65</v>
      </c>
      <c r="G1" s="73" t="s">
        <v>74</v>
      </c>
      <c r="H1" s="13" t="s">
        <v>66</v>
      </c>
      <c r="I1" s="32" t="s">
        <v>76</v>
      </c>
      <c r="J1" s="13" t="s">
        <v>67</v>
      </c>
      <c r="K1" s="52" t="s">
        <v>81</v>
      </c>
      <c r="L1" s="53" t="s">
        <v>82</v>
      </c>
    </row>
    <row r="2" spans="1:12" ht="16" x14ac:dyDescent="0.2">
      <c r="A2" s="22" t="s">
        <v>5</v>
      </c>
      <c r="B2" s="22">
        <v>1</v>
      </c>
      <c r="C2" s="22">
        <v>2</v>
      </c>
      <c r="D2" s="22" t="s">
        <v>6</v>
      </c>
      <c r="E2" s="18">
        <v>1</v>
      </c>
      <c r="F2">
        <v>1.7699115044247787E-2</v>
      </c>
      <c r="G2" s="74">
        <v>4.0000000000000001E-3</v>
      </c>
      <c r="H2">
        <v>6.7484662576687116E-2</v>
      </c>
      <c r="I2">
        <v>2.1999999999999999E-2</v>
      </c>
      <c r="J2" s="37">
        <v>0.45869629629629632</v>
      </c>
      <c r="K2" s="54">
        <v>7.3058338959711318</v>
      </c>
      <c r="L2" s="59">
        <v>13.146672200520829</v>
      </c>
    </row>
    <row r="3" spans="1:12" ht="16" x14ac:dyDescent="0.2">
      <c r="A3" s="22" t="s">
        <v>5</v>
      </c>
      <c r="B3" s="22">
        <v>1</v>
      </c>
      <c r="C3" s="22">
        <v>1</v>
      </c>
      <c r="D3" s="22" t="s">
        <v>7</v>
      </c>
      <c r="E3" s="18">
        <v>2</v>
      </c>
      <c r="F3">
        <v>1.4749262536873156E-2</v>
      </c>
      <c r="G3" s="74">
        <v>3.3333333333333301E-3</v>
      </c>
      <c r="H3">
        <v>6.2883435582822084E-2</v>
      </c>
      <c r="I3">
        <v>2.0500000000000001E-2</v>
      </c>
      <c r="J3" s="36">
        <v>0.27021200000000001</v>
      </c>
      <c r="K3" s="54">
        <v>3.8010182787240026</v>
      </c>
      <c r="L3" s="59">
        <v>13.347232421874997</v>
      </c>
    </row>
    <row r="4" spans="1:12" ht="16" x14ac:dyDescent="0.2">
      <c r="A4" s="22" t="s">
        <v>8</v>
      </c>
      <c r="B4" s="22">
        <v>2</v>
      </c>
      <c r="C4" s="22">
        <v>1</v>
      </c>
      <c r="D4" s="22" t="s">
        <v>6</v>
      </c>
      <c r="E4" s="18">
        <v>1</v>
      </c>
      <c r="F4">
        <v>1.3274336283185839E-2</v>
      </c>
      <c r="G4" s="74">
        <v>2.9999999999999996E-3</v>
      </c>
      <c r="H4" s="16">
        <v>2.6584867075664622E-2</v>
      </c>
      <c r="I4" s="16">
        <v>8.6666666666666663E-3</v>
      </c>
      <c r="J4" s="39">
        <v>0.14491851851851856</v>
      </c>
      <c r="K4" s="54">
        <v>18.353368248433412</v>
      </c>
      <c r="L4" s="59">
        <v>11.188011805555554</v>
      </c>
    </row>
    <row r="5" spans="1:12" ht="16" x14ac:dyDescent="0.2">
      <c r="A5" s="22" t="s">
        <v>9</v>
      </c>
      <c r="B5" s="22">
        <v>2</v>
      </c>
      <c r="C5" s="22">
        <v>2</v>
      </c>
      <c r="D5" s="22" t="s">
        <v>7</v>
      </c>
      <c r="E5" s="18">
        <v>2</v>
      </c>
      <c r="F5">
        <v>1.7699115044247787E-2</v>
      </c>
      <c r="G5" s="74">
        <v>4.0000000000000001E-3</v>
      </c>
      <c r="H5" s="16">
        <v>2.6584867075664622E-2</v>
      </c>
      <c r="I5" s="16">
        <v>8.6666666666666663E-3</v>
      </c>
      <c r="J5" s="38">
        <v>0.15134285714285714</v>
      </c>
      <c r="K5" s="54">
        <v>6.2903691995392332</v>
      </c>
      <c r="L5" s="59">
        <v>11.438653935185183</v>
      </c>
    </row>
    <row r="6" spans="1:12" ht="16" x14ac:dyDescent="0.2">
      <c r="A6" s="22" t="s">
        <v>10</v>
      </c>
      <c r="B6" s="22">
        <v>3</v>
      </c>
      <c r="C6" s="22">
        <v>1</v>
      </c>
      <c r="D6" s="22" t="s">
        <v>6</v>
      </c>
      <c r="E6" s="18">
        <v>1</v>
      </c>
      <c r="F6">
        <v>5.5309734513274336E-3</v>
      </c>
      <c r="G6" s="74">
        <v>1.25E-3</v>
      </c>
      <c r="H6" s="16">
        <v>0.12269938650306748</v>
      </c>
      <c r="I6" s="16">
        <v>0.04</v>
      </c>
      <c r="J6" s="42">
        <v>3.9340799999999995E-2</v>
      </c>
      <c r="K6" s="54">
        <v>6.5761713596034506</v>
      </c>
      <c r="L6" s="59">
        <v>12.266405208333335</v>
      </c>
    </row>
    <row r="7" spans="1:12" ht="16" x14ac:dyDescent="0.2">
      <c r="A7" s="22" t="s">
        <v>10</v>
      </c>
      <c r="B7" s="22">
        <v>3</v>
      </c>
      <c r="C7" s="22">
        <v>2</v>
      </c>
      <c r="D7" s="22" t="s">
        <v>62</v>
      </c>
      <c r="E7" s="18">
        <v>5</v>
      </c>
      <c r="F7" s="16">
        <v>1.0324483775811209E-2</v>
      </c>
      <c r="G7" s="75">
        <v>2.3333333333333335E-3</v>
      </c>
      <c r="H7" s="16">
        <v>0.12269938650306748</v>
      </c>
      <c r="I7" s="16">
        <v>0.04</v>
      </c>
      <c r="J7" s="41">
        <v>3.50021818181818E-2</v>
      </c>
      <c r="K7" s="54">
        <v>3.5455458756829787</v>
      </c>
      <c r="L7" s="59">
        <v>12.331913541666667</v>
      </c>
    </row>
    <row r="8" spans="1:12" ht="16" x14ac:dyDescent="0.2">
      <c r="A8" s="22" t="s">
        <v>10</v>
      </c>
      <c r="B8" s="22">
        <v>3</v>
      </c>
      <c r="C8" s="22">
        <v>4</v>
      </c>
      <c r="D8" s="22" t="s">
        <v>7</v>
      </c>
      <c r="E8" s="18">
        <v>2</v>
      </c>
      <c r="F8">
        <v>2.5663716814159292E-2</v>
      </c>
      <c r="G8" s="74">
        <v>5.8000000000000005E-3</v>
      </c>
      <c r="H8" s="16">
        <v>0.12269938650306748</v>
      </c>
      <c r="I8" s="16">
        <v>0.04</v>
      </c>
      <c r="J8" s="40">
        <v>0.11914673067306733</v>
      </c>
      <c r="K8" s="54">
        <v>3.6017411041109573</v>
      </c>
      <c r="L8" s="59">
        <v>12.607724479166665</v>
      </c>
    </row>
    <row r="9" spans="1:12" ht="16" x14ac:dyDescent="0.2">
      <c r="A9" s="22" t="s">
        <v>13</v>
      </c>
      <c r="B9" s="22">
        <v>4</v>
      </c>
      <c r="C9" s="22">
        <v>1</v>
      </c>
      <c r="D9" s="22" t="s">
        <v>12</v>
      </c>
      <c r="E9" s="18">
        <v>4</v>
      </c>
      <c r="J9" s="44">
        <v>0.17675555555555553</v>
      </c>
      <c r="K9" s="56">
        <v>4.3431208889663937</v>
      </c>
      <c r="L9" s="60">
        <v>13.01895916666667</v>
      </c>
    </row>
    <row r="10" spans="1:12" ht="16" x14ac:dyDescent="0.2">
      <c r="A10" s="22" t="s">
        <v>13</v>
      </c>
      <c r="B10" s="22">
        <v>4</v>
      </c>
      <c r="C10" s="22">
        <v>2</v>
      </c>
      <c r="D10" s="22" t="s">
        <v>11</v>
      </c>
      <c r="E10" s="18">
        <v>3</v>
      </c>
      <c r="J10" s="43">
        <v>0.22362962962962962</v>
      </c>
      <c r="K10" s="56">
        <v>4.1735070151325253</v>
      </c>
      <c r="L10" s="60">
        <v>13.313223611111109</v>
      </c>
    </row>
    <row r="11" spans="1:12" ht="16" x14ac:dyDescent="0.2">
      <c r="A11" s="22" t="s">
        <v>14</v>
      </c>
      <c r="B11" s="22">
        <v>5</v>
      </c>
      <c r="C11" s="22">
        <v>1</v>
      </c>
      <c r="D11" s="22" t="s">
        <v>11</v>
      </c>
      <c r="E11" s="18">
        <v>3</v>
      </c>
      <c r="J11" s="46">
        <v>0.11029037037037036</v>
      </c>
      <c r="K11" s="56">
        <v>3.5037198737493895</v>
      </c>
      <c r="L11" s="60">
        <v>13.59235194444444</v>
      </c>
    </row>
    <row r="12" spans="1:12" ht="16" x14ac:dyDescent="0.2">
      <c r="A12" s="22" t="s">
        <v>14</v>
      </c>
      <c r="B12" s="22">
        <v>5</v>
      </c>
      <c r="C12" s="22">
        <v>2</v>
      </c>
      <c r="D12" s="22" t="s">
        <v>12</v>
      </c>
      <c r="E12" s="18">
        <v>4</v>
      </c>
      <c r="J12" s="45">
        <v>2.136533333333333E-2</v>
      </c>
      <c r="K12" s="56">
        <v>3.195094077745062</v>
      </c>
      <c r="L12" s="60">
        <v>13.626238333333331</v>
      </c>
    </row>
    <row r="13" spans="1:12" ht="16" x14ac:dyDescent="0.2">
      <c r="A13" s="22" t="s">
        <v>15</v>
      </c>
      <c r="B13" s="22">
        <v>6</v>
      </c>
      <c r="C13" s="22">
        <v>1</v>
      </c>
      <c r="D13" s="22" t="s">
        <v>6</v>
      </c>
      <c r="E13" s="18">
        <v>1</v>
      </c>
      <c r="F13">
        <v>0.16578469358799588</v>
      </c>
      <c r="G13" s="74">
        <f t="shared" ref="G13:G18" si="0">F13*0.226</f>
        <v>3.746734075088707E-2</v>
      </c>
      <c r="H13">
        <v>4.7318334764789395E-2</v>
      </c>
      <c r="I13">
        <f t="shared" ref="I13:I18" si="1">H13*0.326</f>
        <v>1.5425777133321343E-2</v>
      </c>
      <c r="J13" s="23">
        <v>0.61983703703703708</v>
      </c>
      <c r="K13" s="54">
        <v>13.871603872111917</v>
      </c>
      <c r="L13" s="63">
        <v>13.837798793859648</v>
      </c>
    </row>
    <row r="14" spans="1:12" ht="16" x14ac:dyDescent="0.2">
      <c r="A14" s="22" t="s">
        <v>15</v>
      </c>
      <c r="B14" s="22">
        <v>6</v>
      </c>
      <c r="C14" s="22">
        <v>2</v>
      </c>
      <c r="D14" s="22" t="s">
        <v>7</v>
      </c>
      <c r="E14" s="18">
        <v>2</v>
      </c>
      <c r="F14">
        <v>0.14127314609490452</v>
      </c>
      <c r="G14" s="74">
        <f t="shared" si="0"/>
        <v>3.1927731017448419E-2</v>
      </c>
      <c r="H14">
        <v>3.6698774543734984E-2</v>
      </c>
      <c r="I14" s="26">
        <f t="shared" si="1"/>
        <v>1.1963800501257605E-2</v>
      </c>
      <c r="J14" s="23">
        <v>0.39235999999999993</v>
      </c>
      <c r="K14" s="54">
        <v>4.3163545555397107</v>
      </c>
      <c r="L14" s="63">
        <v>13.924775219298247</v>
      </c>
    </row>
    <row r="15" spans="1:12" ht="16" x14ac:dyDescent="0.2">
      <c r="A15" s="22" t="s">
        <v>16</v>
      </c>
      <c r="B15" s="22">
        <v>7</v>
      </c>
      <c r="C15" s="22">
        <v>1</v>
      </c>
      <c r="D15" s="22" t="s">
        <v>6</v>
      </c>
      <c r="E15" s="18">
        <v>1</v>
      </c>
      <c r="F15">
        <v>4.2289211632498262E-2</v>
      </c>
      <c r="G15" s="74">
        <f t="shared" si="0"/>
        <v>9.5573618289446077E-3</v>
      </c>
      <c r="H15" s="14">
        <v>0</v>
      </c>
      <c r="I15" s="26">
        <f t="shared" si="1"/>
        <v>0</v>
      </c>
      <c r="J15" s="24">
        <v>0.18178888888888889</v>
      </c>
      <c r="K15" s="54">
        <v>8.2212399885443617</v>
      </c>
      <c r="L15" s="63">
        <v>13.915020285087714</v>
      </c>
    </row>
    <row r="16" spans="1:12" ht="16" x14ac:dyDescent="0.2">
      <c r="A16" s="22" t="s">
        <v>16</v>
      </c>
      <c r="B16" s="22">
        <v>7</v>
      </c>
      <c r="C16" s="22">
        <v>2</v>
      </c>
      <c r="D16" s="22" t="s">
        <v>7</v>
      </c>
      <c r="E16" s="18">
        <v>2</v>
      </c>
      <c r="F16">
        <v>5.0189601021956333E-2</v>
      </c>
      <c r="G16" s="74">
        <f t="shared" si="0"/>
        <v>1.1342849830962131E-2</v>
      </c>
      <c r="H16" s="14">
        <v>0</v>
      </c>
      <c r="I16" s="26">
        <f t="shared" si="1"/>
        <v>0</v>
      </c>
      <c r="J16" s="24">
        <v>8.7197999999999998E-2</v>
      </c>
      <c r="K16" s="54">
        <v>4.8140162612492148</v>
      </c>
      <c r="L16" s="63">
        <v>14.184221491228067</v>
      </c>
    </row>
    <row r="17" spans="1:12" ht="16" x14ac:dyDescent="0.2">
      <c r="A17" s="22" t="s">
        <v>17</v>
      </c>
      <c r="B17" s="22">
        <v>8</v>
      </c>
      <c r="C17" s="22">
        <v>1</v>
      </c>
      <c r="D17" s="22" t="s">
        <v>6</v>
      </c>
      <c r="E17" s="18">
        <v>1</v>
      </c>
      <c r="F17">
        <v>9.0246798911131257E-2</v>
      </c>
      <c r="G17" s="74">
        <f t="shared" si="0"/>
        <v>2.0395776553915664E-2</v>
      </c>
      <c r="H17">
        <v>4.9338825331281089E-2</v>
      </c>
      <c r="I17" s="26">
        <f t="shared" si="1"/>
        <v>1.6084457057997634E-2</v>
      </c>
      <c r="J17" s="25">
        <v>1.0944444444444446</v>
      </c>
      <c r="K17" s="54">
        <v>26.898286260757704</v>
      </c>
      <c r="L17" s="63">
        <v>13.651192040598286</v>
      </c>
    </row>
    <row r="18" spans="1:12" ht="16" x14ac:dyDescent="0.2">
      <c r="A18" s="22" t="s">
        <v>17</v>
      </c>
      <c r="B18" s="22">
        <v>8</v>
      </c>
      <c r="C18" s="22">
        <v>2</v>
      </c>
      <c r="D18" s="22" t="s">
        <v>7</v>
      </c>
      <c r="E18" s="18">
        <v>2</v>
      </c>
      <c r="F18">
        <v>9.1331555929573205E-2</v>
      </c>
      <c r="G18" s="74">
        <f t="shared" si="0"/>
        <v>2.0640931640083546E-2</v>
      </c>
      <c r="H18">
        <v>5.4469131076095433E-2</v>
      </c>
      <c r="I18" s="26">
        <f t="shared" si="1"/>
        <v>1.775693673080711E-2</v>
      </c>
      <c r="J18" s="25">
        <v>1.089733333333333</v>
      </c>
      <c r="K18" s="54">
        <v>20.150997330975912</v>
      </c>
      <c r="L18" s="63">
        <v>13.641743856837602</v>
      </c>
    </row>
    <row r="19" spans="1:12" ht="16" x14ac:dyDescent="0.2">
      <c r="A19" s="22" t="s">
        <v>18</v>
      </c>
      <c r="B19" s="22">
        <v>9</v>
      </c>
      <c r="C19" s="22">
        <v>1</v>
      </c>
      <c r="D19" s="22" t="s">
        <v>6</v>
      </c>
      <c r="E19" s="18">
        <v>1</v>
      </c>
      <c r="F19">
        <v>0.28171091445427726</v>
      </c>
      <c r="G19" s="74">
        <v>6.3666666666666663E-2</v>
      </c>
      <c r="H19">
        <v>3.7832310838445814E-2</v>
      </c>
      <c r="I19">
        <v>1.2333333333333333E-2</v>
      </c>
      <c r="J19" s="47">
        <v>1.0775555555555554</v>
      </c>
      <c r="K19" s="54">
        <v>8.0456628004137816</v>
      </c>
      <c r="L19" s="63">
        <v>12.422465353260863</v>
      </c>
    </row>
    <row r="20" spans="1:12" ht="16" x14ac:dyDescent="0.2">
      <c r="A20" s="22" t="s">
        <v>18</v>
      </c>
      <c r="B20" s="22">
        <v>9</v>
      </c>
      <c r="C20" s="22">
        <v>2</v>
      </c>
      <c r="D20" s="22" t="s">
        <v>7</v>
      </c>
      <c r="E20" s="18">
        <v>2</v>
      </c>
      <c r="F20">
        <v>0.25663716814159293</v>
      </c>
      <c r="G20" s="74">
        <v>5.7999999999999996E-2</v>
      </c>
      <c r="H20">
        <v>3.2719836400817999E-2</v>
      </c>
      <c r="I20">
        <v>1.0666666666666666E-2</v>
      </c>
      <c r="J20" s="49">
        <v>0.96937777777777767</v>
      </c>
      <c r="K20" s="54">
        <v>14.332955460774636</v>
      </c>
      <c r="L20" s="63">
        <v>12.700265532036608</v>
      </c>
    </row>
    <row r="21" spans="1:12" ht="16" x14ac:dyDescent="0.2">
      <c r="A21" s="22" t="s">
        <v>19</v>
      </c>
      <c r="B21" s="22">
        <v>10</v>
      </c>
      <c r="C21" s="22">
        <v>1</v>
      </c>
      <c r="D21" s="22" t="s">
        <v>6</v>
      </c>
      <c r="E21" s="18">
        <v>1</v>
      </c>
      <c r="F21">
        <v>0.21646967833393926</v>
      </c>
      <c r="G21" s="74">
        <f t="shared" ref="G21:G27" si="2">F21*0.226</f>
        <v>4.8922147303470276E-2</v>
      </c>
      <c r="H21">
        <v>0.11158983931607867</v>
      </c>
      <c r="I21">
        <f>H21*0.326</f>
        <v>3.6378287617041649E-2</v>
      </c>
      <c r="J21" s="26">
        <v>1.3358933333333332</v>
      </c>
      <c r="K21" s="54">
        <v>15.600788448123572</v>
      </c>
      <c r="L21" s="63">
        <v>9.096449869791666</v>
      </c>
    </row>
    <row r="22" spans="1:12" ht="16" x14ac:dyDescent="0.2">
      <c r="A22" s="22" t="s">
        <v>19</v>
      </c>
      <c r="B22" s="22">
        <v>10</v>
      </c>
      <c r="C22" s="22">
        <v>2</v>
      </c>
      <c r="D22" s="22" t="s">
        <v>7</v>
      </c>
      <c r="E22" s="18">
        <v>2</v>
      </c>
      <c r="F22">
        <v>0.1956548244824271</v>
      </c>
      <c r="G22" s="74">
        <f t="shared" si="2"/>
        <v>4.4217990333028527E-2</v>
      </c>
      <c r="H22">
        <v>0.10522866441943129</v>
      </c>
      <c r="I22" s="26">
        <f t="shared" ref="I22:I27" si="3">H22*0.326</f>
        <v>3.43045446007346E-2</v>
      </c>
      <c r="J22" s="26">
        <v>1.2757583333333335</v>
      </c>
      <c r="K22" s="54">
        <v>27.158642912050794</v>
      </c>
      <c r="L22" s="63">
        <v>9.3213161892361089</v>
      </c>
    </row>
    <row r="23" spans="1:12" ht="16" x14ac:dyDescent="0.2">
      <c r="A23" s="22" t="s">
        <v>20</v>
      </c>
      <c r="B23" s="22">
        <v>11</v>
      </c>
      <c r="C23" s="22">
        <v>1</v>
      </c>
      <c r="D23" s="22" t="s">
        <v>6</v>
      </c>
      <c r="E23" s="18">
        <v>1</v>
      </c>
      <c r="F23">
        <v>0.18582522057824849</v>
      </c>
      <c r="G23" s="74">
        <f t="shared" si="2"/>
        <v>4.1996499850684162E-2</v>
      </c>
      <c r="H23">
        <v>9.0621803128888248E-2</v>
      </c>
      <c r="I23" s="26">
        <f t="shared" si="3"/>
        <v>2.9542707820017569E-2</v>
      </c>
      <c r="J23" s="26">
        <v>1.3627333333333331</v>
      </c>
      <c r="K23" s="54">
        <v>7.0739666804648378</v>
      </c>
      <c r="L23" s="63">
        <v>9.8755048076923106</v>
      </c>
    </row>
    <row r="24" spans="1:12" ht="16" x14ac:dyDescent="0.2">
      <c r="A24" s="22" t="s">
        <v>20</v>
      </c>
      <c r="B24" s="22">
        <v>11</v>
      </c>
      <c r="C24" s="22">
        <v>2</v>
      </c>
      <c r="D24" s="22" t="s">
        <v>7</v>
      </c>
      <c r="E24" s="18">
        <v>2</v>
      </c>
      <c r="F24">
        <v>0.17035454320018686</v>
      </c>
      <c r="G24" s="74">
        <f t="shared" si="2"/>
        <v>3.8500126763242236E-2</v>
      </c>
      <c r="H24">
        <v>8.674581572864308E-2</v>
      </c>
      <c r="I24" s="26">
        <f t="shared" si="3"/>
        <v>2.8279135927537644E-2</v>
      </c>
      <c r="J24" s="26">
        <v>0.8214499999999999</v>
      </c>
      <c r="K24" s="54">
        <v>5.3918298751666827</v>
      </c>
      <c r="L24" s="63">
        <v>10.255251602564103</v>
      </c>
    </row>
    <row r="25" spans="1:12" ht="16" x14ac:dyDescent="0.2">
      <c r="A25" s="21" t="s">
        <v>21</v>
      </c>
      <c r="B25" s="21">
        <v>12</v>
      </c>
      <c r="C25" s="21">
        <v>1</v>
      </c>
      <c r="D25" s="21" t="s">
        <v>11</v>
      </c>
      <c r="E25" s="18">
        <v>3</v>
      </c>
      <c r="F25">
        <v>0.30370475505050804</v>
      </c>
      <c r="G25" s="74">
        <f t="shared" si="2"/>
        <v>6.8637274641414822E-2</v>
      </c>
      <c r="H25">
        <v>7.7444587641947366E-2</v>
      </c>
      <c r="I25" s="26">
        <f t="shared" si="3"/>
        <v>2.5246935571274842E-2</v>
      </c>
      <c r="J25" s="26">
        <v>1.1337916666666665</v>
      </c>
      <c r="K25" s="58">
        <v>19.84747695486821</v>
      </c>
      <c r="L25" s="63">
        <v>16.049869791666669</v>
      </c>
    </row>
    <row r="26" spans="1:12" ht="16" x14ac:dyDescent="0.2">
      <c r="A26" s="21" t="s">
        <v>21</v>
      </c>
      <c r="B26" s="21">
        <v>12</v>
      </c>
      <c r="C26" s="21">
        <v>2</v>
      </c>
      <c r="D26" s="21" t="s">
        <v>63</v>
      </c>
      <c r="E26" s="18">
        <v>4</v>
      </c>
      <c r="F26">
        <v>0.29108011372077519</v>
      </c>
      <c r="G26" s="74">
        <f t="shared" si="2"/>
        <v>6.5784105700895198E-2</v>
      </c>
      <c r="H26">
        <v>7.1762389262606877E-2</v>
      </c>
      <c r="I26" s="26">
        <f t="shared" si="3"/>
        <v>2.3394538899609841E-2</v>
      </c>
      <c r="J26" s="26">
        <v>1.4234666666666667</v>
      </c>
      <c r="K26" s="58">
        <v>18.566663948557075</v>
      </c>
      <c r="L26" s="63">
        <v>16.210866666666668</v>
      </c>
    </row>
    <row r="27" spans="1:12" ht="16" x14ac:dyDescent="0.2">
      <c r="A27" s="21" t="s">
        <v>21</v>
      </c>
      <c r="B27" s="21">
        <v>12</v>
      </c>
      <c r="C27" s="21">
        <v>3</v>
      </c>
      <c r="D27" s="21" t="s">
        <v>64</v>
      </c>
      <c r="E27" s="18">
        <v>4</v>
      </c>
      <c r="F27">
        <v>0.29235638513293261</v>
      </c>
      <c r="G27" s="74">
        <f t="shared" si="2"/>
        <v>6.6072543040042772E-2</v>
      </c>
      <c r="H27">
        <v>7.3477950064311612E-2</v>
      </c>
      <c r="I27" s="26">
        <f t="shared" si="3"/>
        <v>2.3953811720965588E-2</v>
      </c>
      <c r="J27" s="26">
        <v>1.347326666666667</v>
      </c>
      <c r="K27" s="58">
        <v>14.58024519339455</v>
      </c>
      <c r="L27" s="63">
        <v>16.320187499999999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I21" sqref="I21"/>
    </sheetView>
  </sheetViews>
  <sheetFormatPr baseColWidth="10" defaultRowHeight="15" x14ac:dyDescent="0.2"/>
  <cols>
    <col min="2" max="2" width="10.83203125" style="61"/>
    <col min="13" max="13" width="12.33203125" bestFit="1" customWidth="1"/>
    <col min="14" max="14" width="12.1640625" bestFit="1" customWidth="1"/>
    <col min="15" max="15" width="14.5" bestFit="1" customWidth="1"/>
    <col min="16" max="16" width="16" bestFit="1" customWidth="1"/>
  </cols>
  <sheetData>
    <row r="1" spans="1:16" x14ac:dyDescent="0.2">
      <c r="A1" s="76" t="s">
        <v>171</v>
      </c>
      <c r="B1" s="76" t="s">
        <v>172</v>
      </c>
      <c r="C1" s="76" t="s">
        <v>168</v>
      </c>
      <c r="D1" s="76" t="s">
        <v>169</v>
      </c>
      <c r="E1" s="76" t="s">
        <v>170</v>
      </c>
    </row>
    <row r="2" spans="1:16" x14ac:dyDescent="0.2">
      <c r="A2" s="77" t="s">
        <v>13</v>
      </c>
      <c r="B2" s="20" t="s">
        <v>11</v>
      </c>
      <c r="C2" s="62">
        <v>0.22362962962962962</v>
      </c>
      <c r="D2" s="62">
        <v>4.1735070151325253</v>
      </c>
      <c r="E2" s="62">
        <v>13.313223611111109</v>
      </c>
      <c r="M2" s="61"/>
      <c r="N2" s="61"/>
      <c r="O2" s="61"/>
      <c r="P2" s="61"/>
    </row>
    <row r="3" spans="1:16" x14ac:dyDescent="0.2">
      <c r="A3" s="77" t="s">
        <v>13</v>
      </c>
      <c r="B3" s="20" t="s">
        <v>12</v>
      </c>
      <c r="C3" s="62">
        <v>0.17675555555555553</v>
      </c>
      <c r="D3" s="62">
        <v>4.3431208889663937</v>
      </c>
      <c r="E3" s="62">
        <v>13.01895916666667</v>
      </c>
      <c r="M3" s="30"/>
      <c r="N3" s="62"/>
      <c r="O3" s="62"/>
      <c r="P3" s="62"/>
    </row>
    <row r="4" spans="1:16" x14ac:dyDescent="0.2">
      <c r="A4" s="77" t="s">
        <v>15</v>
      </c>
      <c r="B4" s="20" t="s">
        <v>7</v>
      </c>
      <c r="C4" s="62">
        <v>0.39235999999999993</v>
      </c>
      <c r="D4" s="62">
        <v>4.3163545555397107</v>
      </c>
      <c r="E4" s="62">
        <v>13.924775219298247</v>
      </c>
      <c r="M4" s="20"/>
      <c r="N4" s="62"/>
      <c r="O4" s="62"/>
      <c r="P4" s="62"/>
    </row>
    <row r="5" spans="1:16" x14ac:dyDescent="0.2">
      <c r="A5" s="77" t="s">
        <v>15</v>
      </c>
      <c r="B5" s="20" t="s">
        <v>6</v>
      </c>
      <c r="C5" s="62">
        <v>0.61983703703703708</v>
      </c>
      <c r="D5" s="62">
        <v>13.871603872111917</v>
      </c>
      <c r="E5" s="62">
        <v>13.837798793859648</v>
      </c>
      <c r="M5" s="30"/>
      <c r="N5" s="62"/>
      <c r="O5" s="62"/>
      <c r="P5" s="62"/>
    </row>
    <row r="6" spans="1:16" x14ac:dyDescent="0.2">
      <c r="A6" s="77" t="s">
        <v>16</v>
      </c>
      <c r="B6" s="20" t="s">
        <v>7</v>
      </c>
      <c r="C6" s="62">
        <v>8.7197999999999998E-2</v>
      </c>
      <c r="D6" s="62">
        <v>4.8140162612492148</v>
      </c>
      <c r="E6" s="62">
        <v>14.184221491228067</v>
      </c>
      <c r="M6" s="20"/>
      <c r="N6" s="62"/>
      <c r="O6" s="62"/>
      <c r="P6" s="62"/>
    </row>
    <row r="7" spans="1:16" x14ac:dyDescent="0.2">
      <c r="A7" s="77" t="s">
        <v>16</v>
      </c>
      <c r="B7" s="20" t="s">
        <v>6</v>
      </c>
      <c r="C7" s="62">
        <v>0.18178888888888889</v>
      </c>
      <c r="D7" s="62">
        <v>8.2212399885443617</v>
      </c>
      <c r="E7" s="62">
        <v>13.915020285087714</v>
      </c>
      <c r="M7" s="30"/>
      <c r="N7" s="62"/>
      <c r="O7" s="62"/>
      <c r="P7" s="62"/>
    </row>
    <row r="8" spans="1:16" x14ac:dyDescent="0.2">
      <c r="A8" s="77" t="s">
        <v>21</v>
      </c>
      <c r="B8" s="20" t="s">
        <v>11</v>
      </c>
      <c r="C8" s="62">
        <v>1.1337916666666665</v>
      </c>
      <c r="D8" s="62">
        <v>19.84747695486821</v>
      </c>
      <c r="E8" s="62">
        <v>16.049869791666669</v>
      </c>
      <c r="M8" s="20"/>
      <c r="N8" s="62"/>
      <c r="O8" s="62"/>
      <c r="P8" s="62"/>
    </row>
    <row r="9" spans="1:16" x14ac:dyDescent="0.2">
      <c r="A9" s="77" t="s">
        <v>21</v>
      </c>
      <c r="B9" s="20" t="s">
        <v>63</v>
      </c>
      <c r="C9" s="62">
        <v>1.4234666666666667</v>
      </c>
      <c r="D9" s="62">
        <v>18.566663948557075</v>
      </c>
      <c r="E9" s="62">
        <v>16.210866666666668</v>
      </c>
      <c r="M9" s="30"/>
      <c r="N9" s="62"/>
      <c r="O9" s="62"/>
      <c r="P9" s="62"/>
    </row>
    <row r="10" spans="1:16" x14ac:dyDescent="0.2">
      <c r="A10" s="77" t="s">
        <v>21</v>
      </c>
      <c r="B10" s="20" t="s">
        <v>64</v>
      </c>
      <c r="C10" s="62">
        <v>1.347326666666667</v>
      </c>
      <c r="D10" s="62">
        <v>14.58024519339455</v>
      </c>
      <c r="E10" s="62">
        <v>16.320187499999999</v>
      </c>
      <c r="M10" s="20"/>
      <c r="N10" s="62"/>
      <c r="O10" s="62"/>
      <c r="P10" s="62"/>
    </row>
    <row r="11" spans="1:16" x14ac:dyDescent="0.2">
      <c r="A11" s="77" t="s">
        <v>20</v>
      </c>
      <c r="B11" s="20" t="s">
        <v>7</v>
      </c>
      <c r="C11" s="62">
        <v>0.8214499999999999</v>
      </c>
      <c r="D11" s="62">
        <v>5.3918298751666827</v>
      </c>
      <c r="E11" s="62">
        <v>10.255251602564103</v>
      </c>
      <c r="M11" s="20"/>
      <c r="N11" s="62"/>
      <c r="O11" s="62"/>
      <c r="P11" s="62"/>
    </row>
    <row r="12" spans="1:16" x14ac:dyDescent="0.2">
      <c r="A12" s="77" t="s">
        <v>20</v>
      </c>
      <c r="B12" s="20" t="s">
        <v>6</v>
      </c>
      <c r="C12" s="62">
        <v>1.3627333333333331</v>
      </c>
      <c r="D12" s="62">
        <v>7.0739666804648378</v>
      </c>
      <c r="E12" s="62">
        <v>9.8755048076923106</v>
      </c>
      <c r="M12" s="30"/>
      <c r="N12" s="62"/>
      <c r="O12" s="62"/>
      <c r="P12" s="62"/>
    </row>
    <row r="13" spans="1:16" x14ac:dyDescent="0.2">
      <c r="A13" s="77" t="s">
        <v>19</v>
      </c>
      <c r="B13" s="20" t="s">
        <v>7</v>
      </c>
      <c r="C13" s="62">
        <v>1.2757583333333335</v>
      </c>
      <c r="D13" s="62">
        <v>27.158642912050794</v>
      </c>
      <c r="E13" s="62">
        <v>9.3213161892361089</v>
      </c>
      <c r="M13" s="20"/>
      <c r="N13" s="62"/>
      <c r="O13" s="62"/>
      <c r="P13" s="62"/>
    </row>
    <row r="14" spans="1:16" x14ac:dyDescent="0.2">
      <c r="A14" s="77" t="s">
        <v>19</v>
      </c>
      <c r="B14" s="20" t="s">
        <v>6</v>
      </c>
      <c r="C14" s="62">
        <v>1.3358933333333332</v>
      </c>
      <c r="D14" s="62">
        <v>15.600788448123572</v>
      </c>
      <c r="E14" s="62">
        <v>9.096449869791666</v>
      </c>
      <c r="M14" s="30"/>
      <c r="N14" s="62"/>
      <c r="O14" s="62"/>
      <c r="P14" s="62"/>
    </row>
    <row r="15" spans="1:16" x14ac:dyDescent="0.2">
      <c r="A15" s="77" t="s">
        <v>14</v>
      </c>
      <c r="B15" s="20" t="s">
        <v>11</v>
      </c>
      <c r="C15" s="62">
        <v>0.11029037037037036</v>
      </c>
      <c r="D15" s="62">
        <v>3.5037198737493895</v>
      </c>
      <c r="E15" s="62">
        <v>13.59235194444444</v>
      </c>
      <c r="M15" s="20"/>
      <c r="N15" s="62"/>
      <c r="O15" s="62"/>
      <c r="P15" s="62"/>
    </row>
    <row r="16" spans="1:16" x14ac:dyDescent="0.2">
      <c r="A16" s="77" t="s">
        <v>14</v>
      </c>
      <c r="B16" s="20" t="s">
        <v>12</v>
      </c>
      <c r="C16" s="62">
        <v>2.136533333333333E-2</v>
      </c>
      <c r="D16" s="62">
        <v>3.195094077745062</v>
      </c>
      <c r="E16" s="62">
        <v>13.626238333333331</v>
      </c>
      <c r="M16" s="30"/>
      <c r="N16" s="62"/>
      <c r="O16" s="62"/>
      <c r="P16" s="62"/>
    </row>
    <row r="17" spans="1:16" x14ac:dyDescent="0.2">
      <c r="A17" s="77" t="s">
        <v>18</v>
      </c>
      <c r="B17" s="20" t="s">
        <v>7</v>
      </c>
      <c r="C17" s="62">
        <v>0.96937777777777767</v>
      </c>
      <c r="D17" s="62">
        <v>14.332955460774636</v>
      </c>
      <c r="E17" s="62">
        <v>12.700265532036608</v>
      </c>
      <c r="M17" s="20"/>
      <c r="N17" s="62"/>
      <c r="O17" s="62"/>
      <c r="P17" s="62"/>
    </row>
    <row r="18" spans="1:16" x14ac:dyDescent="0.2">
      <c r="A18" s="77" t="s">
        <v>18</v>
      </c>
      <c r="B18" s="20" t="s">
        <v>6</v>
      </c>
      <c r="C18" s="62">
        <v>1.0775555555555554</v>
      </c>
      <c r="D18" s="62">
        <v>8.0456628004137816</v>
      </c>
      <c r="E18" s="62">
        <v>12.422465353260863</v>
      </c>
      <c r="M18" s="30"/>
      <c r="N18" s="62"/>
      <c r="O18" s="62"/>
      <c r="P18" s="62"/>
    </row>
    <row r="19" spans="1:16" x14ac:dyDescent="0.2">
      <c r="A19" s="77" t="s">
        <v>10</v>
      </c>
      <c r="B19" s="20" t="s">
        <v>7</v>
      </c>
      <c r="C19" s="62">
        <v>0.11914673067306733</v>
      </c>
      <c r="D19" s="62">
        <v>3.6017411041109573</v>
      </c>
      <c r="E19" s="62">
        <v>12.607724479166665</v>
      </c>
      <c r="M19" s="20"/>
      <c r="N19" s="62"/>
      <c r="O19" s="62"/>
      <c r="P19" s="62"/>
    </row>
    <row r="20" spans="1:16" x14ac:dyDescent="0.2">
      <c r="A20" s="77" t="s">
        <v>10</v>
      </c>
      <c r="B20" s="20" t="s">
        <v>6</v>
      </c>
      <c r="C20" s="62">
        <v>3.9340799999999995E-2</v>
      </c>
      <c r="D20" s="62">
        <v>6.5761713596034506</v>
      </c>
      <c r="E20" s="62">
        <v>12.266405208333335</v>
      </c>
      <c r="M20" s="30"/>
      <c r="N20" s="62"/>
      <c r="O20" s="62"/>
      <c r="P20" s="62"/>
    </row>
    <row r="21" spans="1:16" x14ac:dyDescent="0.2">
      <c r="A21" s="77" t="s">
        <v>10</v>
      </c>
      <c r="B21" s="20" t="s">
        <v>62</v>
      </c>
      <c r="C21" s="62">
        <v>3.50021818181818E-2</v>
      </c>
      <c r="D21" s="62">
        <v>3.5455458756829787</v>
      </c>
      <c r="E21" s="62">
        <v>12.331913541666667</v>
      </c>
      <c r="M21" s="20"/>
      <c r="N21" s="62"/>
      <c r="O21" s="62"/>
      <c r="P21" s="62"/>
    </row>
    <row r="22" spans="1:16" x14ac:dyDescent="0.2">
      <c r="A22" s="77" t="s">
        <v>5</v>
      </c>
      <c r="B22" s="20" t="s">
        <v>7</v>
      </c>
      <c r="C22" s="62">
        <v>0.27021200000000001</v>
      </c>
      <c r="D22" s="62">
        <v>3.8010182787240026</v>
      </c>
      <c r="E22" s="62">
        <v>13.347232421874997</v>
      </c>
      <c r="M22" s="20"/>
      <c r="N22" s="62"/>
      <c r="O22" s="62"/>
      <c r="P22" s="62"/>
    </row>
    <row r="23" spans="1:16" x14ac:dyDescent="0.2">
      <c r="A23" s="77" t="s">
        <v>5</v>
      </c>
      <c r="B23" s="20" t="s">
        <v>6</v>
      </c>
      <c r="C23" s="62">
        <v>0.45869629629629632</v>
      </c>
      <c r="D23" s="62">
        <v>7.3058338959711318</v>
      </c>
      <c r="E23" s="62">
        <v>13.146672200520829</v>
      </c>
      <c r="M23" s="30"/>
      <c r="N23" s="62"/>
      <c r="O23" s="62"/>
      <c r="P23" s="62"/>
    </row>
    <row r="24" spans="1:16" x14ac:dyDescent="0.2">
      <c r="A24" s="77" t="s">
        <v>173</v>
      </c>
      <c r="B24" s="20" t="s">
        <v>7</v>
      </c>
      <c r="C24" s="62">
        <v>1.089733333333333</v>
      </c>
      <c r="D24" s="62">
        <v>20.150997330975912</v>
      </c>
      <c r="E24" s="62">
        <v>13.641743856837602</v>
      </c>
      <c r="M24" s="20"/>
      <c r="N24" s="62"/>
      <c r="O24" s="62"/>
      <c r="P24" s="62"/>
    </row>
    <row r="25" spans="1:16" x14ac:dyDescent="0.2">
      <c r="A25" s="77" t="s">
        <v>174</v>
      </c>
      <c r="B25" s="20" t="s">
        <v>6</v>
      </c>
      <c r="C25" s="62">
        <v>1.0944444444444446</v>
      </c>
      <c r="D25" s="62">
        <v>26.898286260757704</v>
      </c>
      <c r="E25" s="62">
        <v>13.651192040598286</v>
      </c>
      <c r="M25" s="30"/>
      <c r="N25" s="62"/>
      <c r="O25" s="62"/>
      <c r="P25" s="62"/>
    </row>
    <row r="26" spans="1:16" x14ac:dyDescent="0.2">
      <c r="A26" s="77" t="s">
        <v>9</v>
      </c>
      <c r="B26" s="20" t="s">
        <v>7</v>
      </c>
      <c r="C26" s="62">
        <v>0.15134285714285714</v>
      </c>
      <c r="D26" s="62">
        <v>6.2903691995392332</v>
      </c>
      <c r="E26" s="62">
        <v>11.438653935185183</v>
      </c>
      <c r="M26" s="20"/>
      <c r="N26" s="62"/>
      <c r="O26" s="62"/>
      <c r="P26" s="62"/>
    </row>
    <row r="27" spans="1:16" x14ac:dyDescent="0.2">
      <c r="A27" s="77" t="s">
        <v>9</v>
      </c>
      <c r="B27" s="20" t="s">
        <v>6</v>
      </c>
      <c r="C27" s="62">
        <v>0.14491851851851856</v>
      </c>
      <c r="D27" s="62">
        <v>18.353368248433412</v>
      </c>
      <c r="E27" s="62">
        <v>11.188011805555554</v>
      </c>
      <c r="M27" s="20"/>
      <c r="N27" s="62"/>
      <c r="O27" s="62"/>
      <c r="P27" s="62"/>
    </row>
    <row r="28" spans="1:16" x14ac:dyDescent="0.2">
      <c r="M28" s="30"/>
      <c r="N28" s="62"/>
      <c r="O28" s="62"/>
      <c r="P28" s="62"/>
    </row>
    <row r="29" spans="1:16" x14ac:dyDescent="0.2">
      <c r="M29" s="20"/>
      <c r="N29" s="62"/>
      <c r="O29" s="62"/>
      <c r="P29" s="62"/>
    </row>
    <row r="30" spans="1:16" x14ac:dyDescent="0.2">
      <c r="M30" s="30"/>
      <c r="N30" s="62"/>
      <c r="O30" s="62"/>
      <c r="P30" s="62"/>
    </row>
    <row r="31" spans="1:16" x14ac:dyDescent="0.2">
      <c r="M31" s="20"/>
      <c r="N31" s="62"/>
      <c r="O31" s="62"/>
      <c r="P31" s="62"/>
    </row>
    <row r="32" spans="1:16" x14ac:dyDescent="0.2">
      <c r="M32" s="30"/>
      <c r="N32" s="62"/>
      <c r="O32" s="62"/>
      <c r="P32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9" workbookViewId="0">
      <selection activeCell="A2" sqref="A2:XFD4"/>
    </sheetView>
  </sheetViews>
  <sheetFormatPr baseColWidth="10" defaultColWidth="8.83203125" defaultRowHeight="15" x14ac:dyDescent="0.2"/>
  <cols>
    <col min="6" max="6" width="18.1640625" customWidth="1"/>
    <col min="8" max="8" width="10.6640625" bestFit="1" customWidth="1"/>
    <col min="10" max="10" width="8.83203125" style="9"/>
    <col min="11" max="11" width="12.83203125" style="9" customWidth="1"/>
    <col min="15" max="15" width="13.1640625" bestFit="1" customWidth="1"/>
    <col min="16" max="16" width="23.5" bestFit="1" customWidth="1"/>
    <col min="17" max="17" width="26.83203125" bestFit="1" customWidth="1"/>
  </cols>
  <sheetData>
    <row r="1" spans="1:17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23</v>
      </c>
      <c r="G1" s="1" t="s">
        <v>22</v>
      </c>
      <c r="H1" s="1" t="s">
        <v>58</v>
      </c>
      <c r="I1" s="1" t="s">
        <v>59</v>
      </c>
      <c r="J1" s="8" t="s">
        <v>60</v>
      </c>
      <c r="K1" s="1" t="s">
        <v>71</v>
      </c>
      <c r="L1" s="5" t="s">
        <v>24</v>
      </c>
    </row>
    <row r="2" spans="1:17" ht="16" x14ac:dyDescent="0.2">
      <c r="A2" s="1" t="s">
        <v>15</v>
      </c>
      <c r="B2" s="1">
        <v>6</v>
      </c>
      <c r="C2" s="1">
        <v>1</v>
      </c>
      <c r="D2" s="1" t="s">
        <v>6</v>
      </c>
      <c r="E2" s="1">
        <v>1</v>
      </c>
      <c r="F2" s="6">
        <v>41904</v>
      </c>
      <c r="G2" s="1">
        <v>1</v>
      </c>
      <c r="H2" s="7">
        <v>41654</v>
      </c>
      <c r="I2" s="1">
        <v>1</v>
      </c>
      <c r="J2" s="11">
        <v>0.16921246054299899</v>
      </c>
      <c r="K2" s="11">
        <v>4.9604698140883231E-2</v>
      </c>
      <c r="L2" t="s">
        <v>25</v>
      </c>
      <c r="O2" s="19" t="s">
        <v>68</v>
      </c>
      <c r="P2" s="15" t="s">
        <v>72</v>
      </c>
      <c r="Q2" s="15" t="s">
        <v>73</v>
      </c>
    </row>
    <row r="3" spans="1:17" ht="16" x14ac:dyDescent="0.2">
      <c r="A3" s="1" t="s">
        <v>15</v>
      </c>
      <c r="B3" s="1">
        <v>6</v>
      </c>
      <c r="C3" s="1">
        <v>1</v>
      </c>
      <c r="D3" s="1" t="s">
        <v>6</v>
      </c>
      <c r="E3" s="1">
        <v>1</v>
      </c>
      <c r="F3" s="6">
        <v>41904</v>
      </c>
      <c r="G3" s="1">
        <v>2</v>
      </c>
      <c r="H3" s="7">
        <v>41654</v>
      </c>
      <c r="I3" s="1">
        <v>2</v>
      </c>
      <c r="J3" s="11">
        <v>0.16685415923611197</v>
      </c>
      <c r="K3" s="11">
        <v>4.532832328405776E-2</v>
      </c>
      <c r="L3" t="s">
        <v>26</v>
      </c>
      <c r="O3" s="17" t="s">
        <v>15</v>
      </c>
      <c r="P3" s="16">
        <v>0.1535289198414502</v>
      </c>
      <c r="Q3" s="16">
        <v>4.2008554654262183E-2</v>
      </c>
    </row>
    <row r="4" spans="1:17" ht="16" x14ac:dyDescent="0.2">
      <c r="A4" s="1" t="s">
        <v>15</v>
      </c>
      <c r="B4" s="1">
        <v>6</v>
      </c>
      <c r="C4" s="1">
        <v>1</v>
      </c>
      <c r="D4" s="1" t="s">
        <v>6</v>
      </c>
      <c r="E4" s="1">
        <v>1</v>
      </c>
      <c r="F4" s="6">
        <v>41904</v>
      </c>
      <c r="G4" s="1">
        <v>3</v>
      </c>
      <c r="H4" s="7">
        <v>41654</v>
      </c>
      <c r="I4" s="1">
        <v>3</v>
      </c>
      <c r="J4" s="11">
        <v>0.16128746098487678</v>
      </c>
      <c r="K4" s="11">
        <v>4.7021982869427187E-2</v>
      </c>
      <c r="L4" t="s">
        <v>27</v>
      </c>
      <c r="O4" s="20" t="s">
        <v>7</v>
      </c>
      <c r="P4" s="16">
        <v>0.14127314609490452</v>
      </c>
      <c r="Q4" s="16">
        <v>3.6698774543734984E-2</v>
      </c>
    </row>
    <row r="5" spans="1:17" ht="16" x14ac:dyDescent="0.2">
      <c r="A5" s="1" t="s">
        <v>15</v>
      </c>
      <c r="B5" s="1">
        <v>6</v>
      </c>
      <c r="C5" s="1">
        <v>2</v>
      </c>
      <c r="D5" s="1" t="s">
        <v>7</v>
      </c>
      <c r="E5" s="1">
        <v>2</v>
      </c>
      <c r="F5" s="6">
        <v>41904</v>
      </c>
      <c r="G5" s="1">
        <v>1</v>
      </c>
      <c r="H5" s="7">
        <v>41654</v>
      </c>
      <c r="I5" s="1">
        <v>4</v>
      </c>
      <c r="J5" s="11">
        <v>0.12645485352043673</v>
      </c>
      <c r="K5" s="11">
        <v>2.9334062075100649E-2</v>
      </c>
      <c r="L5" t="s">
        <v>28</v>
      </c>
      <c r="O5" s="20" t="s">
        <v>6</v>
      </c>
      <c r="P5" s="16">
        <v>0.16578469358799588</v>
      </c>
      <c r="Q5" s="16">
        <v>4.7318334764789395E-2</v>
      </c>
    </row>
    <row r="6" spans="1:17" ht="16" x14ac:dyDescent="0.2">
      <c r="A6" s="1" t="s">
        <v>15</v>
      </c>
      <c r="B6" s="1">
        <v>6</v>
      </c>
      <c r="C6" s="1">
        <v>2</v>
      </c>
      <c r="D6" s="1" t="s">
        <v>7</v>
      </c>
      <c r="E6" s="1">
        <v>2</v>
      </c>
      <c r="F6" s="6">
        <v>41904</v>
      </c>
      <c r="G6" s="1">
        <v>2</v>
      </c>
      <c r="H6" s="7">
        <v>41654</v>
      </c>
      <c r="I6" s="1">
        <v>5</v>
      </c>
      <c r="J6" s="11">
        <v>0.15397572333127421</v>
      </c>
      <c r="K6" s="11">
        <v>4.2695159101977277E-2</v>
      </c>
      <c r="L6" t="s">
        <v>29</v>
      </c>
      <c r="O6" s="17" t="s">
        <v>16</v>
      </c>
      <c r="P6" s="16">
        <v>4.6239406327227305E-2</v>
      </c>
      <c r="Q6" s="16" t="e">
        <v>#DIV/0!</v>
      </c>
    </row>
    <row r="7" spans="1:17" ht="16" x14ac:dyDescent="0.2">
      <c r="A7" s="1" t="s">
        <v>15</v>
      </c>
      <c r="B7" s="1">
        <v>6</v>
      </c>
      <c r="C7" s="1">
        <v>2</v>
      </c>
      <c r="D7" s="1" t="s">
        <v>7</v>
      </c>
      <c r="E7" s="1">
        <v>2</v>
      </c>
      <c r="F7" s="6">
        <v>41904</v>
      </c>
      <c r="G7" s="1">
        <v>3</v>
      </c>
      <c r="H7" s="7">
        <v>41654</v>
      </c>
      <c r="I7" s="1">
        <v>6</v>
      </c>
      <c r="J7" s="11">
        <v>0.14338886143300261</v>
      </c>
      <c r="K7" s="11">
        <v>3.8067102454127026E-2</v>
      </c>
      <c r="L7" t="s">
        <v>30</v>
      </c>
      <c r="O7" s="20" t="s">
        <v>7</v>
      </c>
      <c r="P7" s="16">
        <v>5.0189601021956333E-2</v>
      </c>
      <c r="Q7" s="16" t="e">
        <v>#DIV/0!</v>
      </c>
    </row>
    <row r="8" spans="1:17" ht="16" x14ac:dyDescent="0.2">
      <c r="A8" s="1" t="s">
        <v>16</v>
      </c>
      <c r="B8" s="1">
        <v>7</v>
      </c>
      <c r="C8" s="1">
        <v>1</v>
      </c>
      <c r="D8" s="1" t="s">
        <v>6</v>
      </c>
      <c r="E8" s="1">
        <v>1</v>
      </c>
      <c r="F8" s="6">
        <v>41904</v>
      </c>
      <c r="G8" s="1">
        <v>1</v>
      </c>
      <c r="H8" s="7">
        <v>41654</v>
      </c>
      <c r="I8" s="1">
        <v>7</v>
      </c>
      <c r="J8" s="11">
        <v>4.6697195386411622E-2</v>
      </c>
      <c r="K8" s="11" t="s">
        <v>61</v>
      </c>
      <c r="L8" t="s">
        <v>31</v>
      </c>
      <c r="O8" s="20" t="s">
        <v>6</v>
      </c>
      <c r="P8" s="16">
        <v>4.2289211632498262E-2</v>
      </c>
      <c r="Q8" s="16" t="e">
        <v>#DIV/0!</v>
      </c>
    </row>
    <row r="9" spans="1:17" ht="16" x14ac:dyDescent="0.2">
      <c r="A9" s="1" t="s">
        <v>16</v>
      </c>
      <c r="B9" s="1">
        <v>7</v>
      </c>
      <c r="C9" s="1">
        <v>1</v>
      </c>
      <c r="D9" s="1" t="s">
        <v>6</v>
      </c>
      <c r="E9" s="1">
        <v>1</v>
      </c>
      <c r="F9" s="6">
        <v>41904</v>
      </c>
      <c r="G9" s="1">
        <v>2</v>
      </c>
      <c r="H9" s="7">
        <v>41654</v>
      </c>
      <c r="I9" s="1">
        <v>8</v>
      </c>
      <c r="J9" s="11">
        <v>3.4526371628425596E-2</v>
      </c>
      <c r="K9" s="11" t="s">
        <v>61</v>
      </c>
      <c r="L9" t="s">
        <v>32</v>
      </c>
      <c r="O9" s="17" t="s">
        <v>21</v>
      </c>
      <c r="P9" s="16">
        <v>0.29571375130140526</v>
      </c>
      <c r="Q9" s="16">
        <v>7.4228308989621961E-2</v>
      </c>
    </row>
    <row r="10" spans="1:17" ht="16" x14ac:dyDescent="0.2">
      <c r="A10" s="1" t="s">
        <v>16</v>
      </c>
      <c r="B10" s="1">
        <v>7</v>
      </c>
      <c r="C10" s="1">
        <v>1</v>
      </c>
      <c r="D10" s="1" t="s">
        <v>6</v>
      </c>
      <c r="E10" s="1">
        <v>1</v>
      </c>
      <c r="F10" s="6">
        <v>41904</v>
      </c>
      <c r="G10" s="1">
        <v>3</v>
      </c>
      <c r="H10" s="7">
        <v>41654</v>
      </c>
      <c r="I10" s="1">
        <v>9</v>
      </c>
      <c r="J10" s="11">
        <v>4.5644067882657575E-2</v>
      </c>
      <c r="K10" s="11" t="s">
        <v>61</v>
      </c>
      <c r="L10" t="s">
        <v>33</v>
      </c>
      <c r="O10" s="20" t="s">
        <v>11</v>
      </c>
      <c r="P10" s="16">
        <v>0.30370475505050804</v>
      </c>
      <c r="Q10" s="16">
        <v>7.7444587641947366E-2</v>
      </c>
    </row>
    <row r="11" spans="1:17" ht="16" x14ac:dyDescent="0.2">
      <c r="A11" s="1" t="s">
        <v>16</v>
      </c>
      <c r="B11" s="1">
        <v>7</v>
      </c>
      <c r="C11" s="1">
        <v>2</v>
      </c>
      <c r="D11" s="1" t="s">
        <v>7</v>
      </c>
      <c r="E11" s="1">
        <v>2</v>
      </c>
      <c r="F11" s="6">
        <v>41904</v>
      </c>
      <c r="G11" s="1">
        <v>1</v>
      </c>
      <c r="H11" s="7">
        <v>41654</v>
      </c>
      <c r="I11" s="1">
        <v>10</v>
      </c>
      <c r="J11" s="11">
        <v>4.076280652653496E-2</v>
      </c>
      <c r="K11" s="11" t="s">
        <v>61</v>
      </c>
      <c r="L11" t="s">
        <v>34</v>
      </c>
      <c r="O11" s="20" t="s">
        <v>63</v>
      </c>
      <c r="P11" s="16">
        <v>0.29108011372077519</v>
      </c>
      <c r="Q11" s="16">
        <v>7.1762389262606877E-2</v>
      </c>
    </row>
    <row r="12" spans="1:17" ht="16" x14ac:dyDescent="0.2">
      <c r="A12" s="1" t="s">
        <v>16</v>
      </c>
      <c r="B12" s="1">
        <v>7</v>
      </c>
      <c r="C12" s="1">
        <v>2</v>
      </c>
      <c r="D12" s="1" t="s">
        <v>7</v>
      </c>
      <c r="E12" s="1">
        <v>2</v>
      </c>
      <c r="F12" s="6">
        <v>41904</v>
      </c>
      <c r="G12" s="1">
        <v>2</v>
      </c>
      <c r="H12" s="7">
        <v>41654</v>
      </c>
      <c r="I12" s="1">
        <v>11</v>
      </c>
      <c r="J12" s="10">
        <v>5.1479952976398284E-2</v>
      </c>
      <c r="K12" s="11" t="s">
        <v>61</v>
      </c>
      <c r="L12" t="s">
        <v>35</v>
      </c>
      <c r="O12" s="20" t="s">
        <v>64</v>
      </c>
      <c r="P12" s="16">
        <v>0.29235638513293261</v>
      </c>
      <c r="Q12" s="16">
        <v>7.3477950064311612E-2</v>
      </c>
    </row>
    <row r="13" spans="1:17" ht="16" x14ac:dyDescent="0.2">
      <c r="A13" s="1" t="s">
        <v>16</v>
      </c>
      <c r="B13" s="1">
        <v>7</v>
      </c>
      <c r="C13" s="1">
        <v>2</v>
      </c>
      <c r="D13" s="1" t="s">
        <v>7</v>
      </c>
      <c r="E13" s="1">
        <v>2</v>
      </c>
      <c r="F13" s="6">
        <v>41904</v>
      </c>
      <c r="G13" s="1">
        <v>3</v>
      </c>
      <c r="H13" s="7">
        <v>41654</v>
      </c>
      <c r="I13" s="1">
        <v>12</v>
      </c>
      <c r="J13" s="10">
        <v>5.8326043562935748E-2</v>
      </c>
      <c r="K13" s="11" t="s">
        <v>61</v>
      </c>
      <c r="L13" t="s">
        <v>36</v>
      </c>
      <c r="O13" s="17" t="s">
        <v>20</v>
      </c>
      <c r="P13" s="16">
        <v>0.17808988188921768</v>
      </c>
      <c r="Q13" s="16">
        <v>8.8683809428765678E-2</v>
      </c>
    </row>
    <row r="14" spans="1:17" ht="16" x14ac:dyDescent="0.2">
      <c r="A14" s="1" t="s">
        <v>17</v>
      </c>
      <c r="B14" s="1">
        <v>8</v>
      </c>
      <c r="C14" s="1">
        <v>1</v>
      </c>
      <c r="D14" s="1" t="s">
        <v>6</v>
      </c>
      <c r="E14" s="1">
        <v>1</v>
      </c>
      <c r="F14" s="3">
        <v>41905</v>
      </c>
      <c r="G14" s="1">
        <v>1</v>
      </c>
      <c r="H14" s="7">
        <v>41654</v>
      </c>
      <c r="I14" s="1">
        <v>13</v>
      </c>
      <c r="J14" s="10">
        <v>8.6958717126325039E-2</v>
      </c>
      <c r="K14" s="11">
        <v>4.6431963748184285E-2</v>
      </c>
      <c r="L14" t="s">
        <v>37</v>
      </c>
      <c r="O14" s="20" t="s">
        <v>7</v>
      </c>
      <c r="P14" s="16">
        <v>0.17035454320018686</v>
      </c>
      <c r="Q14" s="16">
        <v>8.674581572864308E-2</v>
      </c>
    </row>
    <row r="15" spans="1:17" ht="16" x14ac:dyDescent="0.2">
      <c r="A15" s="1" t="s">
        <v>17</v>
      </c>
      <c r="B15" s="1">
        <v>8</v>
      </c>
      <c r="C15" s="1">
        <v>1</v>
      </c>
      <c r="D15" s="1" t="s">
        <v>6</v>
      </c>
      <c r="E15" s="1">
        <v>1</v>
      </c>
      <c r="F15" s="3">
        <v>41905</v>
      </c>
      <c r="G15" s="1">
        <v>2</v>
      </c>
      <c r="H15" s="7">
        <v>41654</v>
      </c>
      <c r="I15" s="1">
        <v>14</v>
      </c>
      <c r="J15" s="10">
        <v>8.7346367643839962E-2</v>
      </c>
      <c r="K15" s="11">
        <v>5.4011737831024205E-2</v>
      </c>
      <c r="L15" t="s">
        <v>38</v>
      </c>
      <c r="O15" s="20" t="s">
        <v>6</v>
      </c>
      <c r="P15" s="16">
        <v>0.18582522057824849</v>
      </c>
      <c r="Q15" s="16">
        <v>9.0621803128888248E-2</v>
      </c>
    </row>
    <row r="16" spans="1:17" ht="16" x14ac:dyDescent="0.2">
      <c r="A16" s="1" t="s">
        <v>17</v>
      </c>
      <c r="B16" s="1">
        <v>8</v>
      </c>
      <c r="C16" s="1">
        <v>1</v>
      </c>
      <c r="D16" s="1" t="s">
        <v>6</v>
      </c>
      <c r="E16" s="1">
        <v>1</v>
      </c>
      <c r="F16" s="3">
        <v>41905</v>
      </c>
      <c r="G16" s="1">
        <v>3</v>
      </c>
      <c r="H16" s="7">
        <v>41654</v>
      </c>
      <c r="I16" s="1">
        <v>15</v>
      </c>
      <c r="J16" s="10">
        <v>9.6435311963228784E-2</v>
      </c>
      <c r="K16" s="11">
        <v>4.757277441463479E-2</v>
      </c>
      <c r="L16" t="s">
        <v>39</v>
      </c>
      <c r="O16" s="17" t="s">
        <v>19</v>
      </c>
      <c r="P16" s="16">
        <v>0.20606225140818316</v>
      </c>
      <c r="Q16" s="16">
        <v>0.10840925186775498</v>
      </c>
    </row>
    <row r="17" spans="1:17" ht="16" x14ac:dyDescent="0.2">
      <c r="A17" s="1" t="s">
        <v>17</v>
      </c>
      <c r="B17" s="1">
        <v>8</v>
      </c>
      <c r="C17" s="1">
        <v>2</v>
      </c>
      <c r="D17" s="1" t="s">
        <v>7</v>
      </c>
      <c r="E17" s="1">
        <v>2</v>
      </c>
      <c r="F17" s="3">
        <v>41905</v>
      </c>
      <c r="G17" s="1">
        <v>1</v>
      </c>
      <c r="H17" s="7">
        <v>41654</v>
      </c>
      <c r="I17" s="1">
        <v>16</v>
      </c>
      <c r="J17" s="10">
        <v>9.6861434373132063E-2</v>
      </c>
      <c r="K17" s="11">
        <v>5.8220553164249803E-2</v>
      </c>
      <c r="L17" t="s">
        <v>40</v>
      </c>
      <c r="O17" s="20" t="s">
        <v>7</v>
      </c>
      <c r="P17" s="16">
        <v>0.1956548244824271</v>
      </c>
      <c r="Q17" s="16">
        <v>0.10522866441943129</v>
      </c>
    </row>
    <row r="18" spans="1:17" ht="16" x14ac:dyDescent="0.2">
      <c r="A18" s="1" t="s">
        <v>17</v>
      </c>
      <c r="B18" s="1">
        <v>8</v>
      </c>
      <c r="C18" s="1">
        <v>2</v>
      </c>
      <c r="D18" s="1" t="s">
        <v>7</v>
      </c>
      <c r="E18" s="1">
        <v>2</v>
      </c>
      <c r="F18" s="3">
        <v>41905</v>
      </c>
      <c r="G18" s="1">
        <v>2</v>
      </c>
      <c r="H18" s="7">
        <v>41654</v>
      </c>
      <c r="I18" s="1">
        <v>17</v>
      </c>
      <c r="J18" s="10">
        <v>9.1893072096705386E-2</v>
      </c>
      <c r="K18" s="11">
        <v>5.4096388754158675E-2</v>
      </c>
      <c r="L18" t="s">
        <v>41</v>
      </c>
      <c r="O18" s="20" t="s">
        <v>6</v>
      </c>
      <c r="P18" s="16">
        <v>0.21646967833393926</v>
      </c>
      <c r="Q18" s="16">
        <v>0.11158983931607867</v>
      </c>
    </row>
    <row r="19" spans="1:17" ht="16" x14ac:dyDescent="0.2">
      <c r="A19" s="1" t="s">
        <v>17</v>
      </c>
      <c r="B19" s="1">
        <v>8</v>
      </c>
      <c r="C19" s="1">
        <v>2</v>
      </c>
      <c r="D19" s="1" t="s">
        <v>7</v>
      </c>
      <c r="E19" s="1">
        <v>2</v>
      </c>
      <c r="F19" s="3">
        <v>41905</v>
      </c>
      <c r="G19" s="1">
        <v>3</v>
      </c>
      <c r="H19" s="7">
        <v>41654</v>
      </c>
      <c r="I19" s="1">
        <v>18</v>
      </c>
      <c r="J19" s="10">
        <v>8.5240161318882166E-2</v>
      </c>
      <c r="K19" s="11">
        <v>5.1090451309877799E-2</v>
      </c>
      <c r="L19" t="s">
        <v>42</v>
      </c>
      <c r="O19" s="17" t="s">
        <v>17</v>
      </c>
      <c r="P19" s="16">
        <v>9.0789177420352238E-2</v>
      </c>
      <c r="Q19" s="16">
        <v>5.1903978203688271E-2</v>
      </c>
    </row>
    <row r="20" spans="1:17" ht="16" x14ac:dyDescent="0.2">
      <c r="A20" s="1" t="s">
        <v>19</v>
      </c>
      <c r="B20" s="1">
        <v>10</v>
      </c>
      <c r="C20" s="1">
        <v>1</v>
      </c>
      <c r="D20" s="1" t="s">
        <v>6</v>
      </c>
      <c r="E20" s="1">
        <v>1</v>
      </c>
      <c r="F20" s="3">
        <v>41905</v>
      </c>
      <c r="G20" s="1">
        <v>1</v>
      </c>
      <c r="H20" s="7">
        <v>41654</v>
      </c>
      <c r="I20" s="1">
        <v>19</v>
      </c>
      <c r="J20" s="10">
        <v>0.22499650540214139</v>
      </c>
      <c r="K20" s="11">
        <v>0.11750658973786761</v>
      </c>
      <c r="L20" t="s">
        <v>43</v>
      </c>
      <c r="O20" s="20" t="s">
        <v>7</v>
      </c>
      <c r="P20" s="16">
        <v>9.1331555929573205E-2</v>
      </c>
      <c r="Q20" s="16">
        <v>5.4469131076095433E-2</v>
      </c>
    </row>
    <row r="21" spans="1:17" ht="16" x14ac:dyDescent="0.2">
      <c r="A21" s="1" t="s">
        <v>19</v>
      </c>
      <c r="B21" s="1">
        <v>10</v>
      </c>
      <c r="C21" s="1">
        <v>1</v>
      </c>
      <c r="D21" s="1" t="s">
        <v>6</v>
      </c>
      <c r="E21" s="1">
        <v>1</v>
      </c>
      <c r="F21" s="3">
        <v>41905</v>
      </c>
      <c r="G21" s="1">
        <v>2</v>
      </c>
      <c r="H21" s="7">
        <v>41654</v>
      </c>
      <c r="I21" s="1">
        <v>20</v>
      </c>
      <c r="J21" s="10">
        <v>0.21633941990332292</v>
      </c>
      <c r="K21" s="11">
        <v>0.10983715298667579</v>
      </c>
      <c r="L21" t="s">
        <v>44</v>
      </c>
      <c r="O21" s="20" t="s">
        <v>6</v>
      </c>
      <c r="P21" s="16">
        <v>9.0246798911131257E-2</v>
      </c>
      <c r="Q21" s="16">
        <v>4.9338825331281089E-2</v>
      </c>
    </row>
    <row r="22" spans="1:17" ht="16" x14ac:dyDescent="0.2">
      <c r="A22" s="1" t="s">
        <v>19</v>
      </c>
      <c r="B22" s="1">
        <v>10</v>
      </c>
      <c r="C22" s="1">
        <v>1</v>
      </c>
      <c r="D22" s="1" t="s">
        <v>6</v>
      </c>
      <c r="E22" s="1">
        <v>1</v>
      </c>
      <c r="F22" s="3">
        <v>41905</v>
      </c>
      <c r="G22" s="1">
        <v>3</v>
      </c>
      <c r="H22" s="7">
        <v>41654</v>
      </c>
      <c r="I22" s="1">
        <v>21</v>
      </c>
      <c r="J22" s="10">
        <v>0.20807310969635354</v>
      </c>
      <c r="K22" s="11">
        <v>0.10742577522369261</v>
      </c>
      <c r="L22" t="s">
        <v>45</v>
      </c>
      <c r="O22" s="17" t="s">
        <v>69</v>
      </c>
      <c r="P22" s="16"/>
      <c r="Q22" s="16"/>
    </row>
    <row r="23" spans="1:17" ht="16" x14ac:dyDescent="0.2">
      <c r="A23" s="1" t="s">
        <v>19</v>
      </c>
      <c r="B23" s="1">
        <v>10</v>
      </c>
      <c r="C23" s="1">
        <v>2</v>
      </c>
      <c r="D23" s="1" t="s">
        <v>7</v>
      </c>
      <c r="E23" s="1">
        <v>2</v>
      </c>
      <c r="F23" s="3">
        <v>41905</v>
      </c>
      <c r="G23" s="1">
        <v>1</v>
      </c>
      <c r="H23" s="7">
        <v>41654</v>
      </c>
      <c r="I23" s="1">
        <v>22</v>
      </c>
      <c r="J23" s="10">
        <v>0.19580109073962476</v>
      </c>
      <c r="K23" s="11">
        <v>0.10567472000738073</v>
      </c>
      <c r="L23" t="s">
        <v>46</v>
      </c>
      <c r="O23" s="20" t="s">
        <v>69</v>
      </c>
      <c r="P23" s="16"/>
      <c r="Q23" s="16"/>
    </row>
    <row r="24" spans="1:17" ht="16" x14ac:dyDescent="0.2">
      <c r="A24" s="1" t="s">
        <v>19</v>
      </c>
      <c r="B24" s="1">
        <v>10</v>
      </c>
      <c r="C24" s="1">
        <v>2</v>
      </c>
      <c r="D24" s="1" t="s">
        <v>7</v>
      </c>
      <c r="E24" s="1">
        <v>2</v>
      </c>
      <c r="F24" s="3">
        <v>41905</v>
      </c>
      <c r="G24" s="1">
        <v>2</v>
      </c>
      <c r="H24" s="7">
        <v>41654</v>
      </c>
      <c r="I24" s="1">
        <v>23</v>
      </c>
      <c r="J24" s="10">
        <v>0.19068536711344963</v>
      </c>
      <c r="K24" s="11">
        <v>0.10774434935355896</v>
      </c>
      <c r="L24" t="s">
        <v>47</v>
      </c>
      <c r="O24" s="17" t="s">
        <v>70</v>
      </c>
      <c r="P24" s="16">
        <v>0.14955754773402424</v>
      </c>
      <c r="Q24" s="16">
        <v>7.2915499699840458E-2</v>
      </c>
    </row>
    <row r="25" spans="1:17" ht="16" x14ac:dyDescent="0.2">
      <c r="A25" s="1" t="s">
        <v>19</v>
      </c>
      <c r="B25" s="1">
        <v>10</v>
      </c>
      <c r="C25" s="1">
        <v>2</v>
      </c>
      <c r="D25" s="1" t="s">
        <v>7</v>
      </c>
      <c r="E25" s="1">
        <v>2</v>
      </c>
      <c r="F25" s="3">
        <v>41905</v>
      </c>
      <c r="G25" s="1">
        <v>3</v>
      </c>
      <c r="H25" s="7">
        <v>41654</v>
      </c>
      <c r="I25" s="1">
        <v>24</v>
      </c>
      <c r="J25" s="10">
        <v>0.20047801559420689</v>
      </c>
      <c r="K25" s="11">
        <v>0.1022669238973542</v>
      </c>
      <c r="L25" t="s">
        <v>48</v>
      </c>
    </row>
    <row r="26" spans="1:17" ht="16" x14ac:dyDescent="0.2">
      <c r="A26" s="1" t="s">
        <v>20</v>
      </c>
      <c r="B26" s="1">
        <v>11</v>
      </c>
      <c r="C26" s="1">
        <v>1</v>
      </c>
      <c r="D26" s="1" t="s">
        <v>6</v>
      </c>
      <c r="E26" s="1">
        <v>1</v>
      </c>
      <c r="F26" s="3">
        <v>41905</v>
      </c>
      <c r="G26" s="1">
        <v>1</v>
      </c>
      <c r="H26" s="7">
        <v>41654</v>
      </c>
      <c r="I26" s="1">
        <v>25</v>
      </c>
      <c r="J26" s="10">
        <v>0.18771377929644881</v>
      </c>
      <c r="K26" s="11">
        <v>8.9337468211619614E-2</v>
      </c>
      <c r="L26" t="s">
        <v>49</v>
      </c>
    </row>
    <row r="27" spans="1:17" ht="16" x14ac:dyDescent="0.2">
      <c r="A27" s="1" t="s">
        <v>20</v>
      </c>
      <c r="B27" s="1">
        <v>11</v>
      </c>
      <c r="C27" s="1">
        <v>1</v>
      </c>
      <c r="D27" s="1" t="s">
        <v>6</v>
      </c>
      <c r="E27" s="1">
        <v>1</v>
      </c>
      <c r="F27" s="3">
        <v>41905</v>
      </c>
      <c r="G27" s="1">
        <v>2</v>
      </c>
      <c r="H27" s="7">
        <v>41654</v>
      </c>
      <c r="I27" s="1">
        <v>26</v>
      </c>
      <c r="J27" s="10">
        <v>0.18318075626454333</v>
      </c>
      <c r="K27" s="11">
        <v>9.1896420867212489E-2</v>
      </c>
      <c r="L27" t="s">
        <v>50</v>
      </c>
    </row>
    <row r="28" spans="1:17" ht="16" x14ac:dyDescent="0.2">
      <c r="A28" s="1" t="s">
        <v>20</v>
      </c>
      <c r="B28" s="1">
        <v>11</v>
      </c>
      <c r="C28" s="1">
        <v>1</v>
      </c>
      <c r="D28" s="1" t="s">
        <v>6</v>
      </c>
      <c r="E28" s="1">
        <v>1</v>
      </c>
      <c r="F28" s="3">
        <v>41905</v>
      </c>
      <c r="G28" s="1">
        <v>3</v>
      </c>
      <c r="H28" s="7">
        <v>41654</v>
      </c>
      <c r="I28" s="1">
        <v>27</v>
      </c>
      <c r="J28" s="10">
        <v>0.1865811261737533</v>
      </c>
      <c r="K28" s="11">
        <v>9.0631520307832683E-2</v>
      </c>
      <c r="L28" t="s">
        <v>51</v>
      </c>
    </row>
    <row r="29" spans="1:17" ht="16" x14ac:dyDescent="0.2">
      <c r="A29" s="1" t="s">
        <v>20</v>
      </c>
      <c r="B29" s="1">
        <v>11</v>
      </c>
      <c r="C29" s="1">
        <v>2</v>
      </c>
      <c r="D29" s="1" t="s">
        <v>7</v>
      </c>
      <c r="E29" s="1">
        <v>2</v>
      </c>
      <c r="F29" s="3">
        <v>41905</v>
      </c>
      <c r="G29" s="1">
        <v>1</v>
      </c>
      <c r="H29" s="7">
        <v>41654</v>
      </c>
      <c r="I29" s="1">
        <v>28</v>
      </c>
      <c r="J29" s="10">
        <v>0.14300917458280374</v>
      </c>
      <c r="K29" s="11">
        <v>7.846972534417658E-2</v>
      </c>
      <c r="L29" t="s">
        <v>52</v>
      </c>
    </row>
    <row r="30" spans="1:17" ht="16" x14ac:dyDescent="0.2">
      <c r="A30" s="1" t="s">
        <v>20</v>
      </c>
      <c r="B30" s="1">
        <v>11</v>
      </c>
      <c r="C30" s="1">
        <v>2</v>
      </c>
      <c r="D30" s="1" t="s">
        <v>7</v>
      </c>
      <c r="E30" s="1">
        <v>2</v>
      </c>
      <c r="F30" s="3">
        <v>41905</v>
      </c>
      <c r="G30" s="1">
        <v>2</v>
      </c>
      <c r="H30" s="7">
        <v>41654</v>
      </c>
      <c r="I30" s="1">
        <v>29</v>
      </c>
      <c r="J30" s="10">
        <v>0.18999497546421201</v>
      </c>
      <c r="K30" s="11">
        <v>9.660328558089247E-2</v>
      </c>
      <c r="L30" t="s">
        <v>53</v>
      </c>
    </row>
    <row r="31" spans="1:17" ht="16" x14ac:dyDescent="0.2">
      <c r="A31" s="1" t="s">
        <v>20</v>
      </c>
      <c r="B31" s="1">
        <v>11</v>
      </c>
      <c r="C31" s="1">
        <v>2</v>
      </c>
      <c r="D31" s="1" t="s">
        <v>7</v>
      </c>
      <c r="E31" s="1">
        <v>2</v>
      </c>
      <c r="F31" s="3">
        <v>41905</v>
      </c>
      <c r="G31" s="1">
        <v>3</v>
      </c>
      <c r="H31" s="7">
        <v>41654</v>
      </c>
      <c r="I31" s="1">
        <v>30</v>
      </c>
      <c r="J31" s="10">
        <v>0.17805947955354487</v>
      </c>
      <c r="K31" s="11">
        <v>8.5164436260860163E-2</v>
      </c>
      <c r="L31" t="s">
        <v>54</v>
      </c>
    </row>
    <row r="32" spans="1:17" ht="16" x14ac:dyDescent="0.2">
      <c r="A32" s="2" t="s">
        <v>21</v>
      </c>
      <c r="B32" s="2">
        <v>12</v>
      </c>
      <c r="C32" s="2">
        <v>1</v>
      </c>
      <c r="D32" s="2" t="s">
        <v>11</v>
      </c>
      <c r="E32" s="2">
        <v>3</v>
      </c>
      <c r="F32" s="3">
        <v>41901</v>
      </c>
      <c r="G32" s="2">
        <v>1</v>
      </c>
      <c r="H32" s="7">
        <v>41654</v>
      </c>
      <c r="I32" s="1">
        <v>31</v>
      </c>
      <c r="J32" s="10">
        <v>0.30370475505050804</v>
      </c>
      <c r="K32" s="11">
        <v>7.7444587641947366E-2</v>
      </c>
      <c r="L32" t="s">
        <v>55</v>
      </c>
    </row>
    <row r="33" spans="1:12" ht="16" x14ac:dyDescent="0.2">
      <c r="A33" s="2" t="s">
        <v>21</v>
      </c>
      <c r="B33" s="2">
        <v>12</v>
      </c>
      <c r="C33" s="2">
        <v>2</v>
      </c>
      <c r="D33" s="2" t="s">
        <v>63</v>
      </c>
      <c r="E33" s="2">
        <v>4</v>
      </c>
      <c r="F33" s="3">
        <v>41901</v>
      </c>
      <c r="G33" s="2">
        <v>1</v>
      </c>
      <c r="H33" s="7">
        <v>41654</v>
      </c>
      <c r="I33" s="1">
        <v>32</v>
      </c>
      <c r="J33" s="10">
        <v>0.29108011372077519</v>
      </c>
      <c r="K33" s="11">
        <v>7.1762389262606877E-2</v>
      </c>
      <c r="L33" t="s">
        <v>56</v>
      </c>
    </row>
    <row r="34" spans="1:12" ht="16" x14ac:dyDescent="0.2">
      <c r="A34" s="2" t="s">
        <v>21</v>
      </c>
      <c r="B34" s="2">
        <v>12</v>
      </c>
      <c r="C34" s="2">
        <v>3</v>
      </c>
      <c r="D34" s="2" t="s">
        <v>64</v>
      </c>
      <c r="E34" s="2">
        <v>4</v>
      </c>
      <c r="F34" s="3">
        <v>41901</v>
      </c>
      <c r="G34" s="2">
        <v>1</v>
      </c>
      <c r="H34" s="7">
        <v>41654</v>
      </c>
      <c r="I34" s="1">
        <v>33</v>
      </c>
      <c r="J34" s="10">
        <v>0.29235638513293261</v>
      </c>
      <c r="K34" s="11">
        <v>7.3477950064311612E-2</v>
      </c>
      <c r="L34" t="s">
        <v>57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workbookViewId="0">
      <pane ySplit="1" topLeftCell="A2" activePane="bottomLeft" state="frozen"/>
      <selection pane="bottomLeft" activeCell="Q63" sqref="Q63"/>
    </sheetView>
  </sheetViews>
  <sheetFormatPr baseColWidth="10" defaultColWidth="8.83203125" defaultRowHeight="15" x14ac:dyDescent="0.2"/>
  <cols>
    <col min="1" max="5" width="8.83203125" style="28"/>
    <col min="6" max="6" width="12.83203125" style="28" customWidth="1"/>
    <col min="7" max="7" width="8.83203125" style="28"/>
    <col min="8" max="8" width="13.83203125" style="28" customWidth="1"/>
    <col min="9" max="9" width="16.5" style="28" customWidth="1"/>
    <col min="10" max="17" width="8.83203125" style="28"/>
    <col min="18" max="18" width="13.1640625" style="28" customWidth="1"/>
    <col min="19" max="19" width="23.5" style="28" customWidth="1"/>
    <col min="20" max="20" width="17.33203125" style="28" customWidth="1"/>
    <col min="21" max="21" width="26.83203125" style="28" bestFit="1" customWidth="1"/>
    <col min="22" max="22" width="16.5" style="28" bestFit="1" customWidth="1"/>
    <col min="23" max="16384" width="8.83203125" style="28"/>
  </cols>
  <sheetData>
    <row r="1" spans="1:22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7" t="s">
        <v>23</v>
      </c>
      <c r="G1" s="1" t="s">
        <v>75</v>
      </c>
      <c r="H1" s="1" t="s">
        <v>22</v>
      </c>
      <c r="I1" s="1" t="s">
        <v>58</v>
      </c>
      <c r="J1" s="1" t="s">
        <v>59</v>
      </c>
      <c r="K1" s="8" t="s">
        <v>60</v>
      </c>
      <c r="L1" s="8" t="s">
        <v>74</v>
      </c>
      <c r="M1" s="1" t="s">
        <v>71</v>
      </c>
      <c r="N1" s="1" t="s">
        <v>76</v>
      </c>
      <c r="O1" s="27" t="s">
        <v>24</v>
      </c>
    </row>
    <row r="2" spans="1:22" ht="16" x14ac:dyDescent="0.2">
      <c r="A2" s="31" t="s">
        <v>5</v>
      </c>
      <c r="B2" s="31">
        <v>1</v>
      </c>
      <c r="C2" s="31">
        <v>2</v>
      </c>
      <c r="D2" s="31" t="s">
        <v>6</v>
      </c>
      <c r="E2" s="28">
        <v>1</v>
      </c>
      <c r="F2" s="28" t="s">
        <v>77</v>
      </c>
      <c r="G2" s="28">
        <v>0</v>
      </c>
      <c r="H2" s="28">
        <v>1</v>
      </c>
      <c r="I2" s="28" t="s">
        <v>78</v>
      </c>
      <c r="K2" s="28">
        <f>L2/0.226</f>
        <v>1.7699115044247787E-2</v>
      </c>
      <c r="L2" s="28">
        <v>4.0000000000000001E-3</v>
      </c>
      <c r="R2" s="19" t="s">
        <v>68</v>
      </c>
      <c r="S2" s="26" t="s">
        <v>72</v>
      </c>
      <c r="T2" s="26" t="s">
        <v>79</v>
      </c>
      <c r="U2" s="26" t="s">
        <v>73</v>
      </c>
      <c r="V2" s="26" t="s">
        <v>80</v>
      </c>
    </row>
    <row r="3" spans="1:22" ht="16" x14ac:dyDescent="0.2">
      <c r="A3" s="31" t="s">
        <v>5</v>
      </c>
      <c r="B3" s="31">
        <v>1</v>
      </c>
      <c r="C3" s="31">
        <v>2</v>
      </c>
      <c r="D3" s="31" t="s">
        <v>6</v>
      </c>
      <c r="E3" s="28">
        <v>1</v>
      </c>
      <c r="F3" s="28" t="s">
        <v>77</v>
      </c>
      <c r="G3" s="28">
        <v>30</v>
      </c>
      <c r="H3" s="28">
        <v>1</v>
      </c>
      <c r="I3" s="28" t="s">
        <v>78</v>
      </c>
      <c r="K3" s="28">
        <f t="shared" ref="K3:K7" si="0">L3/0.226</f>
        <v>1.7699115044247787E-2</v>
      </c>
      <c r="L3" s="28">
        <v>4.0000000000000001E-3</v>
      </c>
      <c r="R3" s="30" t="s">
        <v>13</v>
      </c>
      <c r="S3" s="16"/>
      <c r="T3" s="16"/>
      <c r="U3" s="16"/>
      <c r="V3" s="16"/>
    </row>
    <row r="4" spans="1:22" ht="16" x14ac:dyDescent="0.2">
      <c r="A4" s="31" t="s">
        <v>5</v>
      </c>
      <c r="B4" s="31">
        <v>1</v>
      </c>
      <c r="C4" s="31">
        <v>2</v>
      </c>
      <c r="D4" s="31" t="s">
        <v>6</v>
      </c>
      <c r="E4" s="28">
        <v>1</v>
      </c>
      <c r="F4" s="28" t="s">
        <v>77</v>
      </c>
      <c r="G4" s="28">
        <v>60</v>
      </c>
      <c r="H4" s="28">
        <v>1</v>
      </c>
      <c r="I4" s="28" t="s">
        <v>78</v>
      </c>
      <c r="K4" s="28">
        <f t="shared" si="0"/>
        <v>1.7699115044247787E-2</v>
      </c>
      <c r="L4" s="28">
        <v>4.0000000000000001E-3</v>
      </c>
      <c r="R4" s="20" t="s">
        <v>11</v>
      </c>
      <c r="S4" s="16"/>
      <c r="T4" s="16"/>
      <c r="U4" s="16"/>
      <c r="V4" s="16"/>
    </row>
    <row r="5" spans="1:22" ht="16" x14ac:dyDescent="0.2">
      <c r="A5" s="31" t="s">
        <v>5</v>
      </c>
      <c r="B5" s="31">
        <v>1</v>
      </c>
      <c r="C5" s="31">
        <v>2</v>
      </c>
      <c r="D5" s="31" t="s">
        <v>6</v>
      </c>
      <c r="E5" s="28">
        <v>1</v>
      </c>
      <c r="F5" s="28" t="s">
        <v>77</v>
      </c>
      <c r="G5" s="28">
        <v>100</v>
      </c>
      <c r="H5" s="28">
        <v>1</v>
      </c>
      <c r="I5" s="28" t="s">
        <v>78</v>
      </c>
      <c r="K5" s="28">
        <f t="shared" si="0"/>
        <v>1.7699115044247787E-2</v>
      </c>
      <c r="L5" s="28">
        <v>4.0000000000000001E-3</v>
      </c>
      <c r="R5" s="20" t="s">
        <v>12</v>
      </c>
      <c r="S5" s="16"/>
      <c r="T5" s="16"/>
      <c r="U5" s="16"/>
      <c r="V5" s="16"/>
    </row>
    <row r="6" spans="1:22" ht="16" x14ac:dyDescent="0.2">
      <c r="A6" s="31" t="s">
        <v>5</v>
      </c>
      <c r="B6" s="31">
        <v>1</v>
      </c>
      <c r="C6" s="31">
        <v>2</v>
      </c>
      <c r="D6" s="31" t="s">
        <v>6</v>
      </c>
      <c r="E6" s="28">
        <v>1</v>
      </c>
      <c r="F6" s="28" t="s">
        <v>77</v>
      </c>
      <c r="G6" s="28">
        <v>140</v>
      </c>
      <c r="H6" s="28">
        <v>1</v>
      </c>
      <c r="I6" s="28" t="s">
        <v>78</v>
      </c>
      <c r="K6" s="28">
        <f t="shared" si="0"/>
        <v>1.7699115044247787E-2</v>
      </c>
      <c r="L6" s="28">
        <v>4.0000000000000001E-3</v>
      </c>
      <c r="R6" s="30" t="s">
        <v>15</v>
      </c>
      <c r="S6" s="16">
        <v>0.1535289198414502</v>
      </c>
      <c r="T6" s="16">
        <v>3.4697535884167748E-2</v>
      </c>
      <c r="U6" s="16">
        <v>4.2008554654262183E-2</v>
      </c>
      <c r="V6" s="16">
        <v>1.3694788817289473E-2</v>
      </c>
    </row>
    <row r="7" spans="1:22" ht="16" x14ac:dyDescent="0.2">
      <c r="A7" s="31" t="s">
        <v>5</v>
      </c>
      <c r="B7" s="31">
        <v>1</v>
      </c>
      <c r="C7" s="31">
        <v>2</v>
      </c>
      <c r="D7" s="31" t="s">
        <v>6</v>
      </c>
      <c r="E7" s="28">
        <v>1</v>
      </c>
      <c r="F7" s="28" t="s">
        <v>77</v>
      </c>
      <c r="G7" s="28">
        <v>160</v>
      </c>
      <c r="H7" s="28">
        <v>1</v>
      </c>
      <c r="I7" s="28" t="s">
        <v>78</v>
      </c>
      <c r="K7" s="28">
        <f t="shared" si="0"/>
        <v>1.7699115044247787E-2</v>
      </c>
      <c r="L7" s="28">
        <v>4.0000000000000001E-3</v>
      </c>
      <c r="M7" s="28">
        <f>N7/0.326</f>
        <v>6.7484662576687116E-2</v>
      </c>
      <c r="N7" s="28">
        <v>2.1999999999999999E-2</v>
      </c>
      <c r="R7" s="20" t="s">
        <v>7</v>
      </c>
      <c r="S7" s="16">
        <v>0.14127314609490452</v>
      </c>
      <c r="T7" s="16">
        <v>3.1927731017448426E-2</v>
      </c>
      <c r="U7" s="16">
        <v>3.6698774543734984E-2</v>
      </c>
      <c r="V7" s="16">
        <v>1.1963800501257607E-2</v>
      </c>
    </row>
    <row r="8" spans="1:22" ht="16" x14ac:dyDescent="0.2">
      <c r="A8" s="31" t="s">
        <v>5</v>
      </c>
      <c r="B8" s="31">
        <v>1</v>
      </c>
      <c r="C8" s="31">
        <v>1</v>
      </c>
      <c r="D8" s="31" t="s">
        <v>7</v>
      </c>
      <c r="E8" s="28">
        <v>2</v>
      </c>
      <c r="F8" s="28" t="s">
        <v>77</v>
      </c>
      <c r="G8" s="28">
        <v>0</v>
      </c>
      <c r="H8" s="28">
        <v>1</v>
      </c>
      <c r="I8" s="28" t="s">
        <v>78</v>
      </c>
      <c r="K8" s="28">
        <f t="shared" ref="K8:K13" si="1">L8/0.226</f>
        <v>1.3274336283185841E-2</v>
      </c>
      <c r="L8" s="28">
        <v>3.0000000000000001E-3</v>
      </c>
      <c r="M8" s="28">
        <f>N8/0.326</f>
        <v>6.4417177914110432E-2</v>
      </c>
      <c r="N8" s="28">
        <v>2.1000000000000001E-2</v>
      </c>
      <c r="P8" s="33"/>
      <c r="R8" s="20" t="s">
        <v>6</v>
      </c>
      <c r="S8" s="16">
        <v>0.16578469358799588</v>
      </c>
      <c r="T8" s="16">
        <v>3.746734075088707E-2</v>
      </c>
      <c r="U8" s="16">
        <v>4.7318334764789395E-2</v>
      </c>
      <c r="V8" s="16">
        <v>1.5425777133321342E-2</v>
      </c>
    </row>
    <row r="9" spans="1:22" ht="16" x14ac:dyDescent="0.2">
      <c r="A9" s="31" t="s">
        <v>5</v>
      </c>
      <c r="B9" s="31">
        <v>1</v>
      </c>
      <c r="C9" s="31">
        <v>1</v>
      </c>
      <c r="D9" s="31" t="s">
        <v>7</v>
      </c>
      <c r="E9" s="28">
        <v>2</v>
      </c>
      <c r="F9" s="28" t="s">
        <v>77</v>
      </c>
      <c r="G9" s="28">
        <v>30</v>
      </c>
      <c r="H9" s="28">
        <v>1</v>
      </c>
      <c r="I9" s="28" t="s">
        <v>78</v>
      </c>
      <c r="K9" s="28">
        <f t="shared" si="1"/>
        <v>3.0973451327433628E-2</v>
      </c>
      <c r="L9" s="28">
        <v>7.0000000000000001E-3</v>
      </c>
      <c r="M9" s="28">
        <f>N9/0.326</f>
        <v>6.1349693251533742E-2</v>
      </c>
      <c r="N9" s="28">
        <v>0.02</v>
      </c>
      <c r="P9" s="33"/>
      <c r="R9" s="30" t="s">
        <v>16</v>
      </c>
      <c r="S9" s="16">
        <v>4.6239406327227305E-2</v>
      </c>
      <c r="T9" s="16">
        <v>1.0450105829953369E-2</v>
      </c>
      <c r="U9" s="16">
        <v>0</v>
      </c>
      <c r="V9" s="16">
        <v>0</v>
      </c>
    </row>
    <row r="10" spans="1:22" ht="16" x14ac:dyDescent="0.2">
      <c r="A10" s="31" t="s">
        <v>5</v>
      </c>
      <c r="B10" s="31">
        <v>1</v>
      </c>
      <c r="C10" s="31">
        <v>1</v>
      </c>
      <c r="D10" s="31" t="s">
        <v>7</v>
      </c>
      <c r="E10" s="28">
        <v>2</v>
      </c>
      <c r="F10" s="28" t="s">
        <v>77</v>
      </c>
      <c r="G10" s="28">
        <v>60</v>
      </c>
      <c r="H10" s="28">
        <v>1</v>
      </c>
      <c r="I10" s="28" t="s">
        <v>78</v>
      </c>
      <c r="K10" s="28">
        <f t="shared" si="1"/>
        <v>1.3274336283185841E-2</v>
      </c>
      <c r="L10" s="28">
        <v>3.0000000000000001E-3</v>
      </c>
      <c r="P10" s="33"/>
      <c r="R10" s="20" t="s">
        <v>7</v>
      </c>
      <c r="S10" s="16">
        <v>5.0189601021956333E-2</v>
      </c>
      <c r="T10" s="16">
        <v>1.1342849830962129E-2</v>
      </c>
      <c r="U10" s="16">
        <v>0</v>
      </c>
      <c r="V10" s="16">
        <v>0</v>
      </c>
    </row>
    <row r="11" spans="1:22" ht="16" x14ac:dyDescent="0.2">
      <c r="A11" s="31" t="s">
        <v>5</v>
      </c>
      <c r="B11" s="31">
        <v>1</v>
      </c>
      <c r="C11" s="31">
        <v>1</v>
      </c>
      <c r="D11" s="31" t="s">
        <v>7</v>
      </c>
      <c r="E11" s="28">
        <v>2</v>
      </c>
      <c r="F11" s="28" t="s">
        <v>77</v>
      </c>
      <c r="G11" s="28">
        <v>90</v>
      </c>
      <c r="H11" s="28">
        <v>1</v>
      </c>
      <c r="I11" s="28" t="s">
        <v>78</v>
      </c>
      <c r="K11" s="28">
        <f t="shared" si="1"/>
        <v>1.3274336283185841E-2</v>
      </c>
      <c r="L11" s="28">
        <v>3.0000000000000001E-3</v>
      </c>
      <c r="R11" s="20" t="s">
        <v>6</v>
      </c>
      <c r="S11" s="16">
        <v>4.2289211632498262E-2</v>
      </c>
      <c r="T11" s="16">
        <v>9.5573618289446095E-3</v>
      </c>
      <c r="U11" s="16">
        <v>0</v>
      </c>
      <c r="V11" s="16">
        <v>0</v>
      </c>
    </row>
    <row r="12" spans="1:22" ht="16" x14ac:dyDescent="0.2">
      <c r="A12" s="31" t="s">
        <v>5</v>
      </c>
      <c r="B12" s="31">
        <v>1</v>
      </c>
      <c r="C12" s="31">
        <v>1</v>
      </c>
      <c r="D12" s="31" t="s">
        <v>7</v>
      </c>
      <c r="E12" s="28">
        <v>2</v>
      </c>
      <c r="F12" s="28" t="s">
        <v>77</v>
      </c>
      <c r="G12" s="28">
        <v>120</v>
      </c>
      <c r="H12" s="28">
        <v>1</v>
      </c>
      <c r="I12" s="28" t="s">
        <v>78</v>
      </c>
      <c r="K12" s="28">
        <f t="shared" si="1"/>
        <v>8.8495575221238937E-3</v>
      </c>
      <c r="L12" s="28">
        <v>2E-3</v>
      </c>
      <c r="R12" s="30" t="s">
        <v>21</v>
      </c>
      <c r="S12" s="16">
        <v>0.29571375130140526</v>
      </c>
      <c r="T12" s="16">
        <v>6.6831307794117598E-2</v>
      </c>
      <c r="U12" s="16">
        <v>7.4228308989621961E-2</v>
      </c>
      <c r="V12" s="16">
        <v>2.4198428730616756E-2</v>
      </c>
    </row>
    <row r="13" spans="1:22" ht="16" x14ac:dyDescent="0.2">
      <c r="A13" s="31" t="s">
        <v>5</v>
      </c>
      <c r="B13" s="31">
        <v>1</v>
      </c>
      <c r="C13" s="31">
        <v>1</v>
      </c>
      <c r="D13" s="31" t="s">
        <v>7</v>
      </c>
      <c r="E13" s="28">
        <v>2</v>
      </c>
      <c r="F13" s="28" t="s">
        <v>77</v>
      </c>
      <c r="G13" s="28">
        <v>160</v>
      </c>
      <c r="H13" s="28">
        <v>1</v>
      </c>
      <c r="I13" s="28" t="s">
        <v>78</v>
      </c>
      <c r="K13" s="28">
        <f t="shared" si="1"/>
        <v>8.8495575221238937E-3</v>
      </c>
      <c r="L13" s="28">
        <v>2E-3</v>
      </c>
      <c r="R13" s="20" t="s">
        <v>11</v>
      </c>
      <c r="S13" s="16">
        <v>0.30370475505050804</v>
      </c>
      <c r="T13" s="16">
        <v>6.8637274641414822E-2</v>
      </c>
      <c r="U13" s="16">
        <v>7.7444587641947366E-2</v>
      </c>
      <c r="V13" s="16">
        <v>2.5246935571274842E-2</v>
      </c>
    </row>
    <row r="14" spans="1:22" ht="16" x14ac:dyDescent="0.2">
      <c r="A14" s="31" t="s">
        <v>8</v>
      </c>
      <c r="B14" s="31">
        <v>2</v>
      </c>
      <c r="C14" s="31">
        <v>1</v>
      </c>
      <c r="D14" s="31" t="s">
        <v>6</v>
      </c>
      <c r="E14" s="28">
        <v>1</v>
      </c>
      <c r="F14" s="28" t="s">
        <v>77</v>
      </c>
      <c r="G14" s="28">
        <v>0</v>
      </c>
      <c r="H14" s="28">
        <v>1</v>
      </c>
      <c r="I14" s="28" t="s">
        <v>78</v>
      </c>
      <c r="K14" s="28">
        <f>L14/0.226</f>
        <v>1.3274336283185841E-2</v>
      </c>
      <c r="L14" s="28">
        <v>3.0000000000000001E-3</v>
      </c>
      <c r="R14" s="20" t="s">
        <v>63</v>
      </c>
      <c r="S14" s="16">
        <v>0.29108011372077519</v>
      </c>
      <c r="T14" s="16">
        <v>6.5784105700895198E-2</v>
      </c>
      <c r="U14" s="16">
        <v>7.1762389262606877E-2</v>
      </c>
      <c r="V14" s="16">
        <v>2.3394538899609841E-2</v>
      </c>
    </row>
    <row r="15" spans="1:22" ht="16" x14ac:dyDescent="0.2">
      <c r="A15" s="31" t="s">
        <v>8</v>
      </c>
      <c r="B15" s="31">
        <v>2</v>
      </c>
      <c r="C15" s="31">
        <v>1</v>
      </c>
      <c r="D15" s="31" t="s">
        <v>6</v>
      </c>
      <c r="E15" s="28">
        <v>1</v>
      </c>
      <c r="F15" s="28" t="s">
        <v>77</v>
      </c>
      <c r="G15" s="28">
        <v>40</v>
      </c>
      <c r="H15" s="28">
        <v>1</v>
      </c>
      <c r="I15" s="28" t="s">
        <v>78</v>
      </c>
      <c r="K15" s="28">
        <f t="shared" ref="K15:K36" si="2">L15/0.226</f>
        <v>1.3274336283185841E-2</v>
      </c>
      <c r="L15" s="28">
        <v>3.0000000000000001E-3</v>
      </c>
      <c r="R15" s="20" t="s">
        <v>64</v>
      </c>
      <c r="S15" s="16">
        <v>0.29235638513293261</v>
      </c>
      <c r="T15" s="16">
        <v>6.6072543040042772E-2</v>
      </c>
      <c r="U15" s="16">
        <v>7.3477950064311612E-2</v>
      </c>
      <c r="V15" s="16">
        <v>2.3953811720965588E-2</v>
      </c>
    </row>
    <row r="16" spans="1:22" ht="16" x14ac:dyDescent="0.2">
      <c r="A16" s="31" t="s">
        <v>8</v>
      </c>
      <c r="B16" s="31">
        <v>2</v>
      </c>
      <c r="C16" s="31">
        <v>1</v>
      </c>
      <c r="D16" s="31" t="s">
        <v>6</v>
      </c>
      <c r="E16" s="28">
        <v>1</v>
      </c>
      <c r="F16" s="28" t="s">
        <v>77</v>
      </c>
      <c r="G16" s="28">
        <v>70</v>
      </c>
      <c r="H16" s="28">
        <v>1</v>
      </c>
      <c r="I16" s="28" t="s">
        <v>78</v>
      </c>
      <c r="K16" s="28">
        <f t="shared" si="2"/>
        <v>1.3274336283185841E-2</v>
      </c>
      <c r="L16" s="28">
        <v>3.0000000000000001E-3</v>
      </c>
      <c r="R16" s="30" t="s">
        <v>20</v>
      </c>
      <c r="S16" s="16">
        <v>0.17808988188921768</v>
      </c>
      <c r="T16" s="16">
        <v>4.0248313306963192E-2</v>
      </c>
      <c r="U16" s="16">
        <v>8.8683809428765678E-2</v>
      </c>
      <c r="V16" s="16">
        <v>2.8910921873777612E-2</v>
      </c>
    </row>
    <row r="17" spans="1:22" ht="16" x14ac:dyDescent="0.2">
      <c r="A17" s="31" t="s">
        <v>8</v>
      </c>
      <c r="B17" s="31">
        <v>2</v>
      </c>
      <c r="C17" s="31">
        <v>1</v>
      </c>
      <c r="D17" s="31" t="s">
        <v>6</v>
      </c>
      <c r="E17" s="28">
        <v>1</v>
      </c>
      <c r="F17" s="28" t="s">
        <v>77</v>
      </c>
      <c r="G17" s="28">
        <v>100</v>
      </c>
      <c r="H17" s="28">
        <v>1</v>
      </c>
      <c r="I17" s="28" t="s">
        <v>78</v>
      </c>
      <c r="K17" s="28">
        <f t="shared" si="2"/>
        <v>1.3274336283185841E-2</v>
      </c>
      <c r="L17" s="28">
        <v>3.0000000000000001E-3</v>
      </c>
      <c r="R17" s="20" t="s">
        <v>7</v>
      </c>
      <c r="S17" s="16">
        <v>0.17035454320018686</v>
      </c>
      <c r="T17" s="16">
        <v>3.8500126763242236E-2</v>
      </c>
      <c r="U17" s="16">
        <v>8.674581572864308E-2</v>
      </c>
      <c r="V17" s="16">
        <v>2.8279135927537644E-2</v>
      </c>
    </row>
    <row r="18" spans="1:22" ht="16" x14ac:dyDescent="0.2">
      <c r="A18" s="31" t="s">
        <v>8</v>
      </c>
      <c r="B18" s="31">
        <v>2</v>
      </c>
      <c r="C18" s="31">
        <v>1</v>
      </c>
      <c r="D18" s="31" t="s">
        <v>6</v>
      </c>
      <c r="E18" s="28">
        <v>1</v>
      </c>
      <c r="F18" s="28" t="s">
        <v>77</v>
      </c>
      <c r="G18" s="28">
        <v>140</v>
      </c>
      <c r="H18" s="28">
        <v>1</v>
      </c>
      <c r="I18" s="28" t="s">
        <v>78</v>
      </c>
      <c r="K18" s="28">
        <f t="shared" si="2"/>
        <v>1.3274336283185841E-2</v>
      </c>
      <c r="L18" s="28">
        <v>3.0000000000000001E-3</v>
      </c>
      <c r="R18" s="20" t="s">
        <v>6</v>
      </c>
      <c r="S18" s="16">
        <v>0.18582522057824849</v>
      </c>
      <c r="T18" s="16">
        <v>4.1996499850684155E-2</v>
      </c>
      <c r="U18" s="16">
        <v>9.0621803128888248E-2</v>
      </c>
      <c r="V18" s="16">
        <v>2.9542707820017573E-2</v>
      </c>
    </row>
    <row r="19" spans="1:22" ht="16" x14ac:dyDescent="0.2">
      <c r="A19" s="31" t="s">
        <v>8</v>
      </c>
      <c r="B19" s="31">
        <v>2</v>
      </c>
      <c r="C19" s="31">
        <v>1</v>
      </c>
      <c r="D19" s="31" t="s">
        <v>6</v>
      </c>
      <c r="E19" s="28">
        <v>1</v>
      </c>
      <c r="F19" s="28" t="s">
        <v>77</v>
      </c>
      <c r="G19" s="28">
        <v>160</v>
      </c>
      <c r="H19" s="28">
        <v>1</v>
      </c>
      <c r="I19" s="28" t="s">
        <v>78</v>
      </c>
      <c r="K19" s="28">
        <f t="shared" si="2"/>
        <v>1.3274336283185841E-2</v>
      </c>
      <c r="L19" s="28">
        <v>3.0000000000000001E-3</v>
      </c>
      <c r="R19" s="30" t="s">
        <v>19</v>
      </c>
      <c r="S19" s="16">
        <v>0.20606225140818316</v>
      </c>
      <c r="T19" s="16">
        <v>4.6570068818249405E-2</v>
      </c>
      <c r="U19" s="16">
        <v>0.10840925186775498</v>
      </c>
      <c r="V19" s="16">
        <v>3.5341416108888128E-2</v>
      </c>
    </row>
    <row r="20" spans="1:22" ht="16" x14ac:dyDescent="0.2">
      <c r="A20" s="31" t="s">
        <v>9</v>
      </c>
      <c r="B20" s="31">
        <v>2</v>
      </c>
      <c r="C20" s="31">
        <v>2</v>
      </c>
      <c r="D20" s="31" t="s">
        <v>7</v>
      </c>
      <c r="E20" s="28">
        <v>2</v>
      </c>
      <c r="F20" s="28" t="s">
        <v>77</v>
      </c>
      <c r="G20" s="14">
        <v>0</v>
      </c>
      <c r="H20" s="14">
        <v>1</v>
      </c>
      <c r="I20" s="28" t="s">
        <v>78</v>
      </c>
      <c r="K20" s="28">
        <f t="shared" si="2"/>
        <v>1.7699115044247787E-2</v>
      </c>
      <c r="L20" s="28">
        <v>4.0000000000000001E-3</v>
      </c>
      <c r="M20" s="28">
        <f>N20/0.326</f>
        <v>2.7607361963190181E-2</v>
      </c>
      <c r="N20" s="28">
        <v>8.9999999999999993E-3</v>
      </c>
      <c r="R20" s="20" t="s">
        <v>7</v>
      </c>
      <c r="S20" s="16">
        <v>0.1956548244824271</v>
      </c>
      <c r="T20" s="16">
        <v>4.4217990333028527E-2</v>
      </c>
      <c r="U20" s="16">
        <v>0.10522866441943129</v>
      </c>
      <c r="V20" s="16">
        <v>3.4304544600734607E-2</v>
      </c>
    </row>
    <row r="21" spans="1:22" ht="16" x14ac:dyDescent="0.2">
      <c r="A21" s="31" t="s">
        <v>9</v>
      </c>
      <c r="B21" s="31">
        <v>2</v>
      </c>
      <c r="C21" s="31">
        <v>2</v>
      </c>
      <c r="D21" s="31" t="s">
        <v>7</v>
      </c>
      <c r="E21" s="28">
        <v>2</v>
      </c>
      <c r="F21" s="28" t="s">
        <v>77</v>
      </c>
      <c r="G21" s="28">
        <v>45</v>
      </c>
      <c r="H21" s="28">
        <v>1</v>
      </c>
      <c r="I21" s="28" t="s">
        <v>78</v>
      </c>
      <c r="K21" s="28">
        <f t="shared" si="2"/>
        <v>1.7699115044247787E-2</v>
      </c>
      <c r="L21" s="28">
        <v>4.0000000000000001E-3</v>
      </c>
      <c r="M21" s="28">
        <f>N21/0.326</f>
        <v>2.7607361963190181E-2</v>
      </c>
      <c r="N21" s="28">
        <v>8.9999999999999993E-3</v>
      </c>
      <c r="R21" s="20" t="s">
        <v>6</v>
      </c>
      <c r="S21" s="16">
        <v>0.21646967833393926</v>
      </c>
      <c r="T21" s="16">
        <v>4.8922147303470276E-2</v>
      </c>
      <c r="U21" s="16">
        <v>0.11158983931607867</v>
      </c>
      <c r="V21" s="16">
        <v>3.6378287617041649E-2</v>
      </c>
    </row>
    <row r="22" spans="1:22" ht="16" x14ac:dyDescent="0.2">
      <c r="A22" s="31" t="s">
        <v>9</v>
      </c>
      <c r="B22" s="31">
        <v>2</v>
      </c>
      <c r="C22" s="31">
        <v>2</v>
      </c>
      <c r="D22" s="31" t="s">
        <v>7</v>
      </c>
      <c r="E22" s="28">
        <v>2</v>
      </c>
      <c r="F22" s="28" t="s">
        <v>77</v>
      </c>
      <c r="G22" s="28">
        <v>90</v>
      </c>
      <c r="H22" s="28">
        <v>1</v>
      </c>
      <c r="I22" s="28" t="s">
        <v>78</v>
      </c>
      <c r="K22" s="28">
        <f t="shared" si="2"/>
        <v>1.7699115044247787E-2</v>
      </c>
      <c r="L22" s="28">
        <v>4.0000000000000001E-3</v>
      </c>
      <c r="M22" s="28">
        <f>N22/0.326</f>
        <v>2.4539877300613498E-2</v>
      </c>
      <c r="N22" s="28">
        <v>8.0000000000000002E-3</v>
      </c>
      <c r="R22" s="30" t="s">
        <v>14</v>
      </c>
      <c r="S22" s="16"/>
      <c r="T22" s="16"/>
      <c r="U22" s="16"/>
      <c r="V22" s="16"/>
    </row>
    <row r="23" spans="1:22" ht="16" x14ac:dyDescent="0.2">
      <c r="A23" s="31" t="s">
        <v>9</v>
      </c>
      <c r="B23" s="31">
        <v>2</v>
      </c>
      <c r="C23" s="31">
        <v>2</v>
      </c>
      <c r="D23" s="31" t="s">
        <v>7</v>
      </c>
      <c r="E23" s="28">
        <v>2</v>
      </c>
      <c r="F23" s="28" t="s">
        <v>77</v>
      </c>
      <c r="G23" s="28">
        <v>120</v>
      </c>
      <c r="H23" s="28">
        <v>1</v>
      </c>
      <c r="I23" s="28" t="s">
        <v>78</v>
      </c>
      <c r="K23" s="28">
        <f t="shared" si="2"/>
        <v>1.7699115044247787E-2</v>
      </c>
      <c r="L23" s="28">
        <v>4.0000000000000001E-3</v>
      </c>
      <c r="R23" s="20" t="s">
        <v>11</v>
      </c>
      <c r="S23" s="16"/>
      <c r="T23" s="16"/>
      <c r="U23" s="16"/>
      <c r="V23" s="16"/>
    </row>
    <row r="24" spans="1:22" ht="16" x14ac:dyDescent="0.2">
      <c r="A24" s="31" t="s">
        <v>9</v>
      </c>
      <c r="B24" s="31">
        <v>2</v>
      </c>
      <c r="C24" s="31">
        <v>2</v>
      </c>
      <c r="D24" s="31" t="s">
        <v>7</v>
      </c>
      <c r="E24" s="28">
        <v>2</v>
      </c>
      <c r="F24" s="28" t="s">
        <v>77</v>
      </c>
      <c r="G24" s="28">
        <v>160</v>
      </c>
      <c r="H24" s="28">
        <v>1</v>
      </c>
      <c r="I24" s="28" t="s">
        <v>78</v>
      </c>
      <c r="K24" s="28">
        <f t="shared" si="2"/>
        <v>1.7699115044247787E-2</v>
      </c>
      <c r="L24" s="28">
        <v>4.0000000000000001E-3</v>
      </c>
      <c r="R24" s="20" t="s">
        <v>12</v>
      </c>
      <c r="S24" s="16"/>
      <c r="T24" s="16"/>
      <c r="U24" s="16"/>
      <c r="V24" s="16"/>
    </row>
    <row r="25" spans="1:22" ht="16" x14ac:dyDescent="0.2">
      <c r="A25" s="31" t="s">
        <v>10</v>
      </c>
      <c r="B25" s="31">
        <v>3</v>
      </c>
      <c r="C25" s="31">
        <v>1</v>
      </c>
      <c r="D25" s="31" t="s">
        <v>6</v>
      </c>
      <c r="E25" s="28">
        <v>1</v>
      </c>
      <c r="F25" s="28" t="s">
        <v>77</v>
      </c>
      <c r="G25" s="28">
        <v>10</v>
      </c>
      <c r="H25" s="28">
        <v>1</v>
      </c>
      <c r="I25" s="28" t="s">
        <v>78</v>
      </c>
      <c r="K25" s="28">
        <f t="shared" si="2"/>
        <v>4.4247787610619468E-3</v>
      </c>
      <c r="L25" s="28">
        <v>1E-3</v>
      </c>
      <c r="M25" s="28">
        <f>N25/0.326</f>
        <v>0.12269938650306748</v>
      </c>
      <c r="N25" s="28">
        <v>0.04</v>
      </c>
      <c r="P25" s="34"/>
      <c r="R25" s="30" t="s">
        <v>18</v>
      </c>
      <c r="S25" s="16">
        <v>0.2691740412979351</v>
      </c>
      <c r="T25" s="16">
        <v>6.083333333333333E-2</v>
      </c>
      <c r="U25" s="16">
        <v>3.5276073619631899E-2</v>
      </c>
      <c r="V25" s="16">
        <v>1.1499999999999998E-2</v>
      </c>
    </row>
    <row r="26" spans="1:22" ht="16" x14ac:dyDescent="0.2">
      <c r="A26" s="31" t="s">
        <v>10</v>
      </c>
      <c r="B26" s="31">
        <v>3</v>
      </c>
      <c r="C26" s="31">
        <v>1</v>
      </c>
      <c r="D26" s="31" t="s">
        <v>6</v>
      </c>
      <c r="E26" s="28">
        <v>1</v>
      </c>
      <c r="F26" s="28" t="s">
        <v>77</v>
      </c>
      <c r="G26" s="28">
        <v>45</v>
      </c>
      <c r="H26" s="28">
        <v>1</v>
      </c>
      <c r="I26" s="28" t="s">
        <v>78</v>
      </c>
      <c r="K26" s="28">
        <f t="shared" si="2"/>
        <v>4.4247787610619468E-3</v>
      </c>
      <c r="L26" s="28">
        <v>1E-3</v>
      </c>
      <c r="M26" s="28">
        <f>N26/0.326</f>
        <v>0.12576687116564417</v>
      </c>
      <c r="N26" s="28">
        <v>4.1000000000000002E-2</v>
      </c>
      <c r="P26" s="34"/>
      <c r="R26" s="20" t="s">
        <v>7</v>
      </c>
      <c r="S26" s="16">
        <v>0.25663716814159293</v>
      </c>
      <c r="T26" s="16">
        <v>5.7999999999999996E-2</v>
      </c>
      <c r="U26" s="16">
        <v>3.2719836400817999E-2</v>
      </c>
      <c r="V26" s="16">
        <v>1.0666666666666666E-2</v>
      </c>
    </row>
    <row r="27" spans="1:22" ht="16" x14ac:dyDescent="0.2">
      <c r="A27" s="31" t="s">
        <v>10</v>
      </c>
      <c r="B27" s="31">
        <v>3</v>
      </c>
      <c r="C27" s="31">
        <v>1</v>
      </c>
      <c r="D27" s="31" t="s">
        <v>6</v>
      </c>
      <c r="E27" s="28">
        <v>1</v>
      </c>
      <c r="F27" s="28" t="s">
        <v>77</v>
      </c>
      <c r="G27" s="28">
        <v>80</v>
      </c>
      <c r="H27" s="28">
        <v>1</v>
      </c>
      <c r="I27" s="28" t="s">
        <v>78</v>
      </c>
      <c r="K27" s="28">
        <f t="shared" si="2"/>
        <v>4.4247787610619468E-3</v>
      </c>
      <c r="L27" s="28">
        <v>1E-3</v>
      </c>
      <c r="M27" s="28">
        <f>N27/0.326</f>
        <v>0.11963190184049079</v>
      </c>
      <c r="N27" s="28">
        <v>3.9E-2</v>
      </c>
      <c r="P27" s="34"/>
      <c r="R27" s="20" t="s">
        <v>6</v>
      </c>
      <c r="S27" s="16">
        <v>0.28171091445427726</v>
      </c>
      <c r="T27" s="16">
        <v>6.3666666666666663E-2</v>
      </c>
      <c r="U27" s="16">
        <v>3.7832310838445814E-2</v>
      </c>
      <c r="V27" s="16">
        <v>1.2333333333333333E-2</v>
      </c>
    </row>
    <row r="28" spans="1:22" ht="16" x14ac:dyDescent="0.2">
      <c r="A28" s="31" t="s">
        <v>10</v>
      </c>
      <c r="B28" s="31">
        <v>3</v>
      </c>
      <c r="C28" s="31">
        <v>1</v>
      </c>
      <c r="D28" s="31" t="s">
        <v>6</v>
      </c>
      <c r="E28" s="28">
        <v>1</v>
      </c>
      <c r="F28" s="28" t="s">
        <v>77</v>
      </c>
      <c r="G28" s="28">
        <v>110</v>
      </c>
      <c r="H28" s="28">
        <v>1</v>
      </c>
      <c r="I28" s="28" t="s">
        <v>78</v>
      </c>
      <c r="K28" s="28">
        <f t="shared" si="2"/>
        <v>8.8495575221238937E-3</v>
      </c>
      <c r="L28" s="28">
        <v>2E-3</v>
      </c>
      <c r="R28" s="30" t="s">
        <v>10</v>
      </c>
      <c r="S28" s="16">
        <v>1.5117994100294989E-2</v>
      </c>
      <c r="T28" s="16">
        <v>3.4166666666666672E-3</v>
      </c>
      <c r="U28" s="16">
        <v>0.12269938650306748</v>
      </c>
      <c r="V28" s="16">
        <v>0.04</v>
      </c>
    </row>
    <row r="29" spans="1:22" ht="16" x14ac:dyDescent="0.2">
      <c r="A29" s="31" t="s">
        <v>10</v>
      </c>
      <c r="B29" s="31">
        <v>3</v>
      </c>
      <c r="C29" s="31">
        <v>2</v>
      </c>
      <c r="D29" s="31" t="s">
        <v>62</v>
      </c>
      <c r="E29" s="28">
        <v>5</v>
      </c>
      <c r="F29" s="28" t="s">
        <v>77</v>
      </c>
      <c r="G29" s="28">
        <v>135</v>
      </c>
      <c r="H29" s="28">
        <v>1</v>
      </c>
      <c r="I29" s="28" t="s">
        <v>78</v>
      </c>
      <c r="K29" s="28">
        <f t="shared" si="2"/>
        <v>8.8495575221238937E-3</v>
      </c>
      <c r="L29" s="28">
        <v>2E-3</v>
      </c>
      <c r="R29" s="20" t="s">
        <v>7</v>
      </c>
      <c r="S29" s="16">
        <v>2.5663716814159292E-2</v>
      </c>
      <c r="T29" s="16">
        <v>5.8000000000000005E-3</v>
      </c>
      <c r="U29" s="16"/>
      <c r="V29" s="16"/>
    </row>
    <row r="30" spans="1:22" ht="16" x14ac:dyDescent="0.2">
      <c r="A30" s="31" t="s">
        <v>10</v>
      </c>
      <c r="B30" s="31">
        <v>3</v>
      </c>
      <c r="C30" s="31">
        <v>2</v>
      </c>
      <c r="D30" s="31" t="s">
        <v>62</v>
      </c>
      <c r="E30" s="28">
        <v>5</v>
      </c>
      <c r="F30" s="28" t="s">
        <v>77</v>
      </c>
      <c r="G30" s="28">
        <v>170</v>
      </c>
      <c r="H30" s="28">
        <v>1</v>
      </c>
      <c r="I30" s="28" t="s">
        <v>78</v>
      </c>
      <c r="K30" s="28">
        <f t="shared" si="2"/>
        <v>8.8495575221238937E-3</v>
      </c>
      <c r="L30" s="28">
        <v>2E-3</v>
      </c>
      <c r="R30" s="20" t="s">
        <v>6</v>
      </c>
      <c r="S30" s="16">
        <v>5.5309734513274336E-3</v>
      </c>
      <c r="T30" s="16">
        <v>1.25E-3</v>
      </c>
      <c r="U30" s="16">
        <v>0.12269938650306748</v>
      </c>
      <c r="V30" s="16">
        <v>0.04</v>
      </c>
    </row>
    <row r="31" spans="1:22" ht="16" x14ac:dyDescent="0.2">
      <c r="A31" s="31" t="s">
        <v>10</v>
      </c>
      <c r="B31" s="31">
        <v>3</v>
      </c>
      <c r="C31" s="31">
        <v>2</v>
      </c>
      <c r="D31" s="31" t="s">
        <v>62</v>
      </c>
      <c r="E31" s="28">
        <v>5</v>
      </c>
      <c r="F31" s="28" t="s">
        <v>77</v>
      </c>
      <c r="G31" s="28">
        <v>205</v>
      </c>
      <c r="H31" s="28">
        <v>1</v>
      </c>
      <c r="I31" s="28" t="s">
        <v>78</v>
      </c>
      <c r="K31" s="28">
        <f t="shared" si="2"/>
        <v>1.3274336283185841E-2</v>
      </c>
      <c r="L31" s="28">
        <v>3.0000000000000001E-3</v>
      </c>
      <c r="R31" s="20" t="s">
        <v>62</v>
      </c>
      <c r="S31" s="16">
        <v>1.0324483775811209E-2</v>
      </c>
      <c r="T31" s="16">
        <v>2.3333333333333335E-3</v>
      </c>
      <c r="U31" s="16"/>
      <c r="V31" s="16"/>
    </row>
    <row r="32" spans="1:22" ht="16" x14ac:dyDescent="0.2">
      <c r="A32" s="31" t="s">
        <v>10</v>
      </c>
      <c r="B32" s="31">
        <v>3</v>
      </c>
      <c r="C32" s="31">
        <v>4</v>
      </c>
      <c r="D32" s="31" t="s">
        <v>7</v>
      </c>
      <c r="E32" s="28">
        <v>2</v>
      </c>
      <c r="F32" s="28" t="s">
        <v>77</v>
      </c>
      <c r="G32" s="28">
        <v>300</v>
      </c>
      <c r="H32" s="28">
        <v>1</v>
      </c>
      <c r="I32" s="28" t="s">
        <v>78</v>
      </c>
      <c r="K32" s="28">
        <f t="shared" si="2"/>
        <v>2.6548672566371681E-2</v>
      </c>
      <c r="L32" s="28">
        <v>6.0000000000000001E-3</v>
      </c>
      <c r="R32" s="30" t="s">
        <v>5</v>
      </c>
      <c r="S32" s="16">
        <v>1.6224188790560472E-2</v>
      </c>
      <c r="T32" s="16">
        <v>3.6666666666666675E-3</v>
      </c>
      <c r="U32" s="16">
        <v>6.4417177914110432E-2</v>
      </c>
      <c r="V32" s="16">
        <v>2.1000000000000001E-2</v>
      </c>
    </row>
    <row r="33" spans="1:22" ht="16" x14ac:dyDescent="0.2">
      <c r="A33" s="31" t="s">
        <v>10</v>
      </c>
      <c r="B33" s="31">
        <v>3</v>
      </c>
      <c r="C33" s="31">
        <v>4</v>
      </c>
      <c r="D33" s="31" t="s">
        <v>7</v>
      </c>
      <c r="E33" s="28">
        <v>2</v>
      </c>
      <c r="F33" s="28" t="s">
        <v>77</v>
      </c>
      <c r="G33" s="28">
        <v>335</v>
      </c>
      <c r="H33" s="28">
        <v>1</v>
      </c>
      <c r="I33" s="28" t="s">
        <v>78</v>
      </c>
      <c r="K33" s="28">
        <f t="shared" si="2"/>
        <v>2.6548672566371681E-2</v>
      </c>
      <c r="L33" s="28">
        <v>6.0000000000000001E-3</v>
      </c>
      <c r="R33" s="20" t="s">
        <v>7</v>
      </c>
      <c r="S33" s="16">
        <v>1.4749262536873156E-2</v>
      </c>
      <c r="T33" s="16">
        <v>3.333333333333334E-3</v>
      </c>
      <c r="U33" s="16">
        <v>6.2883435582822084E-2</v>
      </c>
      <c r="V33" s="16">
        <v>2.0500000000000001E-2</v>
      </c>
    </row>
    <row r="34" spans="1:22" ht="16" x14ac:dyDescent="0.2">
      <c r="A34" s="31" t="s">
        <v>10</v>
      </c>
      <c r="B34" s="31">
        <v>3</v>
      </c>
      <c r="C34" s="31">
        <v>4</v>
      </c>
      <c r="D34" s="31" t="s">
        <v>7</v>
      </c>
      <c r="E34" s="28">
        <v>2</v>
      </c>
      <c r="F34" s="28" t="s">
        <v>77</v>
      </c>
      <c r="G34" s="28">
        <v>370</v>
      </c>
      <c r="H34" s="28">
        <v>1</v>
      </c>
      <c r="I34" s="28" t="s">
        <v>78</v>
      </c>
      <c r="K34" s="28">
        <f t="shared" si="2"/>
        <v>2.6548672566371681E-2</v>
      </c>
      <c r="L34" s="28">
        <v>6.0000000000000001E-3</v>
      </c>
      <c r="R34" s="20" t="s">
        <v>6</v>
      </c>
      <c r="S34" s="16">
        <v>1.7699115044247787E-2</v>
      </c>
      <c r="T34" s="16">
        <v>4.0000000000000001E-3</v>
      </c>
      <c r="U34" s="16">
        <v>6.7484662576687116E-2</v>
      </c>
      <c r="V34" s="16">
        <v>2.1999999999999999E-2</v>
      </c>
    </row>
    <row r="35" spans="1:22" ht="16" x14ac:dyDescent="0.2">
      <c r="A35" s="31" t="s">
        <v>10</v>
      </c>
      <c r="B35" s="31">
        <v>3</v>
      </c>
      <c r="C35" s="31">
        <v>4</v>
      </c>
      <c r="D35" s="31" t="s">
        <v>7</v>
      </c>
      <c r="E35" s="28">
        <v>2</v>
      </c>
      <c r="F35" s="28" t="s">
        <v>77</v>
      </c>
      <c r="G35" s="28">
        <v>405</v>
      </c>
      <c r="H35" s="28">
        <v>1</v>
      </c>
      <c r="I35" s="28" t="s">
        <v>78</v>
      </c>
      <c r="K35" s="28">
        <f t="shared" si="2"/>
        <v>2.6548672566371681E-2</v>
      </c>
      <c r="L35" s="28">
        <v>6.0000000000000001E-3</v>
      </c>
      <c r="R35" s="30" t="s">
        <v>17</v>
      </c>
      <c r="S35" s="16">
        <v>9.0789177420352238E-2</v>
      </c>
      <c r="T35" s="16">
        <v>2.0518354096999605E-2</v>
      </c>
      <c r="U35" s="16">
        <v>5.1903978203688271E-2</v>
      </c>
      <c r="V35" s="16">
        <v>1.6920696894402371E-2</v>
      </c>
    </row>
    <row r="36" spans="1:22" ht="16" x14ac:dyDescent="0.2">
      <c r="A36" s="31" t="s">
        <v>10</v>
      </c>
      <c r="B36" s="31">
        <v>3</v>
      </c>
      <c r="C36" s="31">
        <v>4</v>
      </c>
      <c r="D36" s="31" t="s">
        <v>7</v>
      </c>
      <c r="E36" s="28">
        <v>2</v>
      </c>
      <c r="F36" s="28" t="s">
        <v>77</v>
      </c>
      <c r="G36" s="28">
        <v>440</v>
      </c>
      <c r="H36" s="28">
        <v>1</v>
      </c>
      <c r="I36" s="28" t="s">
        <v>78</v>
      </c>
      <c r="K36" s="28">
        <f t="shared" si="2"/>
        <v>2.2123893805309734E-2</v>
      </c>
      <c r="L36" s="28">
        <v>5.0000000000000001E-3</v>
      </c>
      <c r="R36" s="20" t="s">
        <v>7</v>
      </c>
      <c r="S36" s="16">
        <v>9.1331555929573205E-2</v>
      </c>
      <c r="T36" s="16">
        <v>2.0640931640083543E-2</v>
      </c>
      <c r="U36" s="16">
        <v>5.4469131076095433E-2</v>
      </c>
      <c r="V36" s="16">
        <v>1.7756936730807107E-2</v>
      </c>
    </row>
    <row r="37" spans="1:22" ht="16" x14ac:dyDescent="0.2">
      <c r="A37" s="31" t="s">
        <v>13</v>
      </c>
      <c r="B37" s="31">
        <v>4</v>
      </c>
      <c r="C37" s="31">
        <v>1</v>
      </c>
      <c r="D37" s="31" t="s">
        <v>12</v>
      </c>
      <c r="E37" s="28">
        <v>4</v>
      </c>
      <c r="R37" s="20" t="s">
        <v>6</v>
      </c>
      <c r="S37" s="16">
        <v>9.0246798911131257E-2</v>
      </c>
      <c r="T37" s="16">
        <v>2.0395776553915664E-2</v>
      </c>
      <c r="U37" s="16">
        <v>4.9338825331281089E-2</v>
      </c>
      <c r="V37" s="16">
        <v>1.6084457057997634E-2</v>
      </c>
    </row>
    <row r="38" spans="1:22" ht="16" x14ac:dyDescent="0.2">
      <c r="A38" s="31" t="s">
        <v>13</v>
      </c>
      <c r="B38" s="31">
        <v>4</v>
      </c>
      <c r="C38" s="31">
        <v>2</v>
      </c>
      <c r="D38" s="31" t="s">
        <v>11</v>
      </c>
      <c r="E38" s="28">
        <v>3</v>
      </c>
      <c r="R38" s="30" t="s">
        <v>9</v>
      </c>
      <c r="S38" s="16">
        <v>1.7699115044247787E-2</v>
      </c>
      <c r="T38" s="16">
        <v>4.0000000000000001E-3</v>
      </c>
      <c r="U38" s="16">
        <v>2.6584867075664622E-2</v>
      </c>
      <c r="V38" s="16">
        <v>8.6666666666666663E-3</v>
      </c>
    </row>
    <row r="39" spans="1:22" ht="16" x14ac:dyDescent="0.2">
      <c r="A39" s="31" t="s">
        <v>14</v>
      </c>
      <c r="B39" s="31">
        <v>5</v>
      </c>
      <c r="C39" s="31">
        <v>1</v>
      </c>
      <c r="D39" s="31" t="s">
        <v>11</v>
      </c>
      <c r="E39" s="28">
        <v>3</v>
      </c>
      <c r="R39" s="20" t="s">
        <v>7</v>
      </c>
      <c r="S39" s="16">
        <v>1.7699115044247787E-2</v>
      </c>
      <c r="T39" s="16">
        <v>4.0000000000000001E-3</v>
      </c>
      <c r="U39" s="16">
        <v>2.6584867075664622E-2</v>
      </c>
      <c r="V39" s="16">
        <v>8.6666666666666663E-3</v>
      </c>
    </row>
    <row r="40" spans="1:22" ht="16" x14ac:dyDescent="0.2">
      <c r="A40" s="31" t="s">
        <v>14</v>
      </c>
      <c r="B40" s="31">
        <v>5</v>
      </c>
      <c r="C40" s="31">
        <v>2</v>
      </c>
      <c r="D40" s="31" t="s">
        <v>12</v>
      </c>
      <c r="E40" s="28">
        <v>4</v>
      </c>
      <c r="R40" s="30" t="s">
        <v>8</v>
      </c>
      <c r="S40" s="16">
        <v>1.3274336283185839E-2</v>
      </c>
      <c r="T40" s="16">
        <v>2.9999999999999996E-3</v>
      </c>
      <c r="U40" s="16"/>
      <c r="V40" s="16"/>
    </row>
    <row r="41" spans="1:22" ht="16" x14ac:dyDescent="0.2">
      <c r="A41" s="1" t="s">
        <v>15</v>
      </c>
      <c r="B41" s="1">
        <v>6</v>
      </c>
      <c r="C41" s="1">
        <v>1</v>
      </c>
      <c r="D41" s="1" t="s">
        <v>6</v>
      </c>
      <c r="E41" s="1">
        <v>1</v>
      </c>
      <c r="F41" s="29">
        <v>41904</v>
      </c>
      <c r="G41" s="28">
        <v>100</v>
      </c>
      <c r="H41" s="1">
        <v>1</v>
      </c>
      <c r="I41" s="7">
        <v>42019</v>
      </c>
      <c r="K41" s="11">
        <v>0.1692124605429989</v>
      </c>
      <c r="L41" s="28">
        <f>K41*0.226</f>
        <v>3.8242016082717753E-2</v>
      </c>
      <c r="M41" s="11">
        <v>4.9604698140883231E-2</v>
      </c>
      <c r="N41" s="28">
        <f>M41*0.326</f>
        <v>1.6171131593927933E-2</v>
      </c>
      <c r="O41" s="26" t="s">
        <v>25</v>
      </c>
      <c r="R41" s="20" t="s">
        <v>6</v>
      </c>
      <c r="S41" s="16">
        <v>1.3274336283185839E-2</v>
      </c>
      <c r="T41" s="16">
        <v>2.9999999999999996E-3</v>
      </c>
      <c r="U41" s="16"/>
      <c r="V41" s="16"/>
    </row>
    <row r="42" spans="1:22" ht="16" x14ac:dyDescent="0.2">
      <c r="A42" s="1" t="s">
        <v>15</v>
      </c>
      <c r="B42" s="1">
        <v>6</v>
      </c>
      <c r="C42" s="1">
        <v>1</v>
      </c>
      <c r="D42" s="1" t="s">
        <v>6</v>
      </c>
      <c r="E42" s="1">
        <v>1</v>
      </c>
      <c r="F42" s="29">
        <v>41904</v>
      </c>
      <c r="G42" s="28">
        <v>100</v>
      </c>
      <c r="H42" s="1">
        <v>2</v>
      </c>
      <c r="I42" s="7">
        <v>42019</v>
      </c>
      <c r="K42" s="11">
        <v>0.16685415923611197</v>
      </c>
      <c r="L42" s="28">
        <f t="shared" ref="L42:L58" si="3">K42*0.226</f>
        <v>3.7709039987361304E-2</v>
      </c>
      <c r="M42" s="11">
        <v>4.532832328405776E-2</v>
      </c>
      <c r="N42" s="28">
        <f t="shared" ref="N42:N58" si="4">M42*0.326</f>
        <v>1.477703339060283E-2</v>
      </c>
      <c r="O42" s="26" t="s">
        <v>26</v>
      </c>
      <c r="R42" s="30" t="s">
        <v>69</v>
      </c>
      <c r="S42" s="16"/>
      <c r="T42" s="16"/>
      <c r="U42" s="16"/>
      <c r="V42" s="16"/>
    </row>
    <row r="43" spans="1:22" ht="16" x14ac:dyDescent="0.2">
      <c r="A43" s="1" t="s">
        <v>15</v>
      </c>
      <c r="B43" s="1">
        <v>6</v>
      </c>
      <c r="C43" s="1">
        <v>1</v>
      </c>
      <c r="D43" s="1" t="s">
        <v>6</v>
      </c>
      <c r="E43" s="1">
        <v>1</v>
      </c>
      <c r="F43" s="29">
        <v>41904</v>
      </c>
      <c r="G43" s="28">
        <v>100</v>
      </c>
      <c r="H43" s="1">
        <v>3</v>
      </c>
      <c r="I43" s="7">
        <v>42019</v>
      </c>
      <c r="K43" s="11">
        <v>0.16128746098487678</v>
      </c>
      <c r="L43" s="28">
        <f t="shared" si="3"/>
        <v>3.6450966182582152E-2</v>
      </c>
      <c r="M43" s="11">
        <v>4.7021982869427187E-2</v>
      </c>
      <c r="N43" s="28">
        <f t="shared" si="4"/>
        <v>1.5329166415433264E-2</v>
      </c>
      <c r="O43" s="26" t="s">
        <v>27</v>
      </c>
      <c r="R43" s="20" t="s">
        <v>69</v>
      </c>
      <c r="S43" s="16"/>
      <c r="T43" s="16"/>
      <c r="U43" s="16"/>
      <c r="V43" s="16"/>
    </row>
    <row r="44" spans="1:22" ht="16" x14ac:dyDescent="0.2">
      <c r="A44" s="1" t="s">
        <v>15</v>
      </c>
      <c r="B44" s="1">
        <v>6</v>
      </c>
      <c r="C44" s="1">
        <v>2</v>
      </c>
      <c r="D44" s="1" t="s">
        <v>7</v>
      </c>
      <c r="E44" s="1">
        <v>2</v>
      </c>
      <c r="F44" s="29">
        <v>41904</v>
      </c>
      <c r="G44" s="28">
        <v>100</v>
      </c>
      <c r="H44" s="1">
        <v>1</v>
      </c>
      <c r="I44" s="7">
        <v>42019</v>
      </c>
      <c r="K44" s="11">
        <v>0.12645485352043673</v>
      </c>
      <c r="L44" s="28">
        <f t="shared" si="3"/>
        <v>2.8578796895618701E-2</v>
      </c>
      <c r="M44" s="11">
        <v>2.9334062075100649E-2</v>
      </c>
      <c r="N44" s="28">
        <f t="shared" si="4"/>
        <v>9.5629042364828113E-3</v>
      </c>
      <c r="O44" s="26" t="s">
        <v>28</v>
      </c>
      <c r="R44" s="30" t="s">
        <v>70</v>
      </c>
      <c r="S44" s="16">
        <v>9.587420419758147E-2</v>
      </c>
      <c r="T44" s="16">
        <v>2.1667570148653385E-2</v>
      </c>
      <c r="U44" s="16">
        <v>5.878081725191691E-2</v>
      </c>
      <c r="V44" s="16">
        <v>1.9162546424124918E-2</v>
      </c>
    </row>
    <row r="45" spans="1:22" ht="16" x14ac:dyDescent="0.2">
      <c r="A45" s="1" t="s">
        <v>15</v>
      </c>
      <c r="B45" s="1">
        <v>6</v>
      </c>
      <c r="C45" s="1">
        <v>2</v>
      </c>
      <c r="D45" s="1" t="s">
        <v>7</v>
      </c>
      <c r="E45" s="1">
        <v>2</v>
      </c>
      <c r="F45" s="29">
        <v>41904</v>
      </c>
      <c r="G45" s="28">
        <v>100</v>
      </c>
      <c r="H45" s="1">
        <v>2</v>
      </c>
      <c r="I45" s="7">
        <v>42019</v>
      </c>
      <c r="K45" s="11">
        <v>0.15397572333127421</v>
      </c>
      <c r="L45" s="28">
        <f t="shared" si="3"/>
        <v>3.479851347286797E-2</v>
      </c>
      <c r="M45" s="11">
        <v>4.2695159101977277E-2</v>
      </c>
      <c r="N45" s="28">
        <f t="shared" si="4"/>
        <v>1.3918621867244593E-2</v>
      </c>
      <c r="O45" s="26" t="s">
        <v>29</v>
      </c>
      <c r="R45"/>
      <c r="S45"/>
      <c r="T45"/>
    </row>
    <row r="46" spans="1:22" ht="16" x14ac:dyDescent="0.2">
      <c r="A46" s="1" t="s">
        <v>15</v>
      </c>
      <c r="B46" s="1">
        <v>6</v>
      </c>
      <c r="C46" s="1">
        <v>2</v>
      </c>
      <c r="D46" s="1" t="s">
        <v>7</v>
      </c>
      <c r="E46" s="1">
        <v>2</v>
      </c>
      <c r="F46" s="29">
        <v>41904</v>
      </c>
      <c r="G46" s="28">
        <v>100</v>
      </c>
      <c r="H46" s="1">
        <v>3</v>
      </c>
      <c r="I46" s="7">
        <v>42019</v>
      </c>
      <c r="K46" s="11">
        <v>0.14338886143300261</v>
      </c>
      <c r="L46" s="28">
        <f t="shared" si="3"/>
        <v>3.2405882683858592E-2</v>
      </c>
      <c r="M46" s="11">
        <v>3.8067102454127026E-2</v>
      </c>
      <c r="N46" s="28">
        <f t="shared" si="4"/>
        <v>1.2409875400045411E-2</v>
      </c>
      <c r="O46" s="26" t="s">
        <v>30</v>
      </c>
      <c r="R46"/>
      <c r="S46"/>
      <c r="T46"/>
    </row>
    <row r="47" spans="1:22" ht="16" x14ac:dyDescent="0.2">
      <c r="A47" s="1" t="s">
        <v>16</v>
      </c>
      <c r="B47" s="1">
        <v>7</v>
      </c>
      <c r="C47" s="1">
        <v>1</v>
      </c>
      <c r="D47" s="1" t="s">
        <v>6</v>
      </c>
      <c r="E47" s="1">
        <v>1</v>
      </c>
      <c r="F47" s="29">
        <v>41904</v>
      </c>
      <c r="G47" s="28">
        <v>90</v>
      </c>
      <c r="H47" s="1">
        <v>1</v>
      </c>
      <c r="I47" s="7">
        <v>42019</v>
      </c>
      <c r="K47" s="11">
        <v>4.6697195386411622E-2</v>
      </c>
      <c r="L47" s="28">
        <f t="shared" si="3"/>
        <v>1.0553566157329027E-2</v>
      </c>
      <c r="M47" s="11">
        <v>0</v>
      </c>
      <c r="N47" s="11">
        <v>0</v>
      </c>
      <c r="O47" s="26" t="s">
        <v>31</v>
      </c>
      <c r="R47"/>
      <c r="S47"/>
      <c r="T47"/>
    </row>
    <row r="48" spans="1:22" ht="16" x14ac:dyDescent="0.2">
      <c r="A48" s="1" t="s">
        <v>16</v>
      </c>
      <c r="B48" s="1">
        <v>7</v>
      </c>
      <c r="C48" s="1">
        <v>1</v>
      </c>
      <c r="D48" s="1" t="s">
        <v>6</v>
      </c>
      <c r="E48" s="1">
        <v>1</v>
      </c>
      <c r="F48" s="29">
        <v>41904</v>
      </c>
      <c r="G48" s="28">
        <v>90</v>
      </c>
      <c r="H48" s="1">
        <v>2</v>
      </c>
      <c r="I48" s="7">
        <v>42019</v>
      </c>
      <c r="K48" s="11">
        <v>3.4526371628425596E-2</v>
      </c>
      <c r="L48" s="28">
        <f t="shared" si="3"/>
        <v>7.802959988024185E-3</v>
      </c>
      <c r="M48" s="11">
        <v>0</v>
      </c>
      <c r="N48" s="11">
        <v>0</v>
      </c>
      <c r="O48" s="26" t="s">
        <v>32</v>
      </c>
      <c r="R48"/>
      <c r="S48"/>
      <c r="T48"/>
    </row>
    <row r="49" spans="1:20" ht="16" x14ac:dyDescent="0.2">
      <c r="A49" s="1" t="s">
        <v>16</v>
      </c>
      <c r="B49" s="1">
        <v>7</v>
      </c>
      <c r="C49" s="1">
        <v>1</v>
      </c>
      <c r="D49" s="1" t="s">
        <v>6</v>
      </c>
      <c r="E49" s="1">
        <v>1</v>
      </c>
      <c r="F49" s="29">
        <v>41904</v>
      </c>
      <c r="G49" s="28">
        <v>90</v>
      </c>
      <c r="H49" s="1">
        <v>3</v>
      </c>
      <c r="I49" s="7">
        <v>42019</v>
      </c>
      <c r="K49" s="11">
        <v>4.5644067882657575E-2</v>
      </c>
      <c r="L49" s="28">
        <f t="shared" si="3"/>
        <v>1.0315559341480613E-2</v>
      </c>
      <c r="M49" s="11">
        <v>0</v>
      </c>
      <c r="N49" s="11">
        <v>0</v>
      </c>
      <c r="O49" s="26" t="s">
        <v>33</v>
      </c>
      <c r="R49"/>
      <c r="S49"/>
      <c r="T49"/>
    </row>
    <row r="50" spans="1:20" ht="16" x14ac:dyDescent="0.2">
      <c r="A50" s="1" t="s">
        <v>16</v>
      </c>
      <c r="B50" s="1">
        <v>7</v>
      </c>
      <c r="C50" s="1">
        <v>2</v>
      </c>
      <c r="D50" s="1" t="s">
        <v>7</v>
      </c>
      <c r="E50" s="1">
        <v>2</v>
      </c>
      <c r="F50" s="29">
        <v>41904</v>
      </c>
      <c r="G50" s="28">
        <v>90</v>
      </c>
      <c r="H50" s="1">
        <v>1</v>
      </c>
      <c r="I50" s="7">
        <v>42019</v>
      </c>
      <c r="K50" s="11">
        <v>4.076280652653496E-2</v>
      </c>
      <c r="L50" s="28">
        <f t="shared" si="3"/>
        <v>9.2123942749969007E-3</v>
      </c>
      <c r="M50" s="11">
        <v>0</v>
      </c>
      <c r="N50" s="11">
        <v>0</v>
      </c>
      <c r="O50" s="26" t="s">
        <v>34</v>
      </c>
      <c r="R50"/>
      <c r="S50"/>
      <c r="T50"/>
    </row>
    <row r="51" spans="1:20" ht="16" x14ac:dyDescent="0.2">
      <c r="A51" s="1" t="s">
        <v>16</v>
      </c>
      <c r="B51" s="1">
        <v>7</v>
      </c>
      <c r="C51" s="1">
        <v>2</v>
      </c>
      <c r="D51" s="1" t="s">
        <v>7</v>
      </c>
      <c r="E51" s="1">
        <v>2</v>
      </c>
      <c r="F51" s="29">
        <v>41904</v>
      </c>
      <c r="G51" s="28">
        <v>90</v>
      </c>
      <c r="H51" s="1">
        <v>2</v>
      </c>
      <c r="I51" s="7">
        <v>42019</v>
      </c>
      <c r="K51" s="10">
        <v>5.1479952976398284E-2</v>
      </c>
      <c r="L51" s="28">
        <f t="shared" si="3"/>
        <v>1.1634469372666012E-2</v>
      </c>
      <c r="M51" s="11">
        <v>0</v>
      </c>
      <c r="N51" s="11">
        <v>0</v>
      </c>
      <c r="O51" s="26" t="s">
        <v>35</v>
      </c>
      <c r="R51"/>
      <c r="S51"/>
      <c r="T51"/>
    </row>
    <row r="52" spans="1:20" ht="16" x14ac:dyDescent="0.2">
      <c r="A52" s="1" t="s">
        <v>16</v>
      </c>
      <c r="B52" s="1">
        <v>7</v>
      </c>
      <c r="C52" s="1">
        <v>2</v>
      </c>
      <c r="D52" s="1" t="s">
        <v>7</v>
      </c>
      <c r="E52" s="1">
        <v>2</v>
      </c>
      <c r="F52" s="29">
        <v>41904</v>
      </c>
      <c r="G52" s="28">
        <v>90</v>
      </c>
      <c r="H52" s="1">
        <v>3</v>
      </c>
      <c r="I52" s="7">
        <v>42019</v>
      </c>
      <c r="K52" s="10">
        <v>5.8326043562935748E-2</v>
      </c>
      <c r="L52" s="28">
        <f t="shared" si="3"/>
        <v>1.318168584522348E-2</v>
      </c>
      <c r="M52" s="11">
        <v>0</v>
      </c>
      <c r="N52" s="11">
        <v>0</v>
      </c>
      <c r="O52" s="26" t="s">
        <v>36</v>
      </c>
      <c r="R52"/>
      <c r="S52"/>
      <c r="T52"/>
    </row>
    <row r="53" spans="1:20" ht="16" x14ac:dyDescent="0.2">
      <c r="A53" s="1" t="s">
        <v>17</v>
      </c>
      <c r="B53" s="1">
        <v>8</v>
      </c>
      <c r="C53" s="1">
        <v>1</v>
      </c>
      <c r="D53" s="1" t="s">
        <v>6</v>
      </c>
      <c r="E53" s="1">
        <v>1</v>
      </c>
      <c r="F53" s="3">
        <v>41905</v>
      </c>
      <c r="G53" s="28">
        <v>90</v>
      </c>
      <c r="H53" s="1">
        <v>1</v>
      </c>
      <c r="I53" s="7">
        <v>42019</v>
      </c>
      <c r="K53" s="10">
        <v>8.6958717126325039E-2</v>
      </c>
      <c r="L53" s="28">
        <f t="shared" si="3"/>
        <v>1.9652670070549459E-2</v>
      </c>
      <c r="M53" s="11">
        <v>4.6431963748184285E-2</v>
      </c>
      <c r="N53" s="28">
        <f t="shared" si="4"/>
        <v>1.5136820181908078E-2</v>
      </c>
      <c r="O53" s="26" t="s">
        <v>37</v>
      </c>
      <c r="R53"/>
      <c r="S53"/>
      <c r="T53"/>
    </row>
    <row r="54" spans="1:20" ht="16" x14ac:dyDescent="0.2">
      <c r="A54" s="1" t="s">
        <v>17</v>
      </c>
      <c r="B54" s="1">
        <v>8</v>
      </c>
      <c r="C54" s="1">
        <v>1</v>
      </c>
      <c r="D54" s="1" t="s">
        <v>6</v>
      </c>
      <c r="E54" s="1">
        <v>1</v>
      </c>
      <c r="F54" s="3">
        <v>41905</v>
      </c>
      <c r="G54" s="28">
        <v>90</v>
      </c>
      <c r="H54" s="1">
        <v>2</v>
      </c>
      <c r="I54" s="7">
        <v>42019</v>
      </c>
      <c r="K54" s="10">
        <v>8.7346367643839962E-2</v>
      </c>
      <c r="L54" s="28">
        <f t="shared" si="3"/>
        <v>1.974027908750783E-2</v>
      </c>
      <c r="M54" s="11">
        <v>5.4011737831024205E-2</v>
      </c>
      <c r="N54" s="28">
        <f t="shared" si="4"/>
        <v>1.760782653291389E-2</v>
      </c>
      <c r="O54" s="26" t="s">
        <v>38</v>
      </c>
      <c r="R54"/>
      <c r="S54"/>
      <c r="T54"/>
    </row>
    <row r="55" spans="1:20" ht="16" x14ac:dyDescent="0.2">
      <c r="A55" s="1" t="s">
        <v>17</v>
      </c>
      <c r="B55" s="1">
        <v>8</v>
      </c>
      <c r="C55" s="1">
        <v>1</v>
      </c>
      <c r="D55" s="1" t="s">
        <v>6</v>
      </c>
      <c r="E55" s="1">
        <v>1</v>
      </c>
      <c r="F55" s="3">
        <v>41905</v>
      </c>
      <c r="G55" s="28">
        <v>90</v>
      </c>
      <c r="H55" s="1">
        <v>3</v>
      </c>
      <c r="I55" s="7">
        <v>42019</v>
      </c>
      <c r="K55" s="10">
        <v>9.6435311963228784E-2</v>
      </c>
      <c r="L55" s="28">
        <f t="shared" si="3"/>
        <v>2.1794380503689707E-2</v>
      </c>
      <c r="M55" s="11">
        <v>4.757277441463479E-2</v>
      </c>
      <c r="N55" s="28">
        <f t="shared" si="4"/>
        <v>1.5508724459170942E-2</v>
      </c>
      <c r="O55" s="26" t="s">
        <v>39</v>
      </c>
      <c r="R55"/>
      <c r="S55"/>
      <c r="T55"/>
    </row>
    <row r="56" spans="1:20" ht="16" x14ac:dyDescent="0.2">
      <c r="A56" s="1" t="s">
        <v>17</v>
      </c>
      <c r="B56" s="1">
        <v>8</v>
      </c>
      <c r="C56" s="1">
        <v>2</v>
      </c>
      <c r="D56" s="1" t="s">
        <v>7</v>
      </c>
      <c r="E56" s="1">
        <v>2</v>
      </c>
      <c r="F56" s="3">
        <v>41905</v>
      </c>
      <c r="G56" s="28">
        <v>90</v>
      </c>
      <c r="H56" s="1">
        <v>1</v>
      </c>
      <c r="I56" s="7">
        <v>42019</v>
      </c>
      <c r="K56" s="10">
        <v>9.6861434373132063E-2</v>
      </c>
      <c r="L56" s="28">
        <f t="shared" si="3"/>
        <v>2.1890684168327845E-2</v>
      </c>
      <c r="M56" s="11">
        <v>5.8220553164249803E-2</v>
      </c>
      <c r="N56" s="28">
        <f t="shared" si="4"/>
        <v>1.8979900331545438E-2</v>
      </c>
      <c r="O56" s="26" t="s">
        <v>40</v>
      </c>
      <c r="R56"/>
      <c r="S56"/>
      <c r="T56"/>
    </row>
    <row r="57" spans="1:20" ht="16" x14ac:dyDescent="0.2">
      <c r="A57" s="1" t="s">
        <v>17</v>
      </c>
      <c r="B57" s="1">
        <v>8</v>
      </c>
      <c r="C57" s="1">
        <v>2</v>
      </c>
      <c r="D57" s="1" t="s">
        <v>7</v>
      </c>
      <c r="E57" s="1">
        <v>2</v>
      </c>
      <c r="F57" s="3">
        <v>41905</v>
      </c>
      <c r="G57" s="28">
        <v>90</v>
      </c>
      <c r="H57" s="1">
        <v>2</v>
      </c>
      <c r="I57" s="7">
        <v>42019</v>
      </c>
      <c r="K57" s="10">
        <v>9.1893072096705386E-2</v>
      </c>
      <c r="L57" s="28">
        <f t="shared" si="3"/>
        <v>2.0767834293855418E-2</v>
      </c>
      <c r="M57" s="11">
        <v>5.4096388754158675E-2</v>
      </c>
      <c r="N57" s="28">
        <f t="shared" si="4"/>
        <v>1.7635422733855727E-2</v>
      </c>
      <c r="O57" s="26" t="s">
        <v>41</v>
      </c>
      <c r="R57"/>
      <c r="S57"/>
      <c r="T57"/>
    </row>
    <row r="58" spans="1:20" ht="16" x14ac:dyDescent="0.2">
      <c r="A58" s="1" t="s">
        <v>17</v>
      </c>
      <c r="B58" s="1">
        <v>8</v>
      </c>
      <c r="C58" s="1">
        <v>2</v>
      </c>
      <c r="D58" s="1" t="s">
        <v>7</v>
      </c>
      <c r="E58" s="1">
        <v>2</v>
      </c>
      <c r="F58" s="3">
        <v>41905</v>
      </c>
      <c r="G58" s="28">
        <v>90</v>
      </c>
      <c r="H58" s="1">
        <v>3</v>
      </c>
      <c r="I58" s="7">
        <v>42019</v>
      </c>
      <c r="K58" s="10">
        <v>8.5240161318882166E-2</v>
      </c>
      <c r="L58" s="28">
        <f t="shared" si="3"/>
        <v>1.9264276458067369E-2</v>
      </c>
      <c r="M58" s="11">
        <v>5.1090451309877799E-2</v>
      </c>
      <c r="N58" s="28">
        <f t="shared" si="4"/>
        <v>1.6655487127020162E-2</v>
      </c>
      <c r="O58" s="26" t="s">
        <v>42</v>
      </c>
      <c r="R58"/>
      <c r="S58"/>
      <c r="T58"/>
    </row>
    <row r="59" spans="1:20" ht="16" x14ac:dyDescent="0.2">
      <c r="A59" s="31" t="s">
        <v>18</v>
      </c>
      <c r="B59" s="31">
        <v>9</v>
      </c>
      <c r="C59" s="31">
        <v>1</v>
      </c>
      <c r="D59" s="31" t="s">
        <v>6</v>
      </c>
      <c r="E59" s="28">
        <v>1</v>
      </c>
      <c r="F59" s="3">
        <v>41905</v>
      </c>
      <c r="G59" s="1">
        <v>160</v>
      </c>
      <c r="H59" s="1">
        <v>1</v>
      </c>
      <c r="I59" s="57" t="s">
        <v>78</v>
      </c>
      <c r="K59" s="10">
        <f t="shared" ref="K59:K64" si="5">L59/0.226</f>
        <v>0.27876106194690264</v>
      </c>
      <c r="L59" s="28">
        <v>6.3E-2</v>
      </c>
      <c r="M59" s="11">
        <f t="shared" ref="M59:M64" si="6">N59/0.326</f>
        <v>3.6809815950920248E-2</v>
      </c>
      <c r="N59" s="28">
        <v>1.2E-2</v>
      </c>
      <c r="O59" s="26"/>
      <c r="R59"/>
      <c r="S59"/>
      <c r="T59"/>
    </row>
    <row r="60" spans="1:20" ht="16" x14ac:dyDescent="0.2">
      <c r="A60" s="31" t="s">
        <v>18</v>
      </c>
      <c r="B60" s="31">
        <v>9</v>
      </c>
      <c r="C60" s="31">
        <v>1</v>
      </c>
      <c r="D60" s="31" t="s">
        <v>6</v>
      </c>
      <c r="E60" s="28">
        <v>1</v>
      </c>
      <c r="F60" s="3">
        <v>41905</v>
      </c>
      <c r="G60" s="1">
        <v>160</v>
      </c>
      <c r="H60" s="1">
        <v>2</v>
      </c>
      <c r="I60" s="57" t="s">
        <v>78</v>
      </c>
      <c r="K60" s="10">
        <f t="shared" si="5"/>
        <v>0.28761061946902655</v>
      </c>
      <c r="L60" s="28">
        <v>6.5000000000000002E-2</v>
      </c>
      <c r="M60" s="11">
        <f t="shared" si="6"/>
        <v>3.6809815950920248E-2</v>
      </c>
      <c r="N60" s="28">
        <v>1.2E-2</v>
      </c>
      <c r="O60" s="26"/>
      <c r="R60"/>
      <c r="S60"/>
      <c r="T60"/>
    </row>
    <row r="61" spans="1:20" ht="16" x14ac:dyDescent="0.2">
      <c r="A61" s="31" t="s">
        <v>18</v>
      </c>
      <c r="B61" s="31">
        <v>9</v>
      </c>
      <c r="C61" s="31">
        <v>1</v>
      </c>
      <c r="D61" s="31" t="s">
        <v>6</v>
      </c>
      <c r="E61" s="28">
        <v>1</v>
      </c>
      <c r="F61" s="3">
        <v>41905</v>
      </c>
      <c r="G61" s="1">
        <v>160</v>
      </c>
      <c r="H61" s="1">
        <v>3</v>
      </c>
      <c r="I61" s="57" t="s">
        <v>78</v>
      </c>
      <c r="K61" s="10">
        <f t="shared" si="5"/>
        <v>0.27876106194690264</v>
      </c>
      <c r="L61" s="28">
        <v>6.3E-2</v>
      </c>
      <c r="M61" s="11">
        <f t="shared" si="6"/>
        <v>3.9877300613496931E-2</v>
      </c>
      <c r="N61" s="28">
        <v>1.2999999999999999E-2</v>
      </c>
      <c r="O61" s="26"/>
      <c r="R61"/>
      <c r="S61"/>
      <c r="T61"/>
    </row>
    <row r="62" spans="1:20" ht="16" x14ac:dyDescent="0.2">
      <c r="A62" s="31" t="s">
        <v>18</v>
      </c>
      <c r="B62" s="31">
        <v>9</v>
      </c>
      <c r="C62" s="31">
        <v>2</v>
      </c>
      <c r="D62" s="31" t="s">
        <v>7</v>
      </c>
      <c r="E62" s="28">
        <v>2</v>
      </c>
      <c r="F62" s="3">
        <v>41905</v>
      </c>
      <c r="G62" s="1">
        <v>150</v>
      </c>
      <c r="H62" s="1">
        <v>1</v>
      </c>
      <c r="I62" s="57" t="s">
        <v>78</v>
      </c>
      <c r="K62" s="10">
        <f t="shared" si="5"/>
        <v>0.25663716814159293</v>
      </c>
      <c r="L62" s="28">
        <v>5.8000000000000003E-2</v>
      </c>
      <c r="M62" s="11">
        <f t="shared" si="6"/>
        <v>3.3742331288343558E-2</v>
      </c>
      <c r="N62" s="28">
        <v>1.0999999999999999E-2</v>
      </c>
      <c r="O62" s="26"/>
      <c r="R62"/>
      <c r="S62"/>
      <c r="T62"/>
    </row>
    <row r="63" spans="1:20" ht="16" x14ac:dyDescent="0.2">
      <c r="A63" s="31" t="s">
        <v>18</v>
      </c>
      <c r="B63" s="31">
        <v>9</v>
      </c>
      <c r="C63" s="31">
        <v>2</v>
      </c>
      <c r="D63" s="31" t="s">
        <v>7</v>
      </c>
      <c r="E63" s="28">
        <v>2</v>
      </c>
      <c r="F63" s="3">
        <v>41905</v>
      </c>
      <c r="G63" s="1">
        <v>150</v>
      </c>
      <c r="H63" s="1">
        <v>2</v>
      </c>
      <c r="I63" s="57" t="s">
        <v>78</v>
      </c>
      <c r="K63" s="10">
        <f t="shared" si="5"/>
        <v>0.25221238938053098</v>
      </c>
      <c r="L63" s="28">
        <v>5.7000000000000002E-2</v>
      </c>
      <c r="M63" s="11">
        <f t="shared" si="6"/>
        <v>3.3742331288343558E-2</v>
      </c>
      <c r="N63" s="28">
        <v>1.0999999999999999E-2</v>
      </c>
      <c r="O63" s="26"/>
      <c r="R63"/>
      <c r="S63"/>
      <c r="T63"/>
    </row>
    <row r="64" spans="1:20" ht="16" x14ac:dyDescent="0.2">
      <c r="A64" s="31" t="s">
        <v>18</v>
      </c>
      <c r="B64" s="31">
        <v>9</v>
      </c>
      <c r="C64" s="31">
        <v>2</v>
      </c>
      <c r="D64" s="31" t="s">
        <v>7</v>
      </c>
      <c r="E64" s="28">
        <v>2</v>
      </c>
      <c r="F64" s="3">
        <v>41905</v>
      </c>
      <c r="G64" s="1">
        <v>150</v>
      </c>
      <c r="H64" s="1">
        <v>3</v>
      </c>
      <c r="I64" s="57" t="s">
        <v>78</v>
      </c>
      <c r="K64" s="10">
        <f t="shared" si="5"/>
        <v>0.26106194690265483</v>
      </c>
      <c r="L64" s="28">
        <v>5.8999999999999997E-2</v>
      </c>
      <c r="M64" s="11">
        <f t="shared" si="6"/>
        <v>3.0674846625766871E-2</v>
      </c>
      <c r="N64" s="28">
        <v>0.01</v>
      </c>
      <c r="O64" s="26"/>
      <c r="R64"/>
      <c r="S64"/>
      <c r="T64"/>
    </row>
    <row r="65" spans="1:20" ht="16" x14ac:dyDescent="0.2">
      <c r="A65" s="1" t="s">
        <v>19</v>
      </c>
      <c r="B65" s="1">
        <v>10</v>
      </c>
      <c r="C65" s="1">
        <v>1</v>
      </c>
      <c r="D65" s="1" t="s">
        <v>6</v>
      </c>
      <c r="E65" s="1">
        <v>1</v>
      </c>
      <c r="F65" s="3">
        <v>41905</v>
      </c>
      <c r="G65" s="1">
        <v>1</v>
      </c>
      <c r="I65" s="7">
        <v>42019</v>
      </c>
      <c r="K65" s="10">
        <v>0.22499650540214139</v>
      </c>
      <c r="L65" s="28">
        <f>K65*0.226</f>
        <v>5.0849210220883956E-2</v>
      </c>
      <c r="M65" s="11">
        <v>0.11750658973786761</v>
      </c>
      <c r="N65" s="28">
        <f>M65*0.326</f>
        <v>3.8307148254544843E-2</v>
      </c>
      <c r="O65" s="26" t="s">
        <v>43</v>
      </c>
      <c r="R65"/>
      <c r="S65"/>
      <c r="T65"/>
    </row>
    <row r="66" spans="1:20" ht="16" x14ac:dyDescent="0.2">
      <c r="A66" s="1" t="s">
        <v>19</v>
      </c>
      <c r="B66" s="1">
        <v>10</v>
      </c>
      <c r="C66" s="1">
        <v>1</v>
      </c>
      <c r="D66" s="1" t="s">
        <v>6</v>
      </c>
      <c r="E66" s="1">
        <v>1</v>
      </c>
      <c r="F66" s="3">
        <v>41905</v>
      </c>
      <c r="G66" s="1">
        <v>2</v>
      </c>
      <c r="I66" s="7">
        <v>42019</v>
      </c>
      <c r="K66" s="10">
        <v>0.21633941990332292</v>
      </c>
      <c r="L66" s="28">
        <f t="shared" ref="L66:L79" si="7">K66*0.226</f>
        <v>4.8892708898150984E-2</v>
      </c>
      <c r="M66" s="11">
        <v>0.10983715298667579</v>
      </c>
      <c r="N66" s="28">
        <f t="shared" ref="N66:N78" si="8">M66*0.326</f>
        <v>3.5806911873656311E-2</v>
      </c>
      <c r="O66" s="26" t="s">
        <v>44</v>
      </c>
      <c r="R66"/>
      <c r="S66"/>
      <c r="T66"/>
    </row>
    <row r="67" spans="1:20" ht="16" x14ac:dyDescent="0.2">
      <c r="A67" s="1" t="s">
        <v>19</v>
      </c>
      <c r="B67" s="1">
        <v>10</v>
      </c>
      <c r="C67" s="1">
        <v>1</v>
      </c>
      <c r="D67" s="1" t="s">
        <v>6</v>
      </c>
      <c r="E67" s="1">
        <v>1</v>
      </c>
      <c r="F67" s="3">
        <v>41905</v>
      </c>
      <c r="G67" s="1">
        <v>3</v>
      </c>
      <c r="I67" s="7">
        <v>42019</v>
      </c>
      <c r="K67" s="10">
        <v>0.20807310969635354</v>
      </c>
      <c r="L67" s="28">
        <f t="shared" si="7"/>
        <v>4.7024522791375901E-2</v>
      </c>
      <c r="M67" s="11">
        <v>0.10742577522369261</v>
      </c>
      <c r="N67" s="28">
        <f t="shared" si="8"/>
        <v>3.5020802722923794E-2</v>
      </c>
      <c r="O67" s="26" t="s">
        <v>45</v>
      </c>
      <c r="R67"/>
      <c r="S67"/>
      <c r="T67"/>
    </row>
    <row r="68" spans="1:20" ht="16" x14ac:dyDescent="0.2">
      <c r="A68" s="1" t="s">
        <v>19</v>
      </c>
      <c r="B68" s="1">
        <v>10</v>
      </c>
      <c r="C68" s="1">
        <v>2</v>
      </c>
      <c r="D68" s="1" t="s">
        <v>7</v>
      </c>
      <c r="E68" s="1">
        <v>2</v>
      </c>
      <c r="F68" s="3">
        <v>41905</v>
      </c>
      <c r="G68" s="1">
        <v>1</v>
      </c>
      <c r="I68" s="7">
        <v>42019</v>
      </c>
      <c r="K68" s="10">
        <v>0.19580109073962476</v>
      </c>
      <c r="L68" s="28">
        <f t="shared" si="7"/>
        <v>4.4251046507155195E-2</v>
      </c>
      <c r="M68" s="11">
        <v>0.10567472000738073</v>
      </c>
      <c r="N68" s="28">
        <f t="shared" si="8"/>
        <v>3.4449958722406124E-2</v>
      </c>
      <c r="O68" s="26" t="s">
        <v>46</v>
      </c>
      <c r="R68"/>
      <c r="S68"/>
      <c r="T68"/>
    </row>
    <row r="69" spans="1:20" ht="16" x14ac:dyDescent="0.2">
      <c r="A69" s="1" t="s">
        <v>19</v>
      </c>
      <c r="B69" s="1">
        <v>10</v>
      </c>
      <c r="C69" s="1">
        <v>2</v>
      </c>
      <c r="D69" s="1" t="s">
        <v>7</v>
      </c>
      <c r="E69" s="1">
        <v>2</v>
      </c>
      <c r="F69" s="3">
        <v>41905</v>
      </c>
      <c r="G69" s="1">
        <v>2</v>
      </c>
      <c r="I69" s="7">
        <v>42019</v>
      </c>
      <c r="K69" s="10">
        <v>0.19068536711344963</v>
      </c>
      <c r="L69" s="28">
        <f t="shared" si="7"/>
        <v>4.3094892967639617E-2</v>
      </c>
      <c r="M69" s="11">
        <v>0.10774434935355896</v>
      </c>
      <c r="N69" s="28">
        <f t="shared" si="8"/>
        <v>3.5124657889260225E-2</v>
      </c>
      <c r="O69" s="26" t="s">
        <v>47</v>
      </c>
      <c r="R69"/>
      <c r="S69"/>
      <c r="T69"/>
    </row>
    <row r="70" spans="1:20" ht="16" x14ac:dyDescent="0.2">
      <c r="A70" s="1" t="s">
        <v>19</v>
      </c>
      <c r="B70" s="1">
        <v>10</v>
      </c>
      <c r="C70" s="1">
        <v>2</v>
      </c>
      <c r="D70" s="1" t="s">
        <v>7</v>
      </c>
      <c r="E70" s="1">
        <v>2</v>
      </c>
      <c r="F70" s="3">
        <v>41905</v>
      </c>
      <c r="G70" s="1">
        <v>3</v>
      </c>
      <c r="I70" s="7">
        <v>42019</v>
      </c>
      <c r="K70" s="10">
        <v>0.20047801559420689</v>
      </c>
      <c r="L70" s="28">
        <f t="shared" si="7"/>
        <v>4.5308031524290755E-2</v>
      </c>
      <c r="M70" s="11">
        <v>0.1022669238973542</v>
      </c>
      <c r="N70" s="28">
        <f t="shared" si="8"/>
        <v>3.3339017190537473E-2</v>
      </c>
      <c r="O70" s="26" t="s">
        <v>48</v>
      </c>
      <c r="R70"/>
      <c r="S70"/>
      <c r="T70"/>
    </row>
    <row r="71" spans="1:20" ht="16" x14ac:dyDescent="0.2">
      <c r="A71" s="1" t="s">
        <v>20</v>
      </c>
      <c r="B71" s="1">
        <v>11</v>
      </c>
      <c r="C71" s="1">
        <v>1</v>
      </c>
      <c r="D71" s="1" t="s">
        <v>6</v>
      </c>
      <c r="E71" s="1">
        <v>1</v>
      </c>
      <c r="F71" s="3">
        <v>41905</v>
      </c>
      <c r="G71" s="1">
        <v>1</v>
      </c>
      <c r="I71" s="7">
        <v>42019</v>
      </c>
      <c r="K71" s="10">
        <v>0.18771377929644881</v>
      </c>
      <c r="L71" s="28">
        <f t="shared" si="7"/>
        <v>4.2423314120997431E-2</v>
      </c>
      <c r="M71" s="11">
        <v>8.9337468211619614E-2</v>
      </c>
      <c r="N71" s="28">
        <f t="shared" si="8"/>
        <v>2.9124014636987994E-2</v>
      </c>
      <c r="O71" s="26" t="s">
        <v>49</v>
      </c>
      <c r="R71"/>
      <c r="S71"/>
      <c r="T71"/>
    </row>
    <row r="72" spans="1:20" ht="16" x14ac:dyDescent="0.2">
      <c r="A72" s="1" t="s">
        <v>20</v>
      </c>
      <c r="B72" s="1">
        <v>11</v>
      </c>
      <c r="C72" s="1">
        <v>1</v>
      </c>
      <c r="D72" s="1" t="s">
        <v>6</v>
      </c>
      <c r="E72" s="1">
        <v>1</v>
      </c>
      <c r="F72" s="3">
        <v>41905</v>
      </c>
      <c r="G72" s="1">
        <v>2</v>
      </c>
      <c r="I72" s="7">
        <v>42019</v>
      </c>
      <c r="K72" s="10">
        <v>0.18318075626454333</v>
      </c>
      <c r="L72" s="28">
        <f t="shared" si="7"/>
        <v>4.1398850915786795E-2</v>
      </c>
      <c r="M72" s="11">
        <v>9.1896420867212489E-2</v>
      </c>
      <c r="N72" s="28">
        <f t="shared" si="8"/>
        <v>2.9958233202711272E-2</v>
      </c>
      <c r="O72" s="26" t="s">
        <v>50</v>
      </c>
      <c r="R72"/>
      <c r="S72"/>
      <c r="T72"/>
    </row>
    <row r="73" spans="1:20" ht="16" x14ac:dyDescent="0.2">
      <c r="A73" s="1" t="s">
        <v>20</v>
      </c>
      <c r="B73" s="1">
        <v>11</v>
      </c>
      <c r="C73" s="1">
        <v>1</v>
      </c>
      <c r="D73" s="1" t="s">
        <v>6</v>
      </c>
      <c r="E73" s="1">
        <v>1</v>
      </c>
      <c r="F73" s="3">
        <v>41905</v>
      </c>
      <c r="G73" s="1">
        <v>3</v>
      </c>
      <c r="I73" s="7">
        <v>42019</v>
      </c>
      <c r="K73" s="10">
        <v>0.1865811261737533</v>
      </c>
      <c r="L73" s="28">
        <f t="shared" si="7"/>
        <v>4.2167334515268245E-2</v>
      </c>
      <c r="M73" s="11">
        <v>9.0631520307832683E-2</v>
      </c>
      <c r="N73" s="28">
        <f t="shared" si="8"/>
        <v>2.9545875620353455E-2</v>
      </c>
      <c r="O73" s="26" t="s">
        <v>51</v>
      </c>
      <c r="R73"/>
      <c r="S73"/>
      <c r="T73"/>
    </row>
    <row r="74" spans="1:20" ht="16" x14ac:dyDescent="0.2">
      <c r="A74" s="1" t="s">
        <v>20</v>
      </c>
      <c r="B74" s="1">
        <v>11</v>
      </c>
      <c r="C74" s="1">
        <v>2</v>
      </c>
      <c r="D74" s="1" t="s">
        <v>7</v>
      </c>
      <c r="E74" s="1">
        <v>2</v>
      </c>
      <c r="F74" s="3">
        <v>41905</v>
      </c>
      <c r="G74" s="1">
        <v>1</v>
      </c>
      <c r="I74" s="7">
        <v>42019</v>
      </c>
      <c r="K74" s="10">
        <v>0.14300917458280374</v>
      </c>
      <c r="L74" s="28">
        <f t="shared" si="7"/>
        <v>3.2320073455713645E-2</v>
      </c>
      <c r="M74" s="11">
        <v>7.846972534417658E-2</v>
      </c>
      <c r="N74" s="28">
        <f t="shared" si="8"/>
        <v>2.5581130462201566E-2</v>
      </c>
      <c r="O74" s="26" t="s">
        <v>52</v>
      </c>
      <c r="R74"/>
      <c r="S74"/>
      <c r="T74"/>
    </row>
    <row r="75" spans="1:20" ht="16" x14ac:dyDescent="0.2">
      <c r="A75" s="1" t="s">
        <v>20</v>
      </c>
      <c r="B75" s="1">
        <v>11</v>
      </c>
      <c r="C75" s="1">
        <v>2</v>
      </c>
      <c r="D75" s="1" t="s">
        <v>7</v>
      </c>
      <c r="E75" s="1">
        <v>2</v>
      </c>
      <c r="F75" s="3">
        <v>41905</v>
      </c>
      <c r="G75" s="1">
        <v>2</v>
      </c>
      <c r="I75" s="7">
        <v>42019</v>
      </c>
      <c r="K75" s="10">
        <v>0.18999497546421201</v>
      </c>
      <c r="L75" s="28">
        <f t="shared" si="7"/>
        <v>4.2938864454911914E-2</v>
      </c>
      <c r="M75" s="11">
        <v>9.660328558089247E-2</v>
      </c>
      <c r="N75" s="28">
        <f t="shared" si="8"/>
        <v>3.1492671099370949E-2</v>
      </c>
      <c r="O75" s="26" t="s">
        <v>53</v>
      </c>
      <c r="R75"/>
      <c r="S75"/>
      <c r="T75"/>
    </row>
    <row r="76" spans="1:20" ht="16" x14ac:dyDescent="0.2">
      <c r="A76" s="1" t="s">
        <v>20</v>
      </c>
      <c r="B76" s="1">
        <v>11</v>
      </c>
      <c r="C76" s="1">
        <v>2</v>
      </c>
      <c r="D76" s="1" t="s">
        <v>7</v>
      </c>
      <c r="E76" s="1">
        <v>2</v>
      </c>
      <c r="F76" s="3">
        <v>41905</v>
      </c>
      <c r="G76" s="1">
        <v>3</v>
      </c>
      <c r="I76" s="7">
        <v>42019</v>
      </c>
      <c r="K76" s="10">
        <v>0.17805947955354487</v>
      </c>
      <c r="L76" s="28">
        <f t="shared" si="7"/>
        <v>4.0241442379101142E-2</v>
      </c>
      <c r="M76" s="11">
        <v>8.5164436260860163E-2</v>
      </c>
      <c r="N76" s="28">
        <f t="shared" si="8"/>
        <v>2.7763606221040415E-2</v>
      </c>
      <c r="O76" s="26" t="s">
        <v>54</v>
      </c>
      <c r="R76"/>
      <c r="S76"/>
      <c r="T76"/>
    </row>
    <row r="77" spans="1:20" ht="16" x14ac:dyDescent="0.2">
      <c r="A77" s="28" t="s">
        <v>21</v>
      </c>
      <c r="B77" s="28">
        <v>12</v>
      </c>
      <c r="C77" s="28">
        <v>1</v>
      </c>
      <c r="D77" s="28" t="s">
        <v>11</v>
      </c>
      <c r="E77" s="28">
        <v>3</v>
      </c>
      <c r="F77" s="3">
        <v>41901</v>
      </c>
      <c r="G77" s="1">
        <v>1</v>
      </c>
      <c r="I77" s="7">
        <v>42019</v>
      </c>
      <c r="K77" s="10">
        <v>0.30370475505050804</v>
      </c>
      <c r="L77" s="28">
        <f t="shared" si="7"/>
        <v>6.8637274641414822E-2</v>
      </c>
      <c r="M77" s="11">
        <v>7.7444587641947366E-2</v>
      </c>
      <c r="N77" s="28">
        <f t="shared" si="8"/>
        <v>2.5246935571274842E-2</v>
      </c>
      <c r="O77" s="26" t="s">
        <v>55</v>
      </c>
      <c r="R77"/>
      <c r="S77"/>
      <c r="T77"/>
    </row>
    <row r="78" spans="1:20" ht="16" x14ac:dyDescent="0.2">
      <c r="A78" s="28" t="s">
        <v>21</v>
      </c>
      <c r="B78" s="28">
        <v>12</v>
      </c>
      <c r="C78" s="28">
        <v>2</v>
      </c>
      <c r="D78" s="28" t="s">
        <v>63</v>
      </c>
      <c r="E78" s="28">
        <v>4</v>
      </c>
      <c r="F78" s="3">
        <v>41901</v>
      </c>
      <c r="G78" s="1">
        <v>2</v>
      </c>
      <c r="I78" s="7">
        <v>42019</v>
      </c>
      <c r="K78" s="10">
        <v>0.29108011372077519</v>
      </c>
      <c r="L78" s="28">
        <f t="shared" si="7"/>
        <v>6.5784105700895198E-2</v>
      </c>
      <c r="M78" s="11">
        <v>7.1762389262606877E-2</v>
      </c>
      <c r="N78" s="28">
        <f t="shared" si="8"/>
        <v>2.3394538899609841E-2</v>
      </c>
      <c r="O78" s="26" t="s">
        <v>56</v>
      </c>
      <c r="R78"/>
      <c r="S78"/>
      <c r="T78"/>
    </row>
    <row r="79" spans="1:20" ht="16" x14ac:dyDescent="0.2">
      <c r="A79" s="28" t="s">
        <v>21</v>
      </c>
      <c r="B79" s="28">
        <v>12</v>
      </c>
      <c r="C79" s="28">
        <v>3</v>
      </c>
      <c r="D79" s="28" t="s">
        <v>64</v>
      </c>
      <c r="E79" s="28">
        <v>4</v>
      </c>
      <c r="F79" s="3">
        <v>41901</v>
      </c>
      <c r="G79" s="1">
        <v>3</v>
      </c>
      <c r="I79" s="7">
        <v>42019</v>
      </c>
      <c r="K79" s="10">
        <v>0.29235638513293261</v>
      </c>
      <c r="L79" s="28">
        <f t="shared" si="7"/>
        <v>6.6072543040042772E-2</v>
      </c>
      <c r="M79" s="11">
        <v>7.3477950064311612E-2</v>
      </c>
      <c r="N79" s="28">
        <f>M79*0.326</f>
        <v>2.3953811720965588E-2</v>
      </c>
      <c r="O79" s="26" t="s">
        <v>57</v>
      </c>
      <c r="R79"/>
      <c r="S79"/>
      <c r="T79"/>
    </row>
    <row r="80" spans="1:20" x14ac:dyDescent="0.2">
      <c r="R80"/>
      <c r="S80"/>
      <c r="T80"/>
    </row>
    <row r="81" spans="18:20" x14ac:dyDescent="0.2">
      <c r="R81"/>
      <c r="S81"/>
      <c r="T81"/>
    </row>
    <row r="82" spans="18:20" x14ac:dyDescent="0.2">
      <c r="R82"/>
      <c r="S82"/>
      <c r="T82"/>
    </row>
    <row r="83" spans="18:20" x14ac:dyDescent="0.2">
      <c r="R83"/>
      <c r="S83"/>
      <c r="T83"/>
    </row>
    <row r="84" spans="18:20" x14ac:dyDescent="0.2">
      <c r="R84"/>
      <c r="S84"/>
      <c r="T84"/>
    </row>
    <row r="85" spans="18:20" x14ac:dyDescent="0.2">
      <c r="R85"/>
      <c r="S85"/>
      <c r="T85"/>
    </row>
    <row r="86" spans="18:20" x14ac:dyDescent="0.2">
      <c r="R86"/>
      <c r="S86"/>
      <c r="T86"/>
    </row>
    <row r="87" spans="18:20" x14ac:dyDescent="0.2">
      <c r="R87"/>
      <c r="S87"/>
      <c r="T87"/>
    </row>
    <row r="88" spans="18:20" x14ac:dyDescent="0.2">
      <c r="R88"/>
      <c r="S88"/>
      <c r="T88"/>
    </row>
    <row r="89" spans="18:20" x14ac:dyDescent="0.2">
      <c r="R89"/>
      <c r="S89"/>
      <c r="T89"/>
    </row>
    <row r="90" spans="18:20" x14ac:dyDescent="0.2">
      <c r="R90"/>
      <c r="S90"/>
      <c r="T90"/>
    </row>
    <row r="91" spans="18:20" x14ac:dyDescent="0.2">
      <c r="R91"/>
      <c r="S91"/>
      <c r="T91"/>
    </row>
    <row r="92" spans="18:20" x14ac:dyDescent="0.2">
      <c r="R92"/>
      <c r="S92"/>
      <c r="T92"/>
    </row>
    <row r="93" spans="18:20" x14ac:dyDescent="0.2">
      <c r="R93"/>
      <c r="S93"/>
      <c r="T93"/>
    </row>
    <row r="94" spans="18:20" x14ac:dyDescent="0.2">
      <c r="R94"/>
      <c r="S94"/>
      <c r="T94"/>
    </row>
    <row r="95" spans="18:20" x14ac:dyDescent="0.2">
      <c r="R95"/>
      <c r="S95"/>
      <c r="T95"/>
    </row>
    <row r="96" spans="18:20" x14ac:dyDescent="0.2">
      <c r="R96"/>
      <c r="S96"/>
      <c r="T96"/>
    </row>
    <row r="97" spans="18:20" x14ac:dyDescent="0.2">
      <c r="R97"/>
      <c r="S97"/>
      <c r="T97"/>
    </row>
    <row r="98" spans="18:20" x14ac:dyDescent="0.2">
      <c r="R98"/>
      <c r="S98"/>
      <c r="T98"/>
    </row>
    <row r="99" spans="18:20" x14ac:dyDescent="0.2">
      <c r="R99"/>
      <c r="S99"/>
      <c r="T99"/>
    </row>
    <row r="100" spans="18:20" x14ac:dyDescent="0.2">
      <c r="R100"/>
      <c r="S100"/>
      <c r="T100"/>
    </row>
    <row r="101" spans="18:20" x14ac:dyDescent="0.2">
      <c r="R101"/>
      <c r="S101"/>
      <c r="T101"/>
    </row>
    <row r="102" spans="18:20" x14ac:dyDescent="0.2">
      <c r="R102"/>
      <c r="S102"/>
      <c r="T102"/>
    </row>
    <row r="103" spans="18:20" x14ac:dyDescent="0.2">
      <c r="R103"/>
      <c r="S103"/>
      <c r="T103"/>
    </row>
    <row r="104" spans="18:20" x14ac:dyDescent="0.2">
      <c r="R104"/>
      <c r="S104"/>
      <c r="T104"/>
    </row>
    <row r="105" spans="18:20" x14ac:dyDescent="0.2">
      <c r="R105"/>
      <c r="S105"/>
      <c r="T105"/>
    </row>
    <row r="106" spans="18:20" x14ac:dyDescent="0.2">
      <c r="R106"/>
      <c r="S106"/>
      <c r="T106"/>
    </row>
    <row r="107" spans="18:20" x14ac:dyDescent="0.2">
      <c r="R107"/>
      <c r="S107"/>
      <c r="T107"/>
    </row>
    <row r="108" spans="18:20" x14ac:dyDescent="0.2">
      <c r="R108"/>
      <c r="S108"/>
      <c r="T108"/>
    </row>
    <row r="109" spans="18:20" x14ac:dyDescent="0.2">
      <c r="R109"/>
      <c r="S109"/>
      <c r="T109"/>
    </row>
    <row r="110" spans="18:20" x14ac:dyDescent="0.2">
      <c r="R110"/>
      <c r="S110"/>
      <c r="T110"/>
    </row>
    <row r="111" spans="18:20" x14ac:dyDescent="0.2">
      <c r="R111"/>
      <c r="S111"/>
      <c r="T111"/>
    </row>
    <row r="112" spans="18:20" x14ac:dyDescent="0.2">
      <c r="R112"/>
      <c r="S112"/>
      <c r="T112"/>
    </row>
    <row r="113" spans="18:20" x14ac:dyDescent="0.2">
      <c r="R113"/>
      <c r="S113"/>
      <c r="T113"/>
    </row>
    <row r="114" spans="18:20" x14ac:dyDescent="0.2">
      <c r="R114"/>
      <c r="S114"/>
      <c r="T114"/>
    </row>
    <row r="115" spans="18:20" x14ac:dyDescent="0.2">
      <c r="R115"/>
      <c r="S115"/>
      <c r="T115"/>
    </row>
    <row r="116" spans="18:20" x14ac:dyDescent="0.2">
      <c r="R116"/>
      <c r="S116"/>
      <c r="T116"/>
    </row>
    <row r="117" spans="18:20" x14ac:dyDescent="0.2">
      <c r="R117"/>
      <c r="S117"/>
      <c r="T117"/>
    </row>
    <row r="118" spans="18:20" x14ac:dyDescent="0.2">
      <c r="R118"/>
      <c r="S118"/>
      <c r="T118"/>
    </row>
    <row r="119" spans="18:20" x14ac:dyDescent="0.2">
      <c r="R119"/>
      <c r="S119"/>
      <c r="T119"/>
    </row>
    <row r="120" spans="18:20" x14ac:dyDescent="0.2">
      <c r="R120"/>
      <c r="S120"/>
      <c r="T120"/>
    </row>
    <row r="121" spans="18:20" x14ac:dyDescent="0.2">
      <c r="R121"/>
      <c r="S121"/>
      <c r="T121"/>
    </row>
    <row r="122" spans="18:20" x14ac:dyDescent="0.2">
      <c r="R122"/>
      <c r="S122"/>
      <c r="T122"/>
    </row>
    <row r="123" spans="18:20" x14ac:dyDescent="0.2">
      <c r="R123"/>
      <c r="S123"/>
      <c r="T123"/>
    </row>
    <row r="124" spans="18:20" x14ac:dyDescent="0.2">
      <c r="R124"/>
      <c r="S124"/>
      <c r="T124"/>
    </row>
    <row r="125" spans="18:20" x14ac:dyDescent="0.2">
      <c r="R125"/>
      <c r="S125"/>
      <c r="T125"/>
    </row>
    <row r="126" spans="18:20" x14ac:dyDescent="0.2">
      <c r="R126"/>
      <c r="S126"/>
      <c r="T126"/>
    </row>
    <row r="127" spans="18:20" x14ac:dyDescent="0.2">
      <c r="R127"/>
      <c r="S127"/>
      <c r="T127"/>
    </row>
    <row r="128" spans="18:20" x14ac:dyDescent="0.2">
      <c r="R128"/>
      <c r="S128"/>
      <c r="T128"/>
    </row>
    <row r="129" spans="18:20" x14ac:dyDescent="0.2">
      <c r="R129"/>
      <c r="S129"/>
      <c r="T129"/>
    </row>
    <row r="130" spans="18:20" x14ac:dyDescent="0.2">
      <c r="R130"/>
      <c r="S130"/>
      <c r="T130"/>
    </row>
    <row r="131" spans="18:20" x14ac:dyDescent="0.2">
      <c r="R131"/>
      <c r="S131"/>
      <c r="T131"/>
    </row>
    <row r="132" spans="18:20" x14ac:dyDescent="0.2">
      <c r="R132"/>
      <c r="S132"/>
      <c r="T132"/>
    </row>
    <row r="133" spans="18:20" x14ac:dyDescent="0.2">
      <c r="R133"/>
      <c r="S133"/>
      <c r="T133"/>
    </row>
    <row r="134" spans="18:20" x14ac:dyDescent="0.2">
      <c r="R134"/>
      <c r="S134"/>
      <c r="T134"/>
    </row>
    <row r="135" spans="18:20" x14ac:dyDescent="0.2">
      <c r="R135"/>
      <c r="S135"/>
      <c r="T135"/>
    </row>
    <row r="136" spans="18:20" x14ac:dyDescent="0.2">
      <c r="R136"/>
      <c r="S136"/>
      <c r="T136"/>
    </row>
    <row r="137" spans="18:20" x14ac:dyDescent="0.2">
      <c r="R137"/>
      <c r="S137"/>
      <c r="T137"/>
    </row>
    <row r="138" spans="18:20" x14ac:dyDescent="0.2">
      <c r="R138"/>
      <c r="S138"/>
      <c r="T138"/>
    </row>
    <row r="139" spans="18:20" x14ac:dyDescent="0.2">
      <c r="R139"/>
      <c r="S139"/>
      <c r="T139"/>
    </row>
    <row r="140" spans="18:20" x14ac:dyDescent="0.2">
      <c r="R140"/>
      <c r="S140"/>
      <c r="T140"/>
    </row>
    <row r="141" spans="18:20" x14ac:dyDescent="0.2">
      <c r="R141"/>
      <c r="S141"/>
      <c r="T141"/>
    </row>
    <row r="142" spans="18:20" x14ac:dyDescent="0.2">
      <c r="R142"/>
      <c r="S142"/>
      <c r="T142"/>
    </row>
    <row r="143" spans="18:20" x14ac:dyDescent="0.2">
      <c r="R143"/>
      <c r="S143"/>
      <c r="T143"/>
    </row>
    <row r="144" spans="18:20" x14ac:dyDescent="0.2">
      <c r="R144"/>
      <c r="S144"/>
      <c r="T144"/>
    </row>
    <row r="145" spans="18:20" x14ac:dyDescent="0.2">
      <c r="R145"/>
      <c r="S145"/>
      <c r="T145"/>
    </row>
    <row r="146" spans="18:20" x14ac:dyDescent="0.2">
      <c r="R146"/>
      <c r="S146"/>
      <c r="T146"/>
    </row>
    <row r="147" spans="18:20" x14ac:dyDescent="0.2">
      <c r="R147"/>
      <c r="S147"/>
      <c r="T147"/>
    </row>
    <row r="148" spans="18:20" x14ac:dyDescent="0.2">
      <c r="R148"/>
      <c r="S148"/>
      <c r="T148"/>
    </row>
    <row r="149" spans="18:20" x14ac:dyDescent="0.2">
      <c r="R149"/>
      <c r="S149"/>
      <c r="T149"/>
    </row>
    <row r="150" spans="18:20" x14ac:dyDescent="0.2">
      <c r="R150"/>
      <c r="S150"/>
      <c r="T150"/>
    </row>
    <row r="151" spans="18:20" x14ac:dyDescent="0.2">
      <c r="R151"/>
      <c r="S151"/>
      <c r="T151"/>
    </row>
    <row r="152" spans="18:20" x14ac:dyDescent="0.2">
      <c r="R152"/>
      <c r="S152"/>
      <c r="T152"/>
    </row>
    <row r="153" spans="18:20" x14ac:dyDescent="0.2">
      <c r="R153"/>
      <c r="S153"/>
      <c r="T153"/>
    </row>
    <row r="154" spans="18:20" x14ac:dyDescent="0.2">
      <c r="R154"/>
      <c r="S154"/>
      <c r="T154"/>
    </row>
    <row r="155" spans="18:20" x14ac:dyDescent="0.2">
      <c r="R155"/>
      <c r="S155"/>
      <c r="T155"/>
    </row>
    <row r="156" spans="18:20" x14ac:dyDescent="0.2">
      <c r="R156"/>
      <c r="S156"/>
      <c r="T156"/>
    </row>
    <row r="157" spans="18:20" x14ac:dyDescent="0.2">
      <c r="R157"/>
      <c r="S157"/>
      <c r="T157"/>
    </row>
    <row r="158" spans="18:20" x14ac:dyDescent="0.2">
      <c r="R158"/>
      <c r="S158"/>
      <c r="T158"/>
    </row>
    <row r="159" spans="18:20" x14ac:dyDescent="0.2">
      <c r="R159"/>
      <c r="S159"/>
      <c r="T159"/>
    </row>
    <row r="160" spans="18:20" x14ac:dyDescent="0.2">
      <c r="R160"/>
      <c r="S160"/>
      <c r="T160"/>
    </row>
    <row r="161" spans="18:20" x14ac:dyDescent="0.2">
      <c r="R161"/>
      <c r="S161"/>
      <c r="T161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V13" sqref="V13"/>
    </sheetView>
  </sheetViews>
  <sheetFormatPr baseColWidth="10" defaultColWidth="8.83203125" defaultRowHeight="15" x14ac:dyDescent="0.2"/>
  <cols>
    <col min="1" max="12" width="8.83203125" style="61"/>
  </cols>
  <sheetData>
    <row r="1" spans="1:12" ht="30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65</v>
      </c>
      <c r="G1" s="53" t="s">
        <v>74</v>
      </c>
      <c r="H1" s="53" t="s">
        <v>66</v>
      </c>
      <c r="I1" s="53" t="s">
        <v>76</v>
      </c>
      <c r="J1" s="53" t="s">
        <v>67</v>
      </c>
      <c r="K1" s="53" t="s">
        <v>81</v>
      </c>
      <c r="L1" s="53" t="s">
        <v>82</v>
      </c>
    </row>
    <row r="2" spans="1:12" ht="16" x14ac:dyDescent="0.2">
      <c r="A2" s="51" t="s">
        <v>5</v>
      </c>
      <c r="B2" s="51">
        <v>1</v>
      </c>
      <c r="C2" s="51">
        <v>1</v>
      </c>
      <c r="D2" s="51" t="s">
        <v>7</v>
      </c>
      <c r="E2" s="57">
        <v>2</v>
      </c>
      <c r="F2" s="61">
        <v>1.4749262536873156E-2</v>
      </c>
      <c r="G2" s="61">
        <v>3.333333333333334E-3</v>
      </c>
      <c r="H2" s="61">
        <v>6.2883435582822084E-2</v>
      </c>
      <c r="I2" s="61">
        <v>2.0500000000000001E-2</v>
      </c>
      <c r="J2" s="49">
        <v>0.27021200000000001</v>
      </c>
      <c r="K2" s="58">
        <v>3.8010182787240026</v>
      </c>
      <c r="L2" s="63">
        <v>13.347232421874997</v>
      </c>
    </row>
    <row r="3" spans="1:12" ht="16" x14ac:dyDescent="0.2">
      <c r="A3" s="51" t="s">
        <v>9</v>
      </c>
      <c r="B3" s="51">
        <v>2</v>
      </c>
      <c r="C3" s="51">
        <v>2</v>
      </c>
      <c r="D3" s="51" t="s">
        <v>7</v>
      </c>
      <c r="E3" s="57">
        <v>2</v>
      </c>
      <c r="F3" s="61">
        <v>1.7699115044247787E-2</v>
      </c>
      <c r="G3" s="61">
        <v>4.0000000000000001E-3</v>
      </c>
      <c r="H3" s="62">
        <v>2.6584867075664622E-2</v>
      </c>
      <c r="I3" s="62">
        <v>8.6666666666666663E-3</v>
      </c>
      <c r="J3" s="49">
        <v>0.15134285714285714</v>
      </c>
      <c r="K3" s="58">
        <v>6.2903691995392332</v>
      </c>
      <c r="L3" s="63">
        <v>11.438653935185183</v>
      </c>
    </row>
    <row r="4" spans="1:12" ht="16" x14ac:dyDescent="0.2">
      <c r="A4" s="51" t="s">
        <v>10</v>
      </c>
      <c r="B4" s="51">
        <v>3</v>
      </c>
      <c r="C4" s="51">
        <v>4</v>
      </c>
      <c r="D4" s="51" t="s">
        <v>7</v>
      </c>
      <c r="E4" s="57">
        <v>2</v>
      </c>
      <c r="F4" s="61">
        <v>2.5663716814159292E-2</v>
      </c>
      <c r="G4" s="61">
        <v>5.8000000000000005E-3</v>
      </c>
      <c r="H4" s="62">
        <v>0.12269938650306748</v>
      </c>
      <c r="I4" s="62">
        <v>0.04</v>
      </c>
      <c r="J4" s="61">
        <v>0.11914673067306733</v>
      </c>
      <c r="K4" s="58">
        <v>3.6017411041109573</v>
      </c>
      <c r="L4" s="63">
        <v>12.607724479166665</v>
      </c>
    </row>
    <row r="5" spans="1:12" ht="16" x14ac:dyDescent="0.2">
      <c r="A5" s="51" t="s">
        <v>15</v>
      </c>
      <c r="B5" s="51">
        <v>6</v>
      </c>
      <c r="C5" s="51">
        <v>2</v>
      </c>
      <c r="D5" s="51" t="s">
        <v>7</v>
      </c>
      <c r="E5" s="57">
        <v>2</v>
      </c>
      <c r="F5" s="61">
        <v>0.14127314609490452</v>
      </c>
      <c r="G5" s="61">
        <f>F5*0.226</f>
        <v>3.1927731017448419E-2</v>
      </c>
      <c r="H5" s="61">
        <v>3.6698774543734984E-2</v>
      </c>
      <c r="I5" s="61">
        <f>H5*0.326</f>
        <v>1.1963800501257605E-2</v>
      </c>
      <c r="J5" s="61">
        <v>0.39235999999999993</v>
      </c>
      <c r="K5" s="58">
        <v>4.3163545555397107</v>
      </c>
      <c r="L5" s="63">
        <v>13.924775219298247</v>
      </c>
    </row>
    <row r="6" spans="1:12" ht="16" x14ac:dyDescent="0.2">
      <c r="A6" s="51" t="s">
        <v>16</v>
      </c>
      <c r="B6" s="51">
        <v>7</v>
      </c>
      <c r="C6" s="51">
        <v>2</v>
      </c>
      <c r="D6" s="51" t="s">
        <v>7</v>
      </c>
      <c r="E6" s="57">
        <v>2</v>
      </c>
      <c r="F6" s="61">
        <v>5.0189601021956333E-2</v>
      </c>
      <c r="G6" s="61">
        <f>F6*0.226</f>
        <v>1.1342849830962131E-2</v>
      </c>
      <c r="H6" s="14">
        <v>0</v>
      </c>
      <c r="I6" s="61">
        <f>H6*0.326</f>
        <v>0</v>
      </c>
      <c r="J6" s="61">
        <v>8.7197999999999998E-2</v>
      </c>
      <c r="K6" s="58">
        <v>4.8140162612492148</v>
      </c>
      <c r="L6" s="63">
        <v>14.184221491228067</v>
      </c>
    </row>
    <row r="7" spans="1:12" ht="16" x14ac:dyDescent="0.2">
      <c r="A7" s="51" t="s">
        <v>17</v>
      </c>
      <c r="B7" s="51">
        <v>8</v>
      </c>
      <c r="C7" s="51">
        <v>2</v>
      </c>
      <c r="D7" s="51" t="s">
        <v>7</v>
      </c>
      <c r="E7" s="57">
        <v>2</v>
      </c>
      <c r="F7" s="61">
        <v>9.1331555929573205E-2</v>
      </c>
      <c r="G7" s="61">
        <f>F7*0.226</f>
        <v>2.0640931640083546E-2</v>
      </c>
      <c r="H7" s="61">
        <v>5.4469131076095433E-2</v>
      </c>
      <c r="I7" s="61">
        <f>H7*0.326</f>
        <v>1.775693673080711E-2</v>
      </c>
      <c r="J7" s="61">
        <v>1.089733333333333</v>
      </c>
      <c r="K7" s="58">
        <v>20.150997330975912</v>
      </c>
      <c r="L7" s="63">
        <v>13.641743856837602</v>
      </c>
    </row>
    <row r="8" spans="1:12" ht="16" x14ac:dyDescent="0.2">
      <c r="A8" s="51" t="s">
        <v>18</v>
      </c>
      <c r="B8" s="51">
        <v>9</v>
      </c>
      <c r="C8" s="51">
        <v>2</v>
      </c>
      <c r="D8" s="51" t="s">
        <v>7</v>
      </c>
      <c r="E8" s="57">
        <v>2</v>
      </c>
      <c r="F8" s="61">
        <v>0.25663716814159293</v>
      </c>
      <c r="G8" s="61">
        <v>5.7999999999999996E-2</v>
      </c>
      <c r="H8" s="61">
        <v>3.2719836400817999E-2</v>
      </c>
      <c r="I8" s="61">
        <v>1.0666666666666666E-2</v>
      </c>
      <c r="J8" s="49">
        <v>0.96937777777777767</v>
      </c>
      <c r="K8" s="58">
        <v>14.332955460774636</v>
      </c>
      <c r="L8" s="63">
        <v>12.700265532036608</v>
      </c>
    </row>
    <row r="9" spans="1:12" ht="16" x14ac:dyDescent="0.2">
      <c r="A9" s="51" t="s">
        <v>19</v>
      </c>
      <c r="B9" s="51">
        <v>10</v>
      </c>
      <c r="C9" s="51">
        <v>2</v>
      </c>
      <c r="D9" s="51" t="s">
        <v>7</v>
      </c>
      <c r="E9" s="57">
        <v>2</v>
      </c>
      <c r="F9" s="61">
        <v>0.1956548244824271</v>
      </c>
      <c r="G9" s="61">
        <f>F9*0.226</f>
        <v>4.4217990333028527E-2</v>
      </c>
      <c r="H9" s="61">
        <v>0.10522866441943129</v>
      </c>
      <c r="I9" s="61">
        <f>H9*0.326</f>
        <v>3.43045446007346E-2</v>
      </c>
      <c r="J9" s="61">
        <v>1.2757583333333335</v>
      </c>
      <c r="K9" s="58">
        <v>27.158642912050794</v>
      </c>
      <c r="L9" s="63">
        <v>9.3213161892361089</v>
      </c>
    </row>
    <row r="10" spans="1:12" ht="16" x14ac:dyDescent="0.2">
      <c r="A10" s="51" t="s">
        <v>20</v>
      </c>
      <c r="B10" s="51">
        <v>11</v>
      </c>
      <c r="C10" s="51">
        <v>2</v>
      </c>
      <c r="D10" s="51" t="s">
        <v>7</v>
      </c>
      <c r="E10" s="57">
        <v>2</v>
      </c>
      <c r="F10" s="61">
        <v>0.17035454320018686</v>
      </c>
      <c r="G10" s="61">
        <f>F10*0.226</f>
        <v>3.8500126763242236E-2</v>
      </c>
      <c r="H10" s="61">
        <v>8.674581572864308E-2</v>
      </c>
      <c r="I10" s="61">
        <f>H10*0.326</f>
        <v>2.8279135927537644E-2</v>
      </c>
      <c r="J10" s="61">
        <v>0.8214499999999999</v>
      </c>
      <c r="K10" s="58">
        <v>5.3918298751666827</v>
      </c>
      <c r="L10" s="63">
        <v>10.255251602564103</v>
      </c>
    </row>
    <row r="11" spans="1:12" ht="16" x14ac:dyDescent="0.2">
      <c r="A11" s="51" t="s">
        <v>13</v>
      </c>
      <c r="B11" s="51">
        <v>4</v>
      </c>
      <c r="C11" s="51">
        <v>2</v>
      </c>
      <c r="D11" s="51" t="s">
        <v>11</v>
      </c>
      <c r="E11" s="57">
        <v>3</v>
      </c>
      <c r="J11" s="55">
        <v>0.22362962962962962</v>
      </c>
      <c r="K11" s="56">
        <v>4.1735070151325253</v>
      </c>
      <c r="L11" s="63">
        <v>13.313223611111109</v>
      </c>
    </row>
    <row r="12" spans="1:12" ht="16" x14ac:dyDescent="0.2">
      <c r="A12" s="51" t="s">
        <v>14</v>
      </c>
      <c r="B12" s="51">
        <v>5</v>
      </c>
      <c r="C12" s="51">
        <v>1</v>
      </c>
      <c r="D12" s="51" t="s">
        <v>11</v>
      </c>
      <c r="E12" s="57">
        <v>3</v>
      </c>
      <c r="J12" s="61">
        <v>0.11029037037037036</v>
      </c>
      <c r="K12" s="56">
        <v>3.5037198737493895</v>
      </c>
      <c r="L12" s="63">
        <v>13.59235194444444</v>
      </c>
    </row>
    <row r="13" spans="1:12" ht="16" x14ac:dyDescent="0.2">
      <c r="A13" s="50" t="s">
        <v>21</v>
      </c>
      <c r="B13" s="50">
        <v>12</v>
      </c>
      <c r="C13" s="50">
        <v>1</v>
      </c>
      <c r="D13" s="50" t="s">
        <v>11</v>
      </c>
      <c r="E13" s="57">
        <v>3</v>
      </c>
      <c r="F13" s="61">
        <v>0.30370475505050804</v>
      </c>
      <c r="G13" s="61">
        <f>F13*0.226</f>
        <v>6.8637274641414822E-2</v>
      </c>
      <c r="H13" s="61">
        <v>7.7444587641947366E-2</v>
      </c>
      <c r="I13" s="61">
        <f>H13*0.326</f>
        <v>2.5246935571274842E-2</v>
      </c>
      <c r="J13" s="61">
        <v>1.1337916666666665</v>
      </c>
      <c r="K13" s="58">
        <v>19.84747695486821</v>
      </c>
      <c r="L13" s="63">
        <v>16.049869791666669</v>
      </c>
    </row>
    <row r="14" spans="1:12" ht="16" x14ac:dyDescent="0.2">
      <c r="A14" s="51" t="s">
        <v>13</v>
      </c>
      <c r="B14" s="51">
        <v>4</v>
      </c>
      <c r="C14" s="51">
        <v>1</v>
      </c>
      <c r="D14" s="51" t="s">
        <v>12</v>
      </c>
      <c r="E14" s="57">
        <v>4</v>
      </c>
      <c r="J14" s="55">
        <v>0.17675555555555553</v>
      </c>
      <c r="K14" s="56">
        <v>4.3431208889663937</v>
      </c>
      <c r="L14" s="63">
        <v>13.01895916666667</v>
      </c>
    </row>
    <row r="15" spans="1:12" ht="16" x14ac:dyDescent="0.2">
      <c r="A15" s="51" t="s">
        <v>14</v>
      </c>
      <c r="B15" s="51">
        <v>5</v>
      </c>
      <c r="C15" s="51">
        <v>2</v>
      </c>
      <c r="D15" s="51" t="s">
        <v>12</v>
      </c>
      <c r="E15" s="57">
        <v>4</v>
      </c>
      <c r="J15" s="61">
        <v>2.136533333333333E-2</v>
      </c>
      <c r="K15" s="56">
        <v>3.195094077745062</v>
      </c>
      <c r="L15" s="63">
        <v>13.626238333333331</v>
      </c>
    </row>
    <row r="16" spans="1:12" ht="16" x14ac:dyDescent="0.2">
      <c r="A16" s="50" t="s">
        <v>21</v>
      </c>
      <c r="B16" s="50">
        <v>12</v>
      </c>
      <c r="C16" s="50">
        <v>2</v>
      </c>
      <c r="D16" s="50" t="s">
        <v>12</v>
      </c>
      <c r="E16" s="57">
        <v>4</v>
      </c>
      <c r="F16" s="61">
        <v>0.29108011372077519</v>
      </c>
      <c r="G16" s="61">
        <f>F16*0.226</f>
        <v>6.5784105700895198E-2</v>
      </c>
      <c r="H16" s="61">
        <v>7.1762389262606877E-2</v>
      </c>
      <c r="I16" s="61">
        <f>H16*0.326</f>
        <v>2.3394538899609841E-2</v>
      </c>
      <c r="J16" s="61">
        <v>1.4234666666666667</v>
      </c>
      <c r="K16" s="58">
        <v>18.566663948557075</v>
      </c>
      <c r="L16" s="63">
        <v>16.210866666666668</v>
      </c>
    </row>
    <row r="17" spans="1:12" ht="16" x14ac:dyDescent="0.2">
      <c r="A17" s="50" t="s">
        <v>21</v>
      </c>
      <c r="B17" s="50">
        <v>12</v>
      </c>
      <c r="C17" s="50">
        <v>3</v>
      </c>
      <c r="D17" s="50" t="s">
        <v>12</v>
      </c>
      <c r="E17" s="57">
        <v>4</v>
      </c>
      <c r="F17" s="61">
        <v>0.29235638513293261</v>
      </c>
      <c r="G17" s="61">
        <f>F17*0.226</f>
        <v>6.6072543040042772E-2</v>
      </c>
      <c r="H17" s="61">
        <v>7.3477950064311612E-2</v>
      </c>
      <c r="I17" s="61">
        <f>H17*0.326</f>
        <v>2.3953811720965588E-2</v>
      </c>
      <c r="J17" s="61">
        <v>1.347326666666667</v>
      </c>
      <c r="K17" s="58">
        <v>14.58024519339455</v>
      </c>
      <c r="L17" s="63">
        <v>16.320187499999999</v>
      </c>
    </row>
    <row r="18" spans="1:12" ht="16" x14ac:dyDescent="0.2">
      <c r="A18" s="51" t="s">
        <v>5</v>
      </c>
      <c r="B18" s="51">
        <v>1</v>
      </c>
      <c r="C18" s="51">
        <v>2</v>
      </c>
      <c r="D18" s="51" t="s">
        <v>6</v>
      </c>
      <c r="E18" s="57">
        <v>1</v>
      </c>
      <c r="F18" s="61">
        <v>1.7699115044247787E-2</v>
      </c>
      <c r="G18" s="61">
        <v>4.0000000000000001E-3</v>
      </c>
      <c r="H18" s="61">
        <v>6.7484662576687116E-2</v>
      </c>
      <c r="I18" s="61">
        <v>2.1999999999999999E-2</v>
      </c>
      <c r="J18" s="55">
        <v>0.45869629629629632</v>
      </c>
      <c r="K18" s="58">
        <v>7.3058338959711318</v>
      </c>
      <c r="L18" s="63">
        <v>13.146672200520829</v>
      </c>
    </row>
    <row r="19" spans="1:12" ht="16" x14ac:dyDescent="0.2">
      <c r="A19" s="51" t="s">
        <v>8</v>
      </c>
      <c r="B19" s="51">
        <v>2</v>
      </c>
      <c r="C19" s="51">
        <v>1</v>
      </c>
      <c r="D19" s="51" t="s">
        <v>6</v>
      </c>
      <c r="E19" s="57">
        <v>1</v>
      </c>
      <c r="F19" s="61">
        <v>1.3274336283185839E-2</v>
      </c>
      <c r="G19" s="61">
        <v>2.9999999999999996E-3</v>
      </c>
      <c r="H19" s="62">
        <v>2.6584867075664622E-2</v>
      </c>
      <c r="I19" s="62">
        <v>8.6666666666666663E-3</v>
      </c>
      <c r="J19" s="55">
        <v>0.14491851851851856</v>
      </c>
      <c r="K19" s="58">
        <v>18.353368248433412</v>
      </c>
      <c r="L19" s="63">
        <v>11.188011805555554</v>
      </c>
    </row>
    <row r="20" spans="1:12" ht="16" x14ac:dyDescent="0.2">
      <c r="A20" s="51" t="s">
        <v>10</v>
      </c>
      <c r="B20" s="51">
        <v>3</v>
      </c>
      <c r="C20" s="51">
        <v>1</v>
      </c>
      <c r="D20" s="51" t="s">
        <v>6</v>
      </c>
      <c r="E20" s="57">
        <v>1</v>
      </c>
      <c r="F20" s="61">
        <v>5.5309734513274336E-3</v>
      </c>
      <c r="G20" s="61">
        <v>1.25E-3</v>
      </c>
      <c r="H20" s="62">
        <v>0.12269938650306748</v>
      </c>
      <c r="I20" s="62">
        <v>0.04</v>
      </c>
      <c r="J20" s="61">
        <v>3.9340799999999995E-2</v>
      </c>
      <c r="K20" s="58">
        <v>6.5761713596034506</v>
      </c>
      <c r="L20" s="63">
        <v>12.266405208333335</v>
      </c>
    </row>
    <row r="21" spans="1:12" ht="16" x14ac:dyDescent="0.2">
      <c r="A21" s="51" t="s">
        <v>15</v>
      </c>
      <c r="B21" s="51">
        <v>6</v>
      </c>
      <c r="C21" s="51">
        <v>1</v>
      </c>
      <c r="D21" s="51" t="s">
        <v>6</v>
      </c>
      <c r="E21" s="57">
        <v>1</v>
      </c>
      <c r="F21" s="61">
        <v>0.16578469358799588</v>
      </c>
      <c r="G21" s="61">
        <f>F21*0.226</f>
        <v>3.746734075088707E-2</v>
      </c>
      <c r="H21" s="61">
        <v>4.7318334764789395E-2</v>
      </c>
      <c r="I21" s="61">
        <f>H21*0.326</f>
        <v>1.5425777133321343E-2</v>
      </c>
      <c r="J21" s="61">
        <v>0.61983703703703708</v>
      </c>
      <c r="K21" s="58">
        <v>13.871603872111917</v>
      </c>
      <c r="L21" s="63">
        <v>13.837798793859648</v>
      </c>
    </row>
    <row r="22" spans="1:12" ht="16" x14ac:dyDescent="0.2">
      <c r="A22" s="51" t="s">
        <v>16</v>
      </c>
      <c r="B22" s="51">
        <v>7</v>
      </c>
      <c r="C22" s="51">
        <v>1</v>
      </c>
      <c r="D22" s="51" t="s">
        <v>6</v>
      </c>
      <c r="E22" s="57">
        <v>1</v>
      </c>
      <c r="F22" s="61">
        <v>4.2289211632498262E-2</v>
      </c>
      <c r="G22" s="61">
        <f>F22*0.226</f>
        <v>9.5573618289446077E-3</v>
      </c>
      <c r="H22" s="14">
        <v>0</v>
      </c>
      <c r="I22" s="61">
        <f>H22*0.326</f>
        <v>0</v>
      </c>
      <c r="J22" s="61">
        <v>0.18178888888888889</v>
      </c>
      <c r="K22" s="58">
        <v>8.2212399885443617</v>
      </c>
      <c r="L22" s="63">
        <v>13.915020285087714</v>
      </c>
    </row>
    <row r="23" spans="1:12" ht="16" x14ac:dyDescent="0.2">
      <c r="A23" s="51" t="s">
        <v>17</v>
      </c>
      <c r="B23" s="51">
        <v>8</v>
      </c>
      <c r="C23" s="51">
        <v>1</v>
      </c>
      <c r="D23" s="51" t="s">
        <v>6</v>
      </c>
      <c r="E23" s="57">
        <v>1</v>
      </c>
      <c r="F23" s="61">
        <v>9.0246798911131257E-2</v>
      </c>
      <c r="G23" s="61">
        <f>F23*0.226</f>
        <v>2.0395776553915664E-2</v>
      </c>
      <c r="H23" s="61">
        <v>4.9338825331281089E-2</v>
      </c>
      <c r="I23" s="61">
        <f>H23*0.326</f>
        <v>1.6084457057997634E-2</v>
      </c>
      <c r="J23" s="61">
        <v>1.0944444444444446</v>
      </c>
      <c r="K23" s="58">
        <v>26.898286260757704</v>
      </c>
      <c r="L23" s="63">
        <v>13.651192040598286</v>
      </c>
    </row>
    <row r="24" spans="1:12" ht="16" x14ac:dyDescent="0.2">
      <c r="A24" s="51" t="s">
        <v>18</v>
      </c>
      <c r="B24" s="51">
        <v>9</v>
      </c>
      <c r="C24" s="51">
        <v>1</v>
      </c>
      <c r="D24" s="51" t="s">
        <v>6</v>
      </c>
      <c r="E24" s="57">
        <v>1</v>
      </c>
      <c r="F24" s="61">
        <v>0.28171091445427726</v>
      </c>
      <c r="G24" s="61">
        <v>6.3666666666666663E-2</v>
      </c>
      <c r="H24" s="61">
        <v>3.7832310838445814E-2</v>
      </c>
      <c r="I24" s="61">
        <v>1.2333333333333333E-2</v>
      </c>
      <c r="J24" s="49">
        <v>1.0775555555555554</v>
      </c>
      <c r="K24" s="58">
        <v>8.0456628004137816</v>
      </c>
      <c r="L24" s="63">
        <v>12.422465353260863</v>
      </c>
    </row>
    <row r="25" spans="1:12" ht="16" x14ac:dyDescent="0.2">
      <c r="A25" s="51" t="s">
        <v>19</v>
      </c>
      <c r="B25" s="51">
        <v>10</v>
      </c>
      <c r="C25" s="51">
        <v>1</v>
      </c>
      <c r="D25" s="51" t="s">
        <v>6</v>
      </c>
      <c r="E25" s="57">
        <v>1</v>
      </c>
      <c r="F25" s="61">
        <v>0.21646967833393926</v>
      </c>
      <c r="G25" s="61">
        <f>F25*0.226</f>
        <v>4.8922147303470276E-2</v>
      </c>
      <c r="H25" s="61">
        <v>0.11158983931607867</v>
      </c>
      <c r="I25" s="61">
        <f>H25*0.326</f>
        <v>3.6378287617041649E-2</v>
      </c>
      <c r="J25" s="61">
        <v>1.3358933333333332</v>
      </c>
      <c r="K25" s="58">
        <v>15.600788448123572</v>
      </c>
      <c r="L25" s="63">
        <v>9.096449869791666</v>
      </c>
    </row>
    <row r="26" spans="1:12" ht="16" x14ac:dyDescent="0.2">
      <c r="A26" s="51" t="s">
        <v>20</v>
      </c>
      <c r="B26" s="51">
        <v>11</v>
      </c>
      <c r="C26" s="51">
        <v>1</v>
      </c>
      <c r="D26" s="51" t="s">
        <v>6</v>
      </c>
      <c r="E26" s="57">
        <v>1</v>
      </c>
      <c r="F26" s="61">
        <v>0.18582522057824849</v>
      </c>
      <c r="G26" s="61">
        <f>F26*0.226</f>
        <v>4.1996499850684162E-2</v>
      </c>
      <c r="H26" s="61">
        <v>9.0621803128888248E-2</v>
      </c>
      <c r="I26" s="61">
        <f>H26*0.326</f>
        <v>2.9542707820017569E-2</v>
      </c>
      <c r="J26" s="61">
        <v>1.3627333333333331</v>
      </c>
      <c r="K26" s="58">
        <v>7.0739666804648378</v>
      </c>
      <c r="L26" s="63">
        <v>9.8755048076923106</v>
      </c>
    </row>
    <row r="27" spans="1:12" ht="16" x14ac:dyDescent="0.2">
      <c r="A27" s="51" t="s">
        <v>10</v>
      </c>
      <c r="B27" s="51">
        <v>3</v>
      </c>
      <c r="C27" s="51">
        <v>2</v>
      </c>
      <c r="D27" s="51" t="s">
        <v>62</v>
      </c>
      <c r="E27" s="57">
        <v>5</v>
      </c>
      <c r="F27" s="62">
        <v>1.0324483775811209E-2</v>
      </c>
      <c r="G27" s="62">
        <v>2.3333333333333335E-3</v>
      </c>
      <c r="H27" s="62">
        <v>0.12269938650306748</v>
      </c>
      <c r="I27" s="62">
        <v>0.04</v>
      </c>
      <c r="J27" s="61">
        <v>3.50021818181818E-2</v>
      </c>
      <c r="K27" s="58">
        <v>3.5455458756829787</v>
      </c>
      <c r="L27" s="63">
        <v>12.331913541666667</v>
      </c>
    </row>
  </sheetData>
  <sortState ref="A2:L27">
    <sortCondition ref="D2:D2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ySplit="1" topLeftCell="A7" activePane="bottomLeft" state="frozen"/>
      <selection pane="bottomLeft" activeCell="A2" sqref="A2:R39"/>
    </sheetView>
  </sheetViews>
  <sheetFormatPr baseColWidth="10" defaultColWidth="8.83203125" defaultRowHeight="15" x14ac:dyDescent="0.2"/>
  <cols>
    <col min="1" max="12" width="8.83203125" style="66"/>
    <col min="13" max="13" width="27.83203125" style="66" customWidth="1"/>
    <col min="14" max="16384" width="8.83203125" style="66"/>
  </cols>
  <sheetData>
    <row r="1" spans="1:18" ht="64" x14ac:dyDescent="0.2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23</v>
      </c>
      <c r="G1" s="64" t="s">
        <v>75</v>
      </c>
      <c r="H1" s="64" t="s">
        <v>22</v>
      </c>
      <c r="I1" s="64" t="s">
        <v>117</v>
      </c>
      <c r="J1" s="64" t="s">
        <v>124</v>
      </c>
      <c r="K1" s="64" t="s">
        <v>58</v>
      </c>
      <c r="L1" s="64" t="s">
        <v>59</v>
      </c>
      <c r="M1" s="65" t="s">
        <v>24</v>
      </c>
      <c r="N1" s="64" t="s">
        <v>60</v>
      </c>
      <c r="O1" s="64" t="s">
        <v>74</v>
      </c>
      <c r="P1" s="64" t="s">
        <v>71</v>
      </c>
      <c r="Q1" s="64" t="s">
        <v>76</v>
      </c>
      <c r="R1" s="64" t="s">
        <v>167</v>
      </c>
    </row>
    <row r="2" spans="1:18" x14ac:dyDescent="0.2">
      <c r="A2" s="66" t="s">
        <v>10</v>
      </c>
      <c r="B2" s="66">
        <v>3</v>
      </c>
      <c r="C2" s="66">
        <v>1</v>
      </c>
      <c r="D2" s="66">
        <v>1</v>
      </c>
      <c r="E2" s="66" t="s">
        <v>6</v>
      </c>
      <c r="G2" s="66">
        <v>10</v>
      </c>
      <c r="H2" s="66">
        <v>1</v>
      </c>
      <c r="I2" s="66" t="s">
        <v>122</v>
      </c>
      <c r="J2" s="66" t="s">
        <v>125</v>
      </c>
      <c r="K2" s="67">
        <v>42044</v>
      </c>
      <c r="L2" s="66">
        <v>1</v>
      </c>
      <c r="M2" s="66" t="s">
        <v>83</v>
      </c>
      <c r="N2" s="70">
        <v>0.27153774591421947</v>
      </c>
      <c r="O2" s="66">
        <f>N2*0.226</f>
        <v>6.1367530576613601E-2</v>
      </c>
      <c r="P2" s="70">
        <v>7.5675213691531754E-2</v>
      </c>
      <c r="Q2" s="66">
        <f>P2*0.326</f>
        <v>2.4670119663439353E-2</v>
      </c>
      <c r="R2" s="71">
        <v>8.0890094558956402</v>
      </c>
    </row>
    <row r="3" spans="1:18" x14ac:dyDescent="0.2">
      <c r="A3" s="66" t="s">
        <v>10</v>
      </c>
      <c r="B3" s="66">
        <v>3</v>
      </c>
      <c r="C3" s="66">
        <v>1</v>
      </c>
      <c r="D3" s="66">
        <v>1</v>
      </c>
      <c r="E3" s="66" t="s">
        <v>6</v>
      </c>
      <c r="G3" s="66">
        <v>10</v>
      </c>
      <c r="H3" s="66">
        <v>3</v>
      </c>
      <c r="I3" s="66" t="s">
        <v>122</v>
      </c>
      <c r="J3" s="66" t="s">
        <v>125</v>
      </c>
      <c r="K3" s="67">
        <v>42044</v>
      </c>
      <c r="L3" s="66">
        <v>2</v>
      </c>
      <c r="M3" s="66" t="s">
        <v>84</v>
      </c>
      <c r="N3" s="70">
        <v>0.31383240023646275</v>
      </c>
      <c r="O3" s="66">
        <f t="shared" ref="O3:O39" si="0">N3*0.226</f>
        <v>7.0926122453440585E-2</v>
      </c>
      <c r="P3" s="70">
        <v>8.1987466298160339E-2</v>
      </c>
      <c r="Q3" s="66">
        <f t="shared" ref="Q3:Q39" si="1">P3*0.326</f>
        <v>2.6727914013200273E-2</v>
      </c>
      <c r="R3" s="71">
        <v>8.797893188787004</v>
      </c>
    </row>
    <row r="4" spans="1:18" x14ac:dyDescent="0.2">
      <c r="A4" s="66" t="s">
        <v>10</v>
      </c>
      <c r="B4" s="66">
        <v>3</v>
      </c>
      <c r="C4" s="66">
        <v>1</v>
      </c>
      <c r="D4" s="66">
        <v>1</v>
      </c>
      <c r="E4" s="66" t="s">
        <v>6</v>
      </c>
      <c r="G4" s="66">
        <v>45</v>
      </c>
      <c r="H4" s="66">
        <v>1</v>
      </c>
      <c r="I4" s="66" t="s">
        <v>122</v>
      </c>
      <c r="J4" s="66" t="s">
        <v>125</v>
      </c>
      <c r="K4" s="67">
        <v>42044</v>
      </c>
      <c r="L4" s="66">
        <v>3</v>
      </c>
      <c r="M4" s="66" t="s">
        <v>85</v>
      </c>
      <c r="N4" s="70">
        <v>0.20331020730682575</v>
      </c>
      <c r="O4" s="66">
        <f t="shared" si="0"/>
        <v>4.5948106851342624E-2</v>
      </c>
      <c r="P4" s="70">
        <v>9.4665010735526967E-2</v>
      </c>
      <c r="Q4" s="66">
        <f t="shared" si="1"/>
        <v>3.0860793499781793E-2</v>
      </c>
      <c r="R4" s="71">
        <v>7.0455223533662084</v>
      </c>
    </row>
    <row r="5" spans="1:18" x14ac:dyDescent="0.2">
      <c r="A5" s="66" t="s">
        <v>10</v>
      </c>
      <c r="B5" s="66">
        <v>3</v>
      </c>
      <c r="C5" s="66">
        <v>1</v>
      </c>
      <c r="D5" s="66">
        <v>1</v>
      </c>
      <c r="E5" s="66" t="s">
        <v>6</v>
      </c>
      <c r="G5" s="66">
        <v>45</v>
      </c>
      <c r="H5" s="66">
        <v>3</v>
      </c>
      <c r="I5" s="66" t="s">
        <v>122</v>
      </c>
      <c r="J5" s="66" t="s">
        <v>125</v>
      </c>
      <c r="K5" s="67">
        <v>42044</v>
      </c>
      <c r="L5" s="66">
        <v>4</v>
      </c>
      <c r="M5" s="66" t="s">
        <v>86</v>
      </c>
      <c r="N5" s="70">
        <v>0.21868123544762982</v>
      </c>
      <c r="O5" s="66">
        <f t="shared" si="0"/>
        <v>4.9421959211164344E-2</v>
      </c>
      <c r="P5" s="70">
        <v>8.2786498258493338E-2</v>
      </c>
      <c r="Q5" s="66">
        <f t="shared" si="1"/>
        <v>2.6988398432268829E-2</v>
      </c>
      <c r="R5" s="71">
        <v>7.252520340698875</v>
      </c>
    </row>
    <row r="6" spans="1:18" x14ac:dyDescent="0.2">
      <c r="A6" s="66" t="s">
        <v>10</v>
      </c>
      <c r="B6" s="66">
        <v>3</v>
      </c>
      <c r="C6" s="66">
        <v>1</v>
      </c>
      <c r="D6" s="66">
        <v>1</v>
      </c>
      <c r="E6" s="66" t="s">
        <v>6</v>
      </c>
      <c r="G6" s="66">
        <v>80</v>
      </c>
      <c r="H6" s="66">
        <v>1</v>
      </c>
      <c r="I6" s="66" t="s">
        <v>122</v>
      </c>
      <c r="J6" s="66" t="s">
        <v>125</v>
      </c>
      <c r="K6" s="67">
        <v>42044</v>
      </c>
      <c r="L6" s="66">
        <v>5</v>
      </c>
      <c r="M6" s="66" t="s">
        <v>87</v>
      </c>
      <c r="N6" s="70">
        <v>0.12553761390885043</v>
      </c>
      <c r="O6" s="66">
        <f t="shared" si="0"/>
        <v>2.83715007434002E-2</v>
      </c>
      <c r="P6" s="70">
        <v>8.9107015508940041E-2</v>
      </c>
      <c r="Q6" s="66">
        <f t="shared" si="1"/>
        <v>2.9048887055914456E-2</v>
      </c>
      <c r="R6" s="71">
        <v>6.0424607396536798</v>
      </c>
    </row>
    <row r="7" spans="1:18" x14ac:dyDescent="0.2">
      <c r="A7" s="66" t="s">
        <v>10</v>
      </c>
      <c r="B7" s="66">
        <v>3</v>
      </c>
      <c r="C7" s="66">
        <v>1</v>
      </c>
      <c r="D7" s="66">
        <v>1</v>
      </c>
      <c r="E7" s="66" t="s">
        <v>6</v>
      </c>
      <c r="G7" s="66">
        <v>80</v>
      </c>
      <c r="H7" s="66">
        <v>3</v>
      </c>
      <c r="I7" s="66" t="s">
        <v>122</v>
      </c>
      <c r="J7" s="66" t="s">
        <v>125</v>
      </c>
      <c r="K7" s="67">
        <v>42044</v>
      </c>
      <c r="L7" s="66">
        <v>6</v>
      </c>
      <c r="M7" s="66" t="s">
        <v>88</v>
      </c>
      <c r="N7" s="70">
        <v>0.13621204241966023</v>
      </c>
      <c r="O7" s="66">
        <f t="shared" si="0"/>
        <v>3.0783921586843212E-2</v>
      </c>
      <c r="P7" s="70">
        <v>9.0305792345618627E-2</v>
      </c>
      <c r="Q7" s="66">
        <f t="shared" si="1"/>
        <v>2.9439688304671672E-2</v>
      </c>
      <c r="R7" s="71">
        <v>6.4301895817535391</v>
      </c>
    </row>
    <row r="8" spans="1:18" x14ac:dyDescent="0.2">
      <c r="A8" s="66" t="s">
        <v>10</v>
      </c>
      <c r="B8" s="66">
        <v>3</v>
      </c>
      <c r="C8" s="66">
        <v>1</v>
      </c>
      <c r="D8" s="66">
        <v>1</v>
      </c>
      <c r="E8" s="66" t="s">
        <v>6</v>
      </c>
      <c r="G8" s="66">
        <v>115</v>
      </c>
      <c r="H8" s="66">
        <v>1</v>
      </c>
      <c r="I8" s="66" t="s">
        <v>122</v>
      </c>
      <c r="J8" s="66" t="s">
        <v>125</v>
      </c>
      <c r="K8" s="67">
        <v>42044</v>
      </c>
      <c r="L8" s="66">
        <v>7</v>
      </c>
      <c r="M8" s="66" t="s">
        <v>89</v>
      </c>
      <c r="N8" s="70">
        <v>7.6855665928817207E-2</v>
      </c>
      <c r="O8" s="66">
        <f t="shared" si="0"/>
        <v>1.7369380499912688E-2</v>
      </c>
      <c r="P8" s="70">
        <v>9.8849327557899241E-2</v>
      </c>
      <c r="Q8" s="66">
        <f t="shared" si="1"/>
        <v>3.2224880783875157E-2</v>
      </c>
      <c r="R8" s="71">
        <v>4.677552783343045</v>
      </c>
    </row>
    <row r="9" spans="1:18" x14ac:dyDescent="0.2">
      <c r="A9" s="66" t="s">
        <v>10</v>
      </c>
      <c r="B9" s="66">
        <v>3</v>
      </c>
      <c r="C9" s="66">
        <v>1</v>
      </c>
      <c r="D9" s="66">
        <v>1</v>
      </c>
      <c r="E9" s="66" t="s">
        <v>6</v>
      </c>
      <c r="G9" s="66">
        <v>115</v>
      </c>
      <c r="H9" s="66">
        <v>3</v>
      </c>
      <c r="I9" s="66" t="s">
        <v>122</v>
      </c>
      <c r="J9" s="66" t="s">
        <v>125</v>
      </c>
      <c r="K9" s="67">
        <v>42044</v>
      </c>
      <c r="L9" s="66">
        <v>8</v>
      </c>
      <c r="M9" s="66" t="s">
        <v>90</v>
      </c>
      <c r="N9" s="70">
        <v>7.2040692552970659E-2</v>
      </c>
      <c r="O9" s="66">
        <f t="shared" si="0"/>
        <v>1.628119651697137E-2</v>
      </c>
      <c r="P9" s="70">
        <v>9.6050620030425984E-2</v>
      </c>
      <c r="Q9" s="66">
        <f t="shared" si="1"/>
        <v>3.1312502129918873E-2</v>
      </c>
      <c r="R9" s="71">
        <v>4.6334354197502901</v>
      </c>
    </row>
    <row r="10" spans="1:18" x14ac:dyDescent="0.2">
      <c r="A10" s="66" t="s">
        <v>10</v>
      </c>
      <c r="B10" s="66">
        <v>3</v>
      </c>
      <c r="C10" s="66">
        <v>1</v>
      </c>
      <c r="D10" s="66">
        <v>1</v>
      </c>
      <c r="E10" s="66" t="s">
        <v>6</v>
      </c>
      <c r="G10" s="66">
        <v>135</v>
      </c>
      <c r="H10" s="66">
        <v>1</v>
      </c>
      <c r="I10" s="66" t="s">
        <v>122</v>
      </c>
      <c r="J10" s="66" t="s">
        <v>125</v>
      </c>
      <c r="K10" s="67">
        <v>42044</v>
      </c>
      <c r="L10" s="66">
        <v>9</v>
      </c>
      <c r="M10" s="66" t="s">
        <v>91</v>
      </c>
      <c r="N10" s="70">
        <v>6.5959399508191227E-2</v>
      </c>
      <c r="O10" s="66">
        <f t="shared" si="0"/>
        <v>1.4906824288851218E-2</v>
      </c>
      <c r="P10" s="70">
        <v>0.10052562299291881</v>
      </c>
      <c r="Q10" s="66">
        <f t="shared" si="1"/>
        <v>3.2771353095691534E-2</v>
      </c>
      <c r="R10" s="71">
        <v>4.483852210440797</v>
      </c>
    </row>
    <row r="11" spans="1:18" x14ac:dyDescent="0.2">
      <c r="A11" s="66" t="s">
        <v>10</v>
      </c>
      <c r="B11" s="66">
        <v>3</v>
      </c>
      <c r="C11" s="66">
        <v>1</v>
      </c>
      <c r="D11" s="66">
        <v>1</v>
      </c>
      <c r="E11" s="66" t="s">
        <v>6</v>
      </c>
      <c r="G11" s="66">
        <v>135</v>
      </c>
      <c r="H11" s="66">
        <v>3</v>
      </c>
      <c r="I11" s="66" t="s">
        <v>122</v>
      </c>
      <c r="J11" s="66" t="s">
        <v>125</v>
      </c>
      <c r="K11" s="67">
        <v>42044</v>
      </c>
      <c r="L11" s="66">
        <v>10</v>
      </c>
      <c r="M11" s="66" t="s">
        <v>92</v>
      </c>
      <c r="N11" s="70">
        <v>7.9942962138852089E-2</v>
      </c>
      <c r="O11" s="66">
        <f t="shared" si="0"/>
        <v>1.8067109443380573E-2</v>
      </c>
      <c r="P11" s="70">
        <v>9.7207275279154834E-2</v>
      </c>
      <c r="Q11" s="66">
        <f t="shared" si="1"/>
        <v>3.168957174100448E-2</v>
      </c>
      <c r="R11" s="71">
        <v>5.1087407581582536</v>
      </c>
    </row>
    <row r="12" spans="1:18" x14ac:dyDescent="0.2">
      <c r="A12" s="66" t="s">
        <v>10</v>
      </c>
      <c r="B12" s="66">
        <v>3</v>
      </c>
      <c r="C12" s="66">
        <v>1</v>
      </c>
      <c r="D12" s="66">
        <v>1</v>
      </c>
      <c r="E12" s="66" t="s">
        <v>6</v>
      </c>
      <c r="G12" s="66">
        <v>170</v>
      </c>
      <c r="H12" s="66">
        <v>1</v>
      </c>
      <c r="I12" s="66" t="s">
        <v>122</v>
      </c>
      <c r="J12" s="66" t="s">
        <v>125</v>
      </c>
      <c r="K12" s="67">
        <v>42044</v>
      </c>
      <c r="L12" s="66">
        <v>11</v>
      </c>
      <c r="M12" s="66" t="s">
        <v>93</v>
      </c>
      <c r="N12" s="70">
        <v>4.9757239345947717E-2</v>
      </c>
      <c r="O12" s="66">
        <f t="shared" si="0"/>
        <v>1.1245136092184185E-2</v>
      </c>
      <c r="P12" s="70">
        <v>9.0025380529829335E-2</v>
      </c>
      <c r="Q12" s="66">
        <f t="shared" si="1"/>
        <v>2.9348274052724364E-2</v>
      </c>
      <c r="R12" s="71">
        <v>3.8291075359376552</v>
      </c>
    </row>
    <row r="13" spans="1:18" x14ac:dyDescent="0.2">
      <c r="A13" s="66" t="s">
        <v>10</v>
      </c>
      <c r="B13" s="66">
        <v>3</v>
      </c>
      <c r="C13" s="66">
        <v>1</v>
      </c>
      <c r="D13" s="66">
        <v>1</v>
      </c>
      <c r="E13" s="66" t="s">
        <v>6</v>
      </c>
      <c r="G13" s="66">
        <v>170</v>
      </c>
      <c r="H13" s="66">
        <v>3</v>
      </c>
      <c r="I13" s="66" t="s">
        <v>122</v>
      </c>
      <c r="J13" s="66" t="s">
        <v>125</v>
      </c>
      <c r="K13" s="67">
        <v>42044</v>
      </c>
      <c r="L13" s="66">
        <v>12</v>
      </c>
      <c r="M13" s="66" t="s">
        <v>94</v>
      </c>
      <c r="N13" s="70">
        <v>6.2840178177155814E-2</v>
      </c>
      <c r="O13" s="66">
        <f t="shared" si="0"/>
        <v>1.4201880268037214E-2</v>
      </c>
      <c r="P13" s="70">
        <v>7.8279286792025976E-2</v>
      </c>
      <c r="Q13" s="66">
        <f t="shared" si="1"/>
        <v>2.5519047494200468E-2</v>
      </c>
      <c r="R13" s="71">
        <v>4.4887396029817879</v>
      </c>
    </row>
    <row r="14" spans="1:18" x14ac:dyDescent="0.2">
      <c r="A14" s="66" t="s">
        <v>10</v>
      </c>
      <c r="B14" s="66">
        <v>3</v>
      </c>
      <c r="C14" s="66">
        <v>1</v>
      </c>
      <c r="D14" s="66">
        <v>1</v>
      </c>
      <c r="E14" s="66" t="s">
        <v>6</v>
      </c>
      <c r="G14" s="66">
        <v>205</v>
      </c>
      <c r="H14" s="66">
        <v>1</v>
      </c>
      <c r="I14" s="66" t="s">
        <v>122</v>
      </c>
      <c r="J14" s="66" t="s">
        <v>125</v>
      </c>
      <c r="K14" s="67">
        <v>42044</v>
      </c>
      <c r="L14" s="66">
        <v>13</v>
      </c>
      <c r="M14" s="66" t="s">
        <v>95</v>
      </c>
      <c r="N14" s="70">
        <v>4.5457141704992376E-2</v>
      </c>
      <c r="O14" s="66">
        <f t="shared" si="0"/>
        <v>1.0273314025328278E-2</v>
      </c>
      <c r="P14" s="70">
        <v>9.7064516499838577E-2</v>
      </c>
      <c r="Q14" s="66">
        <f t="shared" si="1"/>
        <v>3.1643032378947375E-2</v>
      </c>
      <c r="R14" s="71">
        <v>3.1051137830518036</v>
      </c>
    </row>
    <row r="15" spans="1:18" x14ac:dyDescent="0.2">
      <c r="A15" s="66" t="s">
        <v>10</v>
      </c>
      <c r="B15" s="66">
        <v>3</v>
      </c>
      <c r="C15" s="66">
        <v>1</v>
      </c>
      <c r="D15" s="66">
        <v>1</v>
      </c>
      <c r="E15" s="66" t="s">
        <v>6</v>
      </c>
      <c r="G15" s="66">
        <v>205</v>
      </c>
      <c r="H15" s="66">
        <v>3</v>
      </c>
      <c r="I15" s="66" t="s">
        <v>122</v>
      </c>
      <c r="J15" s="66" t="s">
        <v>125</v>
      </c>
      <c r="K15" s="67">
        <v>42044</v>
      </c>
      <c r="L15" s="66">
        <v>14</v>
      </c>
      <c r="M15" s="66" t="s">
        <v>96</v>
      </c>
      <c r="N15" s="70">
        <v>4.7834565588324364E-2</v>
      </c>
      <c r="O15" s="66">
        <f t="shared" si="0"/>
        <v>1.0810611822961306E-2</v>
      </c>
      <c r="P15" s="70">
        <v>8.7292559477290171E-2</v>
      </c>
      <c r="Q15" s="66">
        <f t="shared" si="1"/>
        <v>2.8457374389596599E-2</v>
      </c>
      <c r="R15" s="71">
        <v>3.9147572157343875</v>
      </c>
    </row>
    <row r="16" spans="1:18" x14ac:dyDescent="0.2">
      <c r="A16" s="66" t="s">
        <v>10</v>
      </c>
      <c r="B16" s="66">
        <v>3</v>
      </c>
      <c r="C16" s="66">
        <v>1</v>
      </c>
      <c r="D16" s="66">
        <v>1</v>
      </c>
      <c r="E16" s="66" t="s">
        <v>6</v>
      </c>
      <c r="G16" s="66">
        <v>10</v>
      </c>
      <c r="H16" s="66">
        <v>1</v>
      </c>
      <c r="I16" s="66" t="s">
        <v>122</v>
      </c>
      <c r="J16" s="66" t="s">
        <v>126</v>
      </c>
      <c r="K16" s="67">
        <v>42044</v>
      </c>
      <c r="L16" s="66">
        <v>15</v>
      </c>
      <c r="M16" s="66" t="s">
        <v>97</v>
      </c>
      <c r="N16" s="70">
        <v>4.7310963973793904E-3</v>
      </c>
      <c r="O16" s="66">
        <f t="shared" si="0"/>
        <v>1.0692277858077423E-3</v>
      </c>
      <c r="P16" s="70">
        <v>0.10750080434233143</v>
      </c>
      <c r="Q16" s="66">
        <f t="shared" si="1"/>
        <v>3.5045262215600045E-2</v>
      </c>
      <c r="R16" s="71">
        <v>0.62189741312452562</v>
      </c>
    </row>
    <row r="17" spans="1:18" x14ac:dyDescent="0.2">
      <c r="A17" s="66" t="s">
        <v>10</v>
      </c>
      <c r="B17" s="66">
        <v>3</v>
      </c>
      <c r="C17" s="66">
        <v>1</v>
      </c>
      <c r="D17" s="66">
        <v>1</v>
      </c>
      <c r="E17" s="66" t="s">
        <v>6</v>
      </c>
      <c r="G17" s="66">
        <v>10</v>
      </c>
      <c r="H17" s="66">
        <v>3</v>
      </c>
      <c r="I17" s="66" t="s">
        <v>122</v>
      </c>
      <c r="J17" s="66" t="s">
        <v>126</v>
      </c>
      <c r="K17" s="67">
        <v>42044</v>
      </c>
      <c r="L17" s="66">
        <v>16</v>
      </c>
      <c r="M17" s="66" t="s">
        <v>98</v>
      </c>
      <c r="N17" s="70">
        <v>7.5755753937990951E-3</v>
      </c>
      <c r="O17" s="66">
        <f t="shared" si="0"/>
        <v>1.7120800389985955E-3</v>
      </c>
      <c r="P17" s="70">
        <v>0.10803435298018291</v>
      </c>
      <c r="Q17" s="66">
        <f t="shared" si="1"/>
        <v>3.5219199071539628E-2</v>
      </c>
      <c r="R17" s="71">
        <v>0.59074928488218093</v>
      </c>
    </row>
    <row r="18" spans="1:18" x14ac:dyDescent="0.2">
      <c r="A18" s="66" t="s">
        <v>10</v>
      </c>
      <c r="B18" s="66">
        <v>3</v>
      </c>
      <c r="C18" s="66">
        <v>1</v>
      </c>
      <c r="D18" s="66">
        <v>1</v>
      </c>
      <c r="E18" s="66" t="s">
        <v>6</v>
      </c>
      <c r="G18" s="66">
        <v>205</v>
      </c>
      <c r="H18" s="66">
        <v>1</v>
      </c>
      <c r="I18" s="66" t="s">
        <v>122</v>
      </c>
      <c r="J18" s="66" t="s">
        <v>126</v>
      </c>
      <c r="K18" s="67">
        <v>42044</v>
      </c>
      <c r="L18" s="66">
        <v>17</v>
      </c>
      <c r="M18" s="66" t="s">
        <v>99</v>
      </c>
      <c r="N18" s="70">
        <v>1.6950967997690577E-2</v>
      </c>
      <c r="O18" s="66">
        <f t="shared" si="0"/>
        <v>3.8309187674780707E-3</v>
      </c>
      <c r="P18" s="70">
        <v>0.10700043513914997</v>
      </c>
      <c r="Q18" s="66">
        <f t="shared" si="1"/>
        <v>3.488214185536289E-2</v>
      </c>
      <c r="R18" s="71">
        <v>0.60418194495630961</v>
      </c>
    </row>
    <row r="19" spans="1:18" x14ac:dyDescent="0.2">
      <c r="A19" s="66" t="s">
        <v>10</v>
      </c>
      <c r="B19" s="66">
        <v>3</v>
      </c>
      <c r="C19" s="66">
        <v>1</v>
      </c>
      <c r="D19" s="66">
        <v>1</v>
      </c>
      <c r="E19" s="66" t="s">
        <v>6</v>
      </c>
      <c r="G19" s="66">
        <v>205</v>
      </c>
      <c r="H19" s="66">
        <v>3</v>
      </c>
      <c r="I19" s="66" t="s">
        <v>122</v>
      </c>
      <c r="J19" s="66" t="s">
        <v>126</v>
      </c>
      <c r="K19" s="67">
        <v>42044</v>
      </c>
      <c r="L19" s="66">
        <v>18</v>
      </c>
      <c r="M19" s="66" t="s">
        <v>100</v>
      </c>
      <c r="N19" s="70">
        <v>1.6114689389029716E-2</v>
      </c>
      <c r="O19" s="66">
        <f t="shared" si="0"/>
        <v>3.641919801920716E-3</v>
      </c>
      <c r="P19" s="70">
        <v>0.10451124345808134</v>
      </c>
      <c r="Q19" s="66">
        <f t="shared" si="1"/>
        <v>3.4070665367334517E-2</v>
      </c>
      <c r="R19" s="71">
        <v>0.58049208351746295</v>
      </c>
    </row>
    <row r="20" spans="1:18" x14ac:dyDescent="0.2">
      <c r="A20" s="66" t="s">
        <v>10</v>
      </c>
      <c r="B20" s="66">
        <v>3</v>
      </c>
      <c r="C20" s="66">
        <v>2</v>
      </c>
      <c r="D20" s="66">
        <v>2</v>
      </c>
      <c r="E20" s="66" t="s">
        <v>7</v>
      </c>
      <c r="G20" s="66">
        <v>300</v>
      </c>
      <c r="H20" s="66">
        <v>3</v>
      </c>
      <c r="I20" s="66" t="s">
        <v>123</v>
      </c>
      <c r="J20" s="66" t="s">
        <v>125</v>
      </c>
      <c r="K20" s="67">
        <v>42044</v>
      </c>
      <c r="L20" s="66">
        <v>19</v>
      </c>
      <c r="M20" s="66" t="s">
        <v>101</v>
      </c>
      <c r="N20" s="70">
        <v>0.30511833412363737</v>
      </c>
      <c r="O20" s="66">
        <f t="shared" si="0"/>
        <v>6.8956743511942045E-2</v>
      </c>
      <c r="P20" s="70">
        <v>9.6945271026533289E-2</v>
      </c>
      <c r="Q20" s="66">
        <f t="shared" si="1"/>
        <v>3.1604158354649851E-2</v>
      </c>
      <c r="R20" s="71">
        <v>6.7018082680276931</v>
      </c>
    </row>
    <row r="21" spans="1:18" x14ac:dyDescent="0.2">
      <c r="A21" s="66" t="s">
        <v>10</v>
      </c>
      <c r="B21" s="66">
        <v>3</v>
      </c>
      <c r="C21" s="66">
        <v>2</v>
      </c>
      <c r="D21" s="66">
        <v>2</v>
      </c>
      <c r="E21" s="66" t="s">
        <v>7</v>
      </c>
      <c r="G21" s="66">
        <v>335</v>
      </c>
      <c r="H21" s="66">
        <v>3</v>
      </c>
      <c r="I21" s="66" t="s">
        <v>123</v>
      </c>
      <c r="J21" s="66" t="s">
        <v>125</v>
      </c>
      <c r="K21" s="67">
        <v>42044</v>
      </c>
      <c r="L21" s="66">
        <v>20</v>
      </c>
      <c r="M21" s="66" t="s">
        <v>102</v>
      </c>
      <c r="N21" s="70">
        <v>0.24156629000902968</v>
      </c>
      <c r="O21" s="66">
        <f t="shared" si="0"/>
        <v>5.4593981542040711E-2</v>
      </c>
      <c r="P21" s="70">
        <v>9.5037401514396921E-2</v>
      </c>
      <c r="Q21" s="66">
        <f t="shared" si="1"/>
        <v>3.0982192893693399E-2</v>
      </c>
      <c r="R21" s="71">
        <v>5.5795291840021166</v>
      </c>
    </row>
    <row r="22" spans="1:18" x14ac:dyDescent="0.2">
      <c r="A22" s="66" t="s">
        <v>10</v>
      </c>
      <c r="B22" s="66">
        <v>3</v>
      </c>
      <c r="C22" s="66">
        <v>2</v>
      </c>
      <c r="D22" s="66">
        <v>2</v>
      </c>
      <c r="E22" s="66" t="s">
        <v>7</v>
      </c>
      <c r="G22" s="66">
        <v>370</v>
      </c>
      <c r="H22" s="66">
        <v>3</v>
      </c>
      <c r="I22" s="66" t="s">
        <v>123</v>
      </c>
      <c r="J22" s="66" t="s">
        <v>125</v>
      </c>
      <c r="K22" s="67">
        <v>42044</v>
      </c>
      <c r="L22" s="66">
        <v>21</v>
      </c>
      <c r="M22" s="66" t="s">
        <v>103</v>
      </c>
      <c r="N22" s="70">
        <v>0.22332939433220123</v>
      </c>
      <c r="O22" s="66">
        <f t="shared" si="0"/>
        <v>5.0472443119077476E-2</v>
      </c>
      <c r="P22" s="70">
        <v>8.7304252341708827E-2</v>
      </c>
      <c r="Q22" s="66">
        <f t="shared" si="1"/>
        <v>2.8461186263397078E-2</v>
      </c>
      <c r="R22" s="71">
        <v>5.2583246032258586</v>
      </c>
    </row>
    <row r="23" spans="1:18" x14ac:dyDescent="0.2">
      <c r="A23" s="66" t="s">
        <v>10</v>
      </c>
      <c r="B23" s="66">
        <v>3</v>
      </c>
      <c r="C23" s="66">
        <v>2</v>
      </c>
      <c r="D23" s="66">
        <v>2</v>
      </c>
      <c r="E23" s="66" t="s">
        <v>7</v>
      </c>
      <c r="G23" s="66">
        <v>405</v>
      </c>
      <c r="H23" s="66">
        <v>3</v>
      </c>
      <c r="I23" s="66" t="s">
        <v>123</v>
      </c>
      <c r="J23" s="66" t="s">
        <v>125</v>
      </c>
      <c r="K23" s="67">
        <v>42044</v>
      </c>
      <c r="L23" s="66">
        <v>22</v>
      </c>
      <c r="M23" s="66" t="s">
        <v>104</v>
      </c>
      <c r="N23" s="70">
        <v>0.22200465708436362</v>
      </c>
      <c r="O23" s="66">
        <f t="shared" si="0"/>
        <v>5.0173052501066177E-2</v>
      </c>
      <c r="P23" s="70">
        <v>8.8231056899105889E-2</v>
      </c>
      <c r="Q23" s="66">
        <f t="shared" si="1"/>
        <v>2.8763324549108522E-2</v>
      </c>
      <c r="R23" s="71">
        <v>5.5214032852850012</v>
      </c>
    </row>
    <row r="24" spans="1:18" x14ac:dyDescent="0.2">
      <c r="A24" s="66" t="s">
        <v>10</v>
      </c>
      <c r="B24" s="66">
        <v>3</v>
      </c>
      <c r="C24" s="66">
        <v>1</v>
      </c>
      <c r="D24" s="66">
        <v>1</v>
      </c>
      <c r="E24" s="66" t="s">
        <v>6</v>
      </c>
      <c r="G24" s="66">
        <v>10</v>
      </c>
      <c r="H24" s="66">
        <v>1</v>
      </c>
      <c r="I24" s="66" t="s">
        <v>123</v>
      </c>
      <c r="J24" s="66" t="s">
        <v>126</v>
      </c>
      <c r="K24" s="67">
        <v>42044</v>
      </c>
      <c r="L24" s="66">
        <v>23</v>
      </c>
      <c r="M24" s="66" t="s">
        <v>105</v>
      </c>
      <c r="N24" s="70" t="s">
        <v>61</v>
      </c>
      <c r="O24" s="66" t="e">
        <f t="shared" si="0"/>
        <v>#VALUE!</v>
      </c>
      <c r="P24" s="70">
        <v>0.11229217281091333</v>
      </c>
      <c r="Q24" s="66">
        <f t="shared" si="1"/>
        <v>3.6607248336357749E-2</v>
      </c>
      <c r="R24" s="71">
        <v>0.62514364932818334</v>
      </c>
    </row>
    <row r="25" spans="1:18" x14ac:dyDescent="0.2">
      <c r="A25" s="66" t="s">
        <v>10</v>
      </c>
      <c r="B25" s="66">
        <v>3</v>
      </c>
      <c r="C25" s="66">
        <v>1</v>
      </c>
      <c r="D25" s="66">
        <v>1</v>
      </c>
      <c r="E25" s="66" t="s">
        <v>6</v>
      </c>
      <c r="G25" s="66">
        <v>205</v>
      </c>
      <c r="H25" s="66">
        <v>1</v>
      </c>
      <c r="I25" s="66" t="s">
        <v>123</v>
      </c>
      <c r="J25" s="66" t="s">
        <v>126</v>
      </c>
      <c r="K25" s="67">
        <v>42044</v>
      </c>
      <c r="L25" s="66">
        <v>24</v>
      </c>
      <c r="M25" s="66" t="s">
        <v>106</v>
      </c>
      <c r="N25" s="70">
        <v>1.9668039632415785E-2</v>
      </c>
      <c r="O25" s="66">
        <f t="shared" si="0"/>
        <v>4.4449769569259671E-3</v>
      </c>
      <c r="P25" s="70">
        <v>0.1030100873782465</v>
      </c>
      <c r="Q25" s="66">
        <f t="shared" si="1"/>
        <v>3.3581288485308364E-2</v>
      </c>
      <c r="R25" s="71">
        <v>0.75194556736882845</v>
      </c>
    </row>
    <row r="26" spans="1:18" x14ac:dyDescent="0.2">
      <c r="A26" s="66" t="s">
        <v>10</v>
      </c>
      <c r="B26" s="66">
        <v>3</v>
      </c>
      <c r="C26" s="66">
        <v>1</v>
      </c>
      <c r="D26" s="66">
        <v>1</v>
      </c>
      <c r="E26" s="66" t="s">
        <v>6</v>
      </c>
      <c r="G26" s="66">
        <v>205</v>
      </c>
      <c r="H26" s="66">
        <v>3</v>
      </c>
      <c r="I26" s="66" t="s">
        <v>123</v>
      </c>
      <c r="J26" s="66" t="s">
        <v>126</v>
      </c>
      <c r="K26" s="67">
        <v>42044</v>
      </c>
      <c r="L26" s="66">
        <v>25</v>
      </c>
      <c r="M26" s="66" t="s">
        <v>107</v>
      </c>
      <c r="N26" s="70">
        <v>2.019515199765512E-2</v>
      </c>
      <c r="O26" s="66">
        <f t="shared" si="0"/>
        <v>4.5641043514700573E-3</v>
      </c>
      <c r="P26" s="70">
        <v>0.10496635057730509</v>
      </c>
      <c r="Q26" s="66">
        <f t="shared" si="1"/>
        <v>3.421903028820146E-2</v>
      </c>
      <c r="R26" s="71">
        <v>0.76085534098251695</v>
      </c>
    </row>
    <row r="27" spans="1:18" x14ac:dyDescent="0.2">
      <c r="A27" s="66" t="s">
        <v>10</v>
      </c>
      <c r="B27" s="66">
        <v>3</v>
      </c>
      <c r="C27" s="66">
        <v>2</v>
      </c>
      <c r="D27" s="66">
        <v>2</v>
      </c>
      <c r="E27" s="66" t="s">
        <v>7</v>
      </c>
      <c r="G27" s="66">
        <v>300</v>
      </c>
      <c r="H27" s="66">
        <v>2</v>
      </c>
      <c r="I27" s="66" t="s">
        <v>123</v>
      </c>
      <c r="J27" s="66" t="s">
        <v>126</v>
      </c>
      <c r="K27" s="67">
        <v>42044</v>
      </c>
      <c r="L27" s="66">
        <v>26</v>
      </c>
      <c r="M27" s="66" t="s">
        <v>108</v>
      </c>
      <c r="N27" s="70">
        <v>3.8182629509929261E-2</v>
      </c>
      <c r="O27" s="66">
        <f t="shared" si="0"/>
        <v>8.6292742692440135E-3</v>
      </c>
      <c r="P27" s="70">
        <v>9.3639539941895777E-2</v>
      </c>
      <c r="Q27" s="66">
        <f t="shared" si="1"/>
        <v>3.0526490021058023E-2</v>
      </c>
      <c r="R27" s="71">
        <v>0.63799896825282343</v>
      </c>
    </row>
    <row r="28" spans="1:18" x14ac:dyDescent="0.2">
      <c r="A28" s="66" t="s">
        <v>10</v>
      </c>
      <c r="B28" s="66">
        <v>3</v>
      </c>
      <c r="C28" s="66">
        <v>2</v>
      </c>
      <c r="D28" s="66">
        <v>2</v>
      </c>
      <c r="E28" s="66" t="s">
        <v>7</v>
      </c>
      <c r="G28" s="66">
        <v>300</v>
      </c>
      <c r="H28" s="66">
        <v>3</v>
      </c>
      <c r="I28" s="66" t="s">
        <v>123</v>
      </c>
      <c r="J28" s="66" t="s">
        <v>126</v>
      </c>
      <c r="K28" s="67">
        <v>42044</v>
      </c>
      <c r="L28" s="66">
        <v>27</v>
      </c>
      <c r="M28" s="66" t="s">
        <v>109</v>
      </c>
      <c r="N28" s="70">
        <v>3.5160189612275114E-2</v>
      </c>
      <c r="O28" s="66">
        <f t="shared" si="0"/>
        <v>7.9462028523741759E-3</v>
      </c>
      <c r="P28" s="70">
        <v>9.5763380130920908E-2</v>
      </c>
      <c r="Q28" s="66">
        <f t="shared" si="1"/>
        <v>3.1218861922680217E-2</v>
      </c>
      <c r="R28" s="71">
        <v>0.64308877589584335</v>
      </c>
    </row>
    <row r="29" spans="1:18" x14ac:dyDescent="0.2">
      <c r="A29" s="66" t="s">
        <v>10</v>
      </c>
      <c r="B29" s="66">
        <v>3</v>
      </c>
      <c r="C29" s="66">
        <v>2</v>
      </c>
      <c r="D29" s="66">
        <v>2</v>
      </c>
      <c r="E29" s="66" t="s">
        <v>7</v>
      </c>
      <c r="G29" s="66">
        <v>440</v>
      </c>
      <c r="H29" s="66">
        <v>2</v>
      </c>
      <c r="I29" s="66" t="s">
        <v>123</v>
      </c>
      <c r="J29" s="66" t="s">
        <v>126</v>
      </c>
      <c r="K29" s="67">
        <v>42044</v>
      </c>
      <c r="L29" s="66">
        <v>28</v>
      </c>
      <c r="M29" s="66" t="s">
        <v>110</v>
      </c>
      <c r="N29" s="70">
        <v>3.4581160045339933E-2</v>
      </c>
      <c r="O29" s="66">
        <f t="shared" si="0"/>
        <v>7.8153421702468247E-3</v>
      </c>
      <c r="P29" s="70">
        <v>8.5423131717409326E-2</v>
      </c>
      <c r="Q29" s="66">
        <f t="shared" si="1"/>
        <v>2.7847940939875443E-2</v>
      </c>
      <c r="R29" s="71">
        <v>0.66049018080837485</v>
      </c>
    </row>
    <row r="30" spans="1:18" x14ac:dyDescent="0.2">
      <c r="A30" s="66" t="s">
        <v>10</v>
      </c>
      <c r="B30" s="66">
        <v>3</v>
      </c>
      <c r="C30" s="66">
        <v>2</v>
      </c>
      <c r="D30" s="66">
        <v>2</v>
      </c>
      <c r="E30" s="66" t="s">
        <v>7</v>
      </c>
      <c r="G30" s="66">
        <v>440</v>
      </c>
      <c r="H30" s="66">
        <v>3</v>
      </c>
      <c r="I30" s="66" t="s">
        <v>123</v>
      </c>
      <c r="J30" s="66" t="s">
        <v>126</v>
      </c>
      <c r="K30" s="67">
        <v>42044</v>
      </c>
      <c r="L30" s="66">
        <v>29</v>
      </c>
      <c r="M30" s="66" t="s">
        <v>111</v>
      </c>
      <c r="N30" s="70">
        <v>3.2298553331138437E-2</v>
      </c>
      <c r="O30" s="66">
        <f t="shared" si="0"/>
        <v>7.2994730528372865E-3</v>
      </c>
      <c r="P30" s="70">
        <v>8.8022213077088698E-2</v>
      </c>
      <c r="Q30" s="66">
        <f t="shared" si="1"/>
        <v>2.8695241463130915E-2</v>
      </c>
      <c r="R30" s="71">
        <v>0.65827214353119801</v>
      </c>
    </row>
    <row r="31" spans="1:18" x14ac:dyDescent="0.2">
      <c r="A31" s="66" t="s">
        <v>10</v>
      </c>
      <c r="B31" s="66">
        <v>3</v>
      </c>
      <c r="C31" s="66">
        <v>2</v>
      </c>
      <c r="D31" s="66">
        <v>2</v>
      </c>
      <c r="E31" s="66" t="s">
        <v>7</v>
      </c>
      <c r="G31" s="66">
        <v>440</v>
      </c>
      <c r="H31" s="66">
        <v>3</v>
      </c>
      <c r="I31" s="66" t="s">
        <v>123</v>
      </c>
      <c r="J31" s="66" t="s">
        <v>125</v>
      </c>
      <c r="K31" s="67">
        <v>42044</v>
      </c>
      <c r="L31" s="66">
        <v>30</v>
      </c>
      <c r="M31" s="66" t="s">
        <v>112</v>
      </c>
      <c r="N31" s="70">
        <v>0.16989772910141238</v>
      </c>
      <c r="O31" s="66">
        <f t="shared" si="0"/>
        <v>3.8396886776919201E-2</v>
      </c>
      <c r="P31" s="70">
        <v>8.1188028202695661E-2</v>
      </c>
      <c r="Q31" s="66">
        <f t="shared" si="1"/>
        <v>2.6467297194078785E-2</v>
      </c>
      <c r="R31" s="71">
        <v>4.4335952794912563</v>
      </c>
    </row>
    <row r="32" spans="1:18" x14ac:dyDescent="0.2">
      <c r="A32" s="66" t="s">
        <v>10</v>
      </c>
      <c r="B32" s="66">
        <v>3</v>
      </c>
      <c r="C32" s="66">
        <v>2</v>
      </c>
      <c r="D32" s="66">
        <v>2</v>
      </c>
      <c r="E32" s="66" t="s">
        <v>7</v>
      </c>
      <c r="G32" s="66">
        <v>300</v>
      </c>
      <c r="H32" s="66">
        <v>3</v>
      </c>
      <c r="I32" s="66" t="s">
        <v>122</v>
      </c>
      <c r="J32" s="66" t="s">
        <v>126</v>
      </c>
      <c r="K32" s="67">
        <v>42044</v>
      </c>
      <c r="L32" s="66">
        <v>31</v>
      </c>
      <c r="M32" s="66" t="s">
        <v>113</v>
      </c>
      <c r="N32" s="70">
        <v>2.7791922413895664E-2</v>
      </c>
      <c r="O32" s="66">
        <f t="shared" si="0"/>
        <v>6.2809744655404204E-3</v>
      </c>
      <c r="P32" s="70">
        <v>9.8890593828619158E-2</v>
      </c>
      <c r="Q32" s="66">
        <f t="shared" si="1"/>
        <v>3.2238333588129844E-2</v>
      </c>
      <c r="R32" s="71">
        <v>0.60531526484070419</v>
      </c>
    </row>
    <row r="33" spans="1:18" x14ac:dyDescent="0.2">
      <c r="A33" s="66" t="s">
        <v>10</v>
      </c>
      <c r="B33" s="66">
        <v>3</v>
      </c>
      <c r="C33" s="66">
        <v>2</v>
      </c>
      <c r="D33" s="66">
        <v>2</v>
      </c>
      <c r="E33" s="66" t="s">
        <v>7</v>
      </c>
      <c r="G33" s="66">
        <v>335</v>
      </c>
      <c r="H33" s="66">
        <v>3</v>
      </c>
      <c r="I33" s="66" t="s">
        <v>122</v>
      </c>
      <c r="J33" s="66" t="s">
        <v>125</v>
      </c>
      <c r="K33" s="67">
        <v>42044</v>
      </c>
      <c r="L33" s="66">
        <v>32</v>
      </c>
      <c r="M33" s="66" t="s">
        <v>118</v>
      </c>
      <c r="N33" s="70">
        <v>0.16297785204100745</v>
      </c>
      <c r="O33" s="66">
        <f t="shared" si="0"/>
        <v>3.6832994561267686E-2</v>
      </c>
      <c r="P33" s="70">
        <v>8.2416993875180311E-2</v>
      </c>
      <c r="Q33" s="66">
        <f t="shared" si="1"/>
        <v>2.6867940003308784E-2</v>
      </c>
      <c r="R33" s="71">
        <v>5.9515329080049995</v>
      </c>
    </row>
    <row r="34" spans="1:18" x14ac:dyDescent="0.2">
      <c r="A34" s="66" t="s">
        <v>10</v>
      </c>
      <c r="B34" s="66">
        <v>3</v>
      </c>
      <c r="C34" s="66">
        <v>2</v>
      </c>
      <c r="D34" s="66">
        <v>2</v>
      </c>
      <c r="E34" s="66" t="s">
        <v>7</v>
      </c>
      <c r="G34" s="66">
        <v>370</v>
      </c>
      <c r="H34" s="66">
        <v>3</v>
      </c>
      <c r="I34" s="66" t="s">
        <v>122</v>
      </c>
      <c r="J34" s="66" t="s">
        <v>125</v>
      </c>
      <c r="K34" s="67">
        <v>42044</v>
      </c>
      <c r="L34" s="66">
        <v>33</v>
      </c>
      <c r="M34" s="66" t="s">
        <v>119</v>
      </c>
      <c r="N34" s="70">
        <v>0.13966496112589699</v>
      </c>
      <c r="O34" s="66">
        <f t="shared" si="0"/>
        <v>3.1564281214452719E-2</v>
      </c>
      <c r="P34" s="70">
        <v>9.5145142848136535E-2</v>
      </c>
      <c r="Q34" s="66">
        <f t="shared" si="1"/>
        <v>3.1017316568492513E-2</v>
      </c>
      <c r="R34" s="71">
        <v>5.5892587527573783</v>
      </c>
    </row>
    <row r="35" spans="1:18" x14ac:dyDescent="0.2">
      <c r="A35" s="66" t="s">
        <v>10</v>
      </c>
      <c r="B35" s="66">
        <v>3</v>
      </c>
      <c r="C35" s="66">
        <v>2</v>
      </c>
      <c r="D35" s="66">
        <v>2</v>
      </c>
      <c r="E35" s="66" t="s">
        <v>7</v>
      </c>
      <c r="G35" s="66">
        <v>405</v>
      </c>
      <c r="H35" s="66">
        <v>3</v>
      </c>
      <c r="I35" s="66" t="s">
        <v>122</v>
      </c>
      <c r="J35" s="66" t="s">
        <v>125</v>
      </c>
      <c r="K35" s="67">
        <v>42044</v>
      </c>
      <c r="L35" s="66">
        <v>34</v>
      </c>
      <c r="M35" s="66" t="s">
        <v>120</v>
      </c>
      <c r="N35" s="70">
        <v>0.11609116983284351</v>
      </c>
      <c r="O35" s="66">
        <f t="shared" si="0"/>
        <v>2.6236604382222636E-2</v>
      </c>
      <c r="P35" s="70">
        <v>8.7766568220917648E-2</v>
      </c>
      <c r="Q35" s="66">
        <f t="shared" si="1"/>
        <v>2.8611901240019156E-2</v>
      </c>
      <c r="R35" s="71">
        <v>5.0437767887135658</v>
      </c>
    </row>
    <row r="36" spans="1:18" x14ac:dyDescent="0.2">
      <c r="A36" s="66" t="s">
        <v>10</v>
      </c>
      <c r="B36" s="66">
        <v>3</v>
      </c>
      <c r="C36" s="66">
        <v>2</v>
      </c>
      <c r="D36" s="66">
        <v>2</v>
      </c>
      <c r="E36" s="66" t="s">
        <v>7</v>
      </c>
      <c r="G36" s="66">
        <v>440</v>
      </c>
      <c r="H36" s="66">
        <v>3</v>
      </c>
      <c r="I36" s="66" t="s">
        <v>122</v>
      </c>
      <c r="J36" s="66" t="s">
        <v>125</v>
      </c>
      <c r="K36" s="67">
        <v>42044</v>
      </c>
      <c r="L36" s="66">
        <v>35</v>
      </c>
      <c r="M36" s="66" t="s">
        <v>121</v>
      </c>
      <c r="N36" s="70">
        <v>0.10409613609466493</v>
      </c>
      <c r="O36" s="66">
        <f t="shared" si="0"/>
        <v>2.3525726757394276E-2</v>
      </c>
      <c r="P36" s="70" t="s">
        <v>61</v>
      </c>
      <c r="Q36" s="66" t="e">
        <f t="shared" si="1"/>
        <v>#VALUE!</v>
      </c>
      <c r="R36" s="71">
        <v>4.6045067122703172</v>
      </c>
    </row>
    <row r="37" spans="1:18" x14ac:dyDescent="0.2">
      <c r="A37" s="66" t="s">
        <v>10</v>
      </c>
      <c r="B37" s="66">
        <v>3</v>
      </c>
      <c r="C37" s="66">
        <v>2</v>
      </c>
      <c r="D37" s="66">
        <v>2</v>
      </c>
      <c r="E37" s="66" t="s">
        <v>7</v>
      </c>
      <c r="G37" s="66">
        <v>300</v>
      </c>
      <c r="H37" s="66">
        <v>2</v>
      </c>
      <c r="I37" s="66" t="s">
        <v>122</v>
      </c>
      <c r="J37" s="66" t="s">
        <v>126</v>
      </c>
      <c r="K37" s="67">
        <v>42044</v>
      </c>
      <c r="L37" s="66">
        <v>36</v>
      </c>
      <c r="M37" s="66" t="s">
        <v>114</v>
      </c>
      <c r="N37" s="70">
        <v>2.8561063428664799E-2</v>
      </c>
      <c r="O37" s="66">
        <f t="shared" si="0"/>
        <v>6.454800334878245E-3</v>
      </c>
      <c r="P37" s="70">
        <v>9.7892205992511361E-2</v>
      </c>
      <c r="Q37" s="66">
        <f t="shared" si="1"/>
        <v>3.1912859153558702E-2</v>
      </c>
      <c r="R37" s="71">
        <v>0.61107621005325763</v>
      </c>
    </row>
    <row r="38" spans="1:18" x14ac:dyDescent="0.2">
      <c r="A38" s="66" t="s">
        <v>10</v>
      </c>
      <c r="B38" s="66">
        <v>3</v>
      </c>
      <c r="C38" s="66">
        <v>2</v>
      </c>
      <c r="D38" s="66">
        <v>2</v>
      </c>
      <c r="E38" s="66" t="s">
        <v>7</v>
      </c>
      <c r="G38" s="66">
        <v>440</v>
      </c>
      <c r="H38" s="66">
        <v>2</v>
      </c>
      <c r="I38" s="66" t="s">
        <v>122</v>
      </c>
      <c r="J38" s="66" t="s">
        <v>126</v>
      </c>
      <c r="K38" s="67">
        <v>42044</v>
      </c>
      <c r="L38" s="66">
        <v>37</v>
      </c>
      <c r="M38" s="66" t="s">
        <v>115</v>
      </c>
      <c r="N38" s="70">
        <v>2.9103546635739969E-2</v>
      </c>
      <c r="O38" s="66">
        <f t="shared" si="0"/>
        <v>6.5774015396772327E-3</v>
      </c>
      <c r="P38" s="70">
        <v>8.4537533560954836E-2</v>
      </c>
      <c r="Q38" s="66">
        <f t="shared" si="1"/>
        <v>2.7559235940871278E-2</v>
      </c>
      <c r="R38" s="71">
        <v>0.61218681895348293</v>
      </c>
    </row>
    <row r="39" spans="1:18" x14ac:dyDescent="0.2">
      <c r="A39" s="66" t="s">
        <v>9</v>
      </c>
      <c r="B39" s="66">
        <v>2</v>
      </c>
      <c r="C39" s="66">
        <v>1</v>
      </c>
      <c r="D39" s="66">
        <v>1</v>
      </c>
      <c r="E39" s="66" t="s">
        <v>6</v>
      </c>
      <c r="G39" s="66">
        <v>160</v>
      </c>
      <c r="H39" s="66">
        <v>2</v>
      </c>
      <c r="I39" s="66" t="s">
        <v>122</v>
      </c>
      <c r="J39" s="66" t="s">
        <v>126</v>
      </c>
      <c r="K39" s="67">
        <v>42044</v>
      </c>
      <c r="L39" s="66">
        <v>38</v>
      </c>
      <c r="M39" s="66" t="s">
        <v>116</v>
      </c>
      <c r="N39" s="70">
        <v>1.9517393725395876E-2</v>
      </c>
      <c r="O39" s="66">
        <f t="shared" si="0"/>
        <v>4.4109309819394685E-3</v>
      </c>
      <c r="P39" s="70">
        <v>2.0348655189340724E-2</v>
      </c>
      <c r="Q39" s="66">
        <f t="shared" si="1"/>
        <v>6.633661591725076E-3</v>
      </c>
      <c r="R39" s="71">
        <v>0.52065933802904807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C1" workbookViewId="0">
      <pane ySplit="1" topLeftCell="A23" activePane="bottomLeft" state="frozen"/>
      <selection pane="bottomLeft" activeCell="A2" sqref="A2:R38"/>
    </sheetView>
  </sheetViews>
  <sheetFormatPr baseColWidth="10" defaultColWidth="8.83203125" defaultRowHeight="15" x14ac:dyDescent="0.2"/>
  <cols>
    <col min="1" max="1" width="7.5" style="66" customWidth="1"/>
    <col min="2" max="4" width="8.83203125" style="66"/>
    <col min="5" max="6" width="12.5" style="66" customWidth="1"/>
    <col min="7" max="8" width="8.83203125" style="66"/>
    <col min="9" max="9" width="10.5" style="66" customWidth="1"/>
    <col min="10" max="10" width="8.83203125" style="66"/>
    <col min="11" max="11" width="11.33203125" style="66" customWidth="1"/>
    <col min="12" max="12" width="10.5" style="66" customWidth="1"/>
    <col min="13" max="13" width="26" style="66" customWidth="1"/>
    <col min="14" max="16384" width="8.83203125" style="66"/>
  </cols>
  <sheetData>
    <row r="1" spans="1:20" ht="48" x14ac:dyDescent="0.2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23</v>
      </c>
      <c r="G1" s="64" t="s">
        <v>75</v>
      </c>
      <c r="H1" s="64" t="s">
        <v>22</v>
      </c>
      <c r="I1" s="64" t="s">
        <v>166</v>
      </c>
      <c r="J1" s="64" t="s">
        <v>124</v>
      </c>
      <c r="K1" s="64" t="s">
        <v>58</v>
      </c>
      <c r="L1" s="64" t="s">
        <v>59</v>
      </c>
      <c r="M1" s="65" t="s">
        <v>24</v>
      </c>
      <c r="N1" s="64" t="s">
        <v>60</v>
      </c>
      <c r="O1" s="64" t="s">
        <v>74</v>
      </c>
      <c r="P1" s="64" t="s">
        <v>71</v>
      </c>
      <c r="Q1" s="64" t="s">
        <v>76</v>
      </c>
      <c r="R1" s="64" t="s">
        <v>167</v>
      </c>
    </row>
    <row r="2" spans="1:20" x14ac:dyDescent="0.2">
      <c r="A2" s="66" t="s">
        <v>9</v>
      </c>
      <c r="B2" s="66">
        <v>2</v>
      </c>
      <c r="C2" s="66">
        <v>1</v>
      </c>
      <c r="D2" s="66" t="s">
        <v>6</v>
      </c>
      <c r="E2" s="66">
        <v>1</v>
      </c>
      <c r="G2" s="66">
        <v>0</v>
      </c>
      <c r="H2" s="66">
        <v>3</v>
      </c>
      <c r="I2" s="66" t="s">
        <v>127</v>
      </c>
      <c r="J2" s="66" t="s">
        <v>126</v>
      </c>
      <c r="K2" s="67">
        <v>42047</v>
      </c>
      <c r="L2" s="66">
        <v>1</v>
      </c>
      <c r="M2" s="66" t="s">
        <v>128</v>
      </c>
      <c r="N2" s="68">
        <v>2.5401454034154367E-2</v>
      </c>
      <c r="O2" s="66">
        <f>N2*0.226</f>
        <v>5.740728611718887E-3</v>
      </c>
      <c r="P2" s="68">
        <v>2.4599367469554385E-2</v>
      </c>
      <c r="Q2" s="66">
        <f>P2*0.326</f>
        <v>8.0193937950747297E-3</v>
      </c>
      <c r="R2" s="69">
        <v>0.57632619531425444</v>
      </c>
      <c r="T2" s="69"/>
    </row>
    <row r="3" spans="1:20" x14ac:dyDescent="0.2">
      <c r="A3" s="66" t="s">
        <v>9</v>
      </c>
      <c r="B3" s="66">
        <v>2</v>
      </c>
      <c r="C3" s="66">
        <v>1</v>
      </c>
      <c r="D3" s="66" t="s">
        <v>6</v>
      </c>
      <c r="E3" s="66">
        <v>1</v>
      </c>
      <c r="G3" s="66">
        <v>160</v>
      </c>
      <c r="H3" s="66">
        <v>3</v>
      </c>
      <c r="I3" s="66" t="s">
        <v>127</v>
      </c>
      <c r="J3" s="66" t="s">
        <v>126</v>
      </c>
      <c r="K3" s="67">
        <v>42047</v>
      </c>
      <c r="L3" s="66">
        <v>2</v>
      </c>
      <c r="M3" s="66" t="s">
        <v>129</v>
      </c>
      <c r="N3" s="68">
        <v>1.6394172821566848E-2</v>
      </c>
      <c r="O3" s="66">
        <f t="shared" ref="O3:O38" si="0">N3*0.226</f>
        <v>3.7050830576741078E-3</v>
      </c>
      <c r="P3" s="68">
        <v>2.099523727816496E-2</v>
      </c>
      <c r="Q3" s="66">
        <f t="shared" ref="Q3:Q38" si="1">P3*0.326</f>
        <v>6.844447352681777E-3</v>
      </c>
      <c r="R3" s="69">
        <v>0.54428073268475863</v>
      </c>
    </row>
    <row r="4" spans="1:20" x14ac:dyDescent="0.2">
      <c r="A4" s="66" t="s">
        <v>9</v>
      </c>
      <c r="B4" s="66">
        <v>2</v>
      </c>
      <c r="C4" s="66">
        <v>1</v>
      </c>
      <c r="D4" s="66" t="s">
        <v>6</v>
      </c>
      <c r="E4" s="66">
        <v>1</v>
      </c>
      <c r="G4" s="66">
        <v>0</v>
      </c>
      <c r="H4" s="66">
        <v>3</v>
      </c>
      <c r="I4" s="66" t="s">
        <v>127</v>
      </c>
      <c r="J4" s="66" t="s">
        <v>125</v>
      </c>
      <c r="K4" s="67">
        <v>42047</v>
      </c>
      <c r="L4" s="66">
        <v>3</v>
      </c>
      <c r="M4" s="66" t="s">
        <v>130</v>
      </c>
      <c r="N4" s="68">
        <v>8.8035298279562718E-2</v>
      </c>
      <c r="O4" s="66">
        <f t="shared" si="0"/>
        <v>1.9895977411181175E-2</v>
      </c>
      <c r="P4" s="68">
        <v>2.2900062097652118E-2</v>
      </c>
      <c r="Q4" s="66">
        <f t="shared" si="1"/>
        <v>7.4654202438345909E-3</v>
      </c>
      <c r="R4" s="69">
        <v>1.7399418815740524</v>
      </c>
      <c r="T4" s="69"/>
    </row>
    <row r="5" spans="1:20" x14ac:dyDescent="0.2">
      <c r="A5" s="66" t="s">
        <v>9</v>
      </c>
      <c r="B5" s="66">
        <v>2</v>
      </c>
      <c r="C5" s="66">
        <v>1</v>
      </c>
      <c r="D5" s="66" t="s">
        <v>6</v>
      </c>
      <c r="E5" s="66">
        <v>1</v>
      </c>
      <c r="G5" s="66">
        <v>40</v>
      </c>
      <c r="H5" s="66">
        <v>3</v>
      </c>
      <c r="I5" s="66" t="s">
        <v>127</v>
      </c>
      <c r="J5" s="66" t="s">
        <v>125</v>
      </c>
      <c r="K5" s="67">
        <v>42047</v>
      </c>
      <c r="L5" s="66">
        <v>4</v>
      </c>
      <c r="M5" s="66" t="s">
        <v>131</v>
      </c>
      <c r="N5" s="68">
        <v>8.2102735427195192E-2</v>
      </c>
      <c r="O5" s="66">
        <f t="shared" si="0"/>
        <v>1.8555218206546115E-2</v>
      </c>
      <c r="P5" s="68">
        <v>2.4181141408493173E-2</v>
      </c>
      <c r="Q5" s="66">
        <f t="shared" si="1"/>
        <v>7.8830520991687754E-3</v>
      </c>
      <c r="R5" s="69">
        <v>1.7322948999853027</v>
      </c>
      <c r="T5" s="69"/>
    </row>
    <row r="6" spans="1:20" x14ac:dyDescent="0.2">
      <c r="A6" s="66" t="s">
        <v>9</v>
      </c>
      <c r="B6" s="66">
        <v>2</v>
      </c>
      <c r="C6" s="66">
        <v>1</v>
      </c>
      <c r="D6" s="66" t="s">
        <v>6</v>
      </c>
      <c r="E6" s="66">
        <v>1</v>
      </c>
      <c r="G6" s="66">
        <v>80</v>
      </c>
      <c r="H6" s="66">
        <v>3</v>
      </c>
      <c r="I6" s="66" t="s">
        <v>127</v>
      </c>
      <c r="J6" s="66" t="s">
        <v>125</v>
      </c>
      <c r="K6" s="67">
        <v>42047</v>
      </c>
      <c r="L6" s="66">
        <v>5</v>
      </c>
      <c r="M6" s="66" t="s">
        <v>132</v>
      </c>
      <c r="N6" s="68">
        <v>0.12796969394531102</v>
      </c>
      <c r="O6" s="66">
        <f t="shared" si="0"/>
        <v>2.8921150831640291E-2</v>
      </c>
      <c r="P6" s="68">
        <v>2.2984486930752463E-2</v>
      </c>
      <c r="Q6" s="66">
        <f t="shared" si="1"/>
        <v>7.4929427394253029E-3</v>
      </c>
      <c r="R6" s="69">
        <v>1.7206342208628866</v>
      </c>
      <c r="T6" s="69"/>
    </row>
    <row r="7" spans="1:20" x14ac:dyDescent="0.2">
      <c r="A7" s="66" t="s">
        <v>9</v>
      </c>
      <c r="B7" s="66">
        <v>2</v>
      </c>
      <c r="C7" s="66">
        <v>1</v>
      </c>
      <c r="D7" s="66" t="s">
        <v>6</v>
      </c>
      <c r="E7" s="66">
        <v>1</v>
      </c>
      <c r="G7" s="66">
        <v>100</v>
      </c>
      <c r="H7" s="66">
        <v>3</v>
      </c>
      <c r="I7" s="66" t="s">
        <v>127</v>
      </c>
      <c r="J7" s="66" t="s">
        <v>125</v>
      </c>
      <c r="K7" s="67">
        <v>42047</v>
      </c>
      <c r="L7" s="66">
        <v>6</v>
      </c>
      <c r="M7" s="66" t="s">
        <v>133</v>
      </c>
      <c r="N7" s="68">
        <v>8.7660692539982404E-2</v>
      </c>
      <c r="O7" s="66">
        <f t="shared" si="0"/>
        <v>1.9811316514036025E-2</v>
      </c>
      <c r="P7" s="68">
        <v>2.2029042028517676E-2</v>
      </c>
      <c r="Q7" s="66">
        <f t="shared" si="1"/>
        <v>7.1814677012967624E-3</v>
      </c>
      <c r="R7" s="69">
        <v>1.6833261293747361</v>
      </c>
    </row>
    <row r="8" spans="1:20" x14ac:dyDescent="0.2">
      <c r="A8" s="66" t="s">
        <v>9</v>
      </c>
      <c r="B8" s="66">
        <v>2</v>
      </c>
      <c r="C8" s="66">
        <v>1</v>
      </c>
      <c r="D8" s="66" t="s">
        <v>6</v>
      </c>
      <c r="E8" s="66">
        <v>1</v>
      </c>
      <c r="G8" s="66">
        <v>120</v>
      </c>
      <c r="H8" s="66">
        <v>3</v>
      </c>
      <c r="I8" s="66" t="s">
        <v>127</v>
      </c>
      <c r="J8" s="66" t="s">
        <v>125</v>
      </c>
      <c r="K8" s="67">
        <v>42047</v>
      </c>
      <c r="L8" s="66">
        <v>7</v>
      </c>
      <c r="M8" s="66" t="s">
        <v>134</v>
      </c>
      <c r="N8" s="68">
        <v>0.10603342390736444</v>
      </c>
      <c r="O8" s="66">
        <f t="shared" si="0"/>
        <v>2.3963553803064364E-2</v>
      </c>
      <c r="P8" s="68">
        <v>2.0396540923678243E-2</v>
      </c>
      <c r="Q8" s="66">
        <f t="shared" si="1"/>
        <v>6.6492723411191073E-3</v>
      </c>
      <c r="R8" s="69">
        <v>1.6755382201464517</v>
      </c>
    </row>
    <row r="9" spans="1:20" x14ac:dyDescent="0.2">
      <c r="A9" s="66" t="s">
        <v>9</v>
      </c>
      <c r="B9" s="66">
        <v>2</v>
      </c>
      <c r="C9" s="66">
        <v>1</v>
      </c>
      <c r="D9" s="66" t="s">
        <v>6</v>
      </c>
      <c r="E9" s="66">
        <v>1</v>
      </c>
      <c r="G9" s="66">
        <v>160</v>
      </c>
      <c r="H9" s="66">
        <v>3</v>
      </c>
      <c r="I9" s="66" t="s">
        <v>127</v>
      </c>
      <c r="J9" s="66" t="s">
        <v>125</v>
      </c>
      <c r="K9" s="67">
        <v>42047</v>
      </c>
      <c r="L9" s="66">
        <v>8</v>
      </c>
      <c r="M9" s="66" t="s">
        <v>135</v>
      </c>
      <c r="N9" s="68">
        <v>7.1902444486533351E-2</v>
      </c>
      <c r="O9" s="66">
        <f t="shared" si="0"/>
        <v>1.6249952453956537E-2</v>
      </c>
      <c r="P9" s="68">
        <v>1.8924961016914068E-2</v>
      </c>
      <c r="Q9" s="66">
        <f t="shared" si="1"/>
        <v>6.1695372915139867E-3</v>
      </c>
      <c r="R9" s="69">
        <v>1.7039937613954033</v>
      </c>
    </row>
    <row r="10" spans="1:20" x14ac:dyDescent="0.2">
      <c r="A10" s="66" t="s">
        <v>9</v>
      </c>
      <c r="B10" s="66">
        <v>2</v>
      </c>
      <c r="C10" s="66">
        <v>2</v>
      </c>
      <c r="D10" s="66" t="s">
        <v>7</v>
      </c>
      <c r="E10" s="66">
        <v>2</v>
      </c>
      <c r="G10" s="66">
        <v>0</v>
      </c>
      <c r="H10" s="66">
        <v>3</v>
      </c>
      <c r="I10" s="66" t="s">
        <v>136</v>
      </c>
      <c r="J10" s="66" t="s">
        <v>126</v>
      </c>
      <c r="K10" s="67">
        <v>42047</v>
      </c>
      <c r="L10" s="66">
        <v>9</v>
      </c>
      <c r="M10" s="66" t="s">
        <v>137</v>
      </c>
      <c r="N10" s="68">
        <v>1.6433991019091397E-2</v>
      </c>
      <c r="O10" s="66">
        <f t="shared" si="0"/>
        <v>3.714081970314656E-3</v>
      </c>
      <c r="P10" s="68">
        <v>2.3526831845445316E-2</v>
      </c>
      <c r="Q10" s="66">
        <f t="shared" si="1"/>
        <v>7.6697471816151736E-3</v>
      </c>
      <c r="R10" s="69">
        <v>0.59050426614455853</v>
      </c>
    </row>
    <row r="11" spans="1:20" x14ac:dyDescent="0.2">
      <c r="A11" s="66" t="s">
        <v>9</v>
      </c>
      <c r="B11" s="66">
        <v>2</v>
      </c>
      <c r="C11" s="66">
        <v>2</v>
      </c>
      <c r="D11" s="66" t="s">
        <v>7</v>
      </c>
      <c r="E11" s="66">
        <v>2</v>
      </c>
      <c r="G11" s="66">
        <v>160</v>
      </c>
      <c r="H11" s="66">
        <v>3</v>
      </c>
      <c r="I11" s="66" t="s">
        <v>136</v>
      </c>
      <c r="J11" s="66" t="s">
        <v>126</v>
      </c>
      <c r="K11" s="67">
        <v>42047</v>
      </c>
      <c r="L11" s="66">
        <v>10</v>
      </c>
      <c r="M11" s="66" t="s">
        <v>138</v>
      </c>
      <c r="N11" s="68">
        <v>1.7194098900778547E-2</v>
      </c>
      <c r="O11" s="66">
        <f t="shared" si="0"/>
        <v>3.8858663515759519E-3</v>
      </c>
      <c r="P11" s="68" t="s">
        <v>61</v>
      </c>
      <c r="Q11" s="66" t="e">
        <f t="shared" si="1"/>
        <v>#VALUE!</v>
      </c>
      <c r="R11" s="69">
        <v>0.56167955420120175</v>
      </c>
    </row>
    <row r="12" spans="1:20" x14ac:dyDescent="0.2">
      <c r="A12" s="66" t="s">
        <v>9</v>
      </c>
      <c r="B12" s="66">
        <v>2</v>
      </c>
      <c r="C12" s="66">
        <v>2</v>
      </c>
      <c r="D12" s="66" t="s">
        <v>7</v>
      </c>
      <c r="E12" s="66">
        <v>2</v>
      </c>
      <c r="G12" s="66">
        <v>0</v>
      </c>
      <c r="H12" s="66">
        <v>3</v>
      </c>
      <c r="I12" s="66" t="s">
        <v>136</v>
      </c>
      <c r="J12" s="66" t="s">
        <v>125</v>
      </c>
      <c r="K12" s="67">
        <v>42047</v>
      </c>
      <c r="L12" s="66">
        <v>11</v>
      </c>
      <c r="M12" s="66" t="s">
        <v>139</v>
      </c>
      <c r="N12" s="68">
        <v>7.2390777318443678E-2</v>
      </c>
      <c r="O12" s="66">
        <f t="shared" si="0"/>
        <v>1.636031567396827E-2</v>
      </c>
      <c r="P12" s="68">
        <v>2.1082738632577348E-2</v>
      </c>
      <c r="Q12" s="66">
        <f t="shared" si="1"/>
        <v>6.8729727942202154E-3</v>
      </c>
      <c r="R12" s="69">
        <v>1.4597810642253055</v>
      </c>
    </row>
    <row r="13" spans="1:20" x14ac:dyDescent="0.2">
      <c r="A13" s="66" t="s">
        <v>9</v>
      </c>
      <c r="B13" s="66">
        <v>2</v>
      </c>
      <c r="C13" s="66">
        <v>2</v>
      </c>
      <c r="D13" s="66" t="s">
        <v>7</v>
      </c>
      <c r="E13" s="66">
        <v>2</v>
      </c>
      <c r="G13" s="66">
        <v>45</v>
      </c>
      <c r="H13" s="66">
        <v>3</v>
      </c>
      <c r="I13" s="66" t="s">
        <v>136</v>
      </c>
      <c r="J13" s="66" t="s">
        <v>125</v>
      </c>
      <c r="K13" s="67">
        <v>42047</v>
      </c>
      <c r="L13" s="66">
        <v>12</v>
      </c>
      <c r="M13" s="66" t="s">
        <v>140</v>
      </c>
      <c r="N13" s="68">
        <v>7.2344823963454874E-2</v>
      </c>
      <c r="O13" s="66">
        <f t="shared" si="0"/>
        <v>1.6349930215740802E-2</v>
      </c>
      <c r="P13" s="68">
        <v>1.7567629443344352E-2</v>
      </c>
      <c r="Q13" s="66">
        <f t="shared" si="1"/>
        <v>5.7270471985302589E-3</v>
      </c>
      <c r="R13" s="69">
        <v>1.4194039744133311</v>
      </c>
    </row>
    <row r="14" spans="1:20" x14ac:dyDescent="0.2">
      <c r="A14" s="66" t="s">
        <v>9</v>
      </c>
      <c r="B14" s="66">
        <v>2</v>
      </c>
      <c r="C14" s="66">
        <v>2</v>
      </c>
      <c r="D14" s="66" t="s">
        <v>7</v>
      </c>
      <c r="E14" s="66">
        <v>2</v>
      </c>
      <c r="G14" s="66">
        <v>90</v>
      </c>
      <c r="H14" s="66">
        <v>3</v>
      </c>
      <c r="I14" s="66" t="s">
        <v>136</v>
      </c>
      <c r="J14" s="66" t="s">
        <v>125</v>
      </c>
      <c r="K14" s="67">
        <v>42047</v>
      </c>
      <c r="L14" s="66">
        <v>13</v>
      </c>
      <c r="M14" s="66" t="s">
        <v>141</v>
      </c>
      <c r="N14" s="68">
        <v>6.4432551295534463E-2</v>
      </c>
      <c r="O14" s="66">
        <f t="shared" si="0"/>
        <v>1.4561756592790789E-2</v>
      </c>
      <c r="P14" s="68">
        <v>2.2340503520438929E-2</v>
      </c>
      <c r="Q14" s="66">
        <f t="shared" si="1"/>
        <v>7.283004147663091E-3</v>
      </c>
      <c r="R14" s="69">
        <v>1.4025619068674273</v>
      </c>
    </row>
    <row r="15" spans="1:20" x14ac:dyDescent="0.2">
      <c r="A15" s="66" t="s">
        <v>9</v>
      </c>
      <c r="B15" s="66">
        <v>2</v>
      </c>
      <c r="C15" s="66">
        <v>2</v>
      </c>
      <c r="D15" s="66" t="s">
        <v>7</v>
      </c>
      <c r="E15" s="66">
        <v>2</v>
      </c>
      <c r="G15" s="66">
        <v>120</v>
      </c>
      <c r="H15" s="66">
        <v>3</v>
      </c>
      <c r="I15" s="66" t="s">
        <v>136</v>
      </c>
      <c r="J15" s="66" t="s">
        <v>125</v>
      </c>
      <c r="K15" s="67">
        <v>42047</v>
      </c>
      <c r="L15" s="66">
        <v>14</v>
      </c>
      <c r="M15" s="66" t="s">
        <v>142</v>
      </c>
      <c r="N15" s="68">
        <v>6.3595533638136095E-2</v>
      </c>
      <c r="O15" s="66">
        <f t="shared" si="0"/>
        <v>1.4372590602218759E-2</v>
      </c>
      <c r="P15" s="68">
        <v>2.2670875425611581E-2</v>
      </c>
      <c r="Q15" s="66">
        <f t="shared" si="1"/>
        <v>7.3907053887493756E-3</v>
      </c>
      <c r="R15" s="69">
        <v>1.3773878717138517</v>
      </c>
    </row>
    <row r="16" spans="1:20" x14ac:dyDescent="0.2">
      <c r="A16" s="66" t="s">
        <v>9</v>
      </c>
      <c r="B16" s="66">
        <v>2</v>
      </c>
      <c r="C16" s="66">
        <v>2</v>
      </c>
      <c r="D16" s="66" t="s">
        <v>7</v>
      </c>
      <c r="E16" s="66">
        <v>2</v>
      </c>
      <c r="G16" s="66">
        <v>160</v>
      </c>
      <c r="H16" s="66">
        <v>3</v>
      </c>
      <c r="I16" s="66" t="s">
        <v>136</v>
      </c>
      <c r="J16" s="66" t="s">
        <v>125</v>
      </c>
      <c r="K16" s="67">
        <v>42047</v>
      </c>
      <c r="L16" s="66">
        <v>15</v>
      </c>
      <c r="M16" s="66" t="s">
        <v>143</v>
      </c>
      <c r="N16" s="68">
        <v>6.4161751909053308E-2</v>
      </c>
      <c r="O16" s="66">
        <f t="shared" si="0"/>
        <v>1.4500555931446049E-2</v>
      </c>
      <c r="P16" s="68">
        <v>1.9201024434818612E-2</v>
      </c>
      <c r="Q16" s="66">
        <f t="shared" si="1"/>
        <v>6.2595339657508676E-3</v>
      </c>
      <c r="R16" s="69">
        <v>1.4289609621325063</v>
      </c>
    </row>
    <row r="17" spans="1:18" x14ac:dyDescent="0.2">
      <c r="A17" s="66" t="s">
        <v>9</v>
      </c>
      <c r="B17" s="66">
        <v>2</v>
      </c>
      <c r="C17" s="66">
        <v>2</v>
      </c>
      <c r="D17" s="66" t="s">
        <v>7</v>
      </c>
      <c r="E17" s="66">
        <v>2</v>
      </c>
      <c r="G17" s="66">
        <v>0</v>
      </c>
      <c r="H17" s="66">
        <v>3</v>
      </c>
      <c r="I17" s="66" t="s">
        <v>127</v>
      </c>
      <c r="J17" s="66" t="s">
        <v>125</v>
      </c>
      <c r="K17" s="67">
        <v>42047</v>
      </c>
      <c r="L17" s="66">
        <v>16</v>
      </c>
      <c r="M17" s="66" t="s">
        <v>144</v>
      </c>
      <c r="N17" s="68">
        <v>7.2669580206500037E-2</v>
      </c>
      <c r="O17" s="66">
        <f t="shared" si="0"/>
        <v>1.6423325126669008E-2</v>
      </c>
      <c r="P17" s="68">
        <v>2.2236911839388508E-2</v>
      </c>
      <c r="Q17" s="66">
        <f t="shared" si="1"/>
        <v>7.2492332596406544E-3</v>
      </c>
      <c r="R17" s="69">
        <v>1.1856535298342261</v>
      </c>
    </row>
    <row r="18" spans="1:18" x14ac:dyDescent="0.2">
      <c r="A18" s="66" t="s">
        <v>9</v>
      </c>
      <c r="B18" s="66">
        <v>2</v>
      </c>
      <c r="C18" s="66">
        <v>2</v>
      </c>
      <c r="D18" s="66" t="s">
        <v>7</v>
      </c>
      <c r="E18" s="66">
        <v>2</v>
      </c>
      <c r="G18" s="66">
        <v>45</v>
      </c>
      <c r="H18" s="66">
        <v>3</v>
      </c>
      <c r="I18" s="66" t="s">
        <v>127</v>
      </c>
      <c r="J18" s="66" t="s">
        <v>125</v>
      </c>
      <c r="K18" s="67">
        <v>42047</v>
      </c>
      <c r="L18" s="66">
        <v>17</v>
      </c>
      <c r="M18" s="66" t="s">
        <v>145</v>
      </c>
      <c r="N18" s="68">
        <v>7.3455211382347313E-2</v>
      </c>
      <c r="O18" s="66">
        <f t="shared" si="0"/>
        <v>1.6600877772410493E-2</v>
      </c>
      <c r="P18" s="68">
        <v>1.9251954077591057E-2</v>
      </c>
      <c r="Q18" s="66">
        <f t="shared" si="1"/>
        <v>6.2761370292946849E-3</v>
      </c>
      <c r="R18" s="69">
        <v>1.2450100452254631</v>
      </c>
    </row>
    <row r="19" spans="1:18" x14ac:dyDescent="0.2">
      <c r="A19" s="66" t="s">
        <v>9</v>
      </c>
      <c r="B19" s="66">
        <v>2</v>
      </c>
      <c r="C19" s="66">
        <v>2</v>
      </c>
      <c r="D19" s="66" t="s">
        <v>7</v>
      </c>
      <c r="E19" s="66">
        <v>2</v>
      </c>
      <c r="G19" s="66">
        <v>90</v>
      </c>
      <c r="H19" s="66">
        <v>3</v>
      </c>
      <c r="I19" s="66" t="s">
        <v>127</v>
      </c>
      <c r="J19" s="66" t="s">
        <v>125</v>
      </c>
      <c r="K19" s="67">
        <v>42047</v>
      </c>
      <c r="L19" s="66">
        <v>18</v>
      </c>
      <c r="M19" s="66" t="s">
        <v>146</v>
      </c>
      <c r="N19" s="68">
        <v>6.7753894186921473E-2</v>
      </c>
      <c r="O19" s="66">
        <f t="shared" si="0"/>
        <v>1.5312380086244253E-2</v>
      </c>
      <c r="P19" s="68">
        <v>2.0695111627431234E-2</v>
      </c>
      <c r="Q19" s="66">
        <f t="shared" si="1"/>
        <v>6.7466063905425823E-3</v>
      </c>
      <c r="R19" s="69">
        <v>1.23583096385998</v>
      </c>
    </row>
    <row r="20" spans="1:18" x14ac:dyDescent="0.2">
      <c r="A20" s="66" t="s">
        <v>9</v>
      </c>
      <c r="B20" s="66">
        <v>2</v>
      </c>
      <c r="C20" s="66">
        <v>2</v>
      </c>
      <c r="D20" s="66" t="s">
        <v>7</v>
      </c>
      <c r="E20" s="66">
        <v>2</v>
      </c>
      <c r="G20" s="66">
        <v>120</v>
      </c>
      <c r="H20" s="66">
        <v>3</v>
      </c>
      <c r="I20" s="66" t="s">
        <v>127</v>
      </c>
      <c r="J20" s="66" t="s">
        <v>125</v>
      </c>
      <c r="K20" s="67">
        <v>42047</v>
      </c>
      <c r="L20" s="66">
        <v>19</v>
      </c>
      <c r="M20" s="66" t="s">
        <v>147</v>
      </c>
      <c r="N20" s="68">
        <v>6.7759460611387434E-2</v>
      </c>
      <c r="O20" s="66">
        <f t="shared" si="0"/>
        <v>1.5313638098173561E-2</v>
      </c>
      <c r="P20" s="68">
        <v>1.7264837287190145E-2</v>
      </c>
      <c r="Q20" s="66">
        <f t="shared" si="1"/>
        <v>5.6283369556239873E-3</v>
      </c>
      <c r="R20" s="69">
        <v>1.1904625594367666</v>
      </c>
    </row>
    <row r="21" spans="1:18" x14ac:dyDescent="0.2">
      <c r="A21" s="66" t="s">
        <v>9</v>
      </c>
      <c r="B21" s="66">
        <v>2</v>
      </c>
      <c r="C21" s="66">
        <v>2</v>
      </c>
      <c r="D21" s="66" t="s">
        <v>7</v>
      </c>
      <c r="E21" s="66">
        <v>2</v>
      </c>
      <c r="G21" s="66">
        <v>160</v>
      </c>
      <c r="H21" s="66">
        <v>3</v>
      </c>
      <c r="I21" s="66" t="s">
        <v>127</v>
      </c>
      <c r="J21" s="66" t="s">
        <v>125</v>
      </c>
      <c r="K21" s="67">
        <v>42047</v>
      </c>
      <c r="L21" s="66">
        <v>20</v>
      </c>
      <c r="M21" s="66" t="s">
        <v>148</v>
      </c>
      <c r="N21" s="68">
        <v>6.207793403652604E-2</v>
      </c>
      <c r="O21" s="66">
        <f t="shared" si="0"/>
        <v>1.4029613092254886E-2</v>
      </c>
      <c r="P21" s="68">
        <v>1.8851412661230131E-2</v>
      </c>
      <c r="Q21" s="66">
        <f t="shared" si="1"/>
        <v>6.1455605275610231E-3</v>
      </c>
      <c r="R21" s="69">
        <v>1.2187636444363392</v>
      </c>
    </row>
    <row r="22" spans="1:18" x14ac:dyDescent="0.2">
      <c r="A22" s="66" t="s">
        <v>5</v>
      </c>
      <c r="B22" s="66">
        <v>1</v>
      </c>
      <c r="C22" s="66">
        <v>1</v>
      </c>
      <c r="D22" s="66" t="s">
        <v>7</v>
      </c>
      <c r="E22" s="66">
        <v>2</v>
      </c>
      <c r="G22" s="66">
        <v>0</v>
      </c>
      <c r="H22" s="66">
        <v>3</v>
      </c>
      <c r="I22" s="66" t="s">
        <v>136</v>
      </c>
      <c r="J22" s="66" t="s">
        <v>126</v>
      </c>
      <c r="K22" s="67">
        <v>42047</v>
      </c>
      <c r="L22" s="66">
        <v>21</v>
      </c>
      <c r="M22" s="66" t="s">
        <v>149</v>
      </c>
      <c r="N22" s="68">
        <v>1.0191636770229381E-2</v>
      </c>
      <c r="O22" s="66">
        <f t="shared" si="0"/>
        <v>2.3033099100718403E-3</v>
      </c>
      <c r="P22" s="68">
        <v>5.5140906067116788E-2</v>
      </c>
      <c r="Q22" s="66">
        <f t="shared" si="1"/>
        <v>1.7975935377880073E-2</v>
      </c>
      <c r="R22" s="69">
        <v>0.61211526329488986</v>
      </c>
    </row>
    <row r="23" spans="1:18" x14ac:dyDescent="0.2">
      <c r="A23" s="66" t="s">
        <v>5</v>
      </c>
      <c r="B23" s="66">
        <v>1</v>
      </c>
      <c r="C23" s="66">
        <v>1</v>
      </c>
      <c r="D23" s="66" t="s">
        <v>7</v>
      </c>
      <c r="E23" s="66">
        <v>2</v>
      </c>
      <c r="G23" s="66">
        <v>160</v>
      </c>
      <c r="H23" s="66">
        <v>3</v>
      </c>
      <c r="I23" s="66" t="s">
        <v>136</v>
      </c>
      <c r="J23" s="66" t="s">
        <v>126</v>
      </c>
      <c r="K23" s="67">
        <v>42047</v>
      </c>
      <c r="L23" s="66">
        <v>22</v>
      </c>
      <c r="M23" s="66" t="s">
        <v>150</v>
      </c>
      <c r="N23" s="68">
        <v>8.4207395337570143E-3</v>
      </c>
      <c r="O23" s="66">
        <f t="shared" si="0"/>
        <v>1.9030871346290854E-3</v>
      </c>
      <c r="P23" s="68">
        <v>5.2322092840881088E-2</v>
      </c>
      <c r="Q23" s="66">
        <f t="shared" si="1"/>
        <v>1.7057002266127236E-2</v>
      </c>
      <c r="R23" s="69">
        <v>0.66190800093480462</v>
      </c>
    </row>
    <row r="24" spans="1:18" x14ac:dyDescent="0.2">
      <c r="A24" s="66" t="s">
        <v>5</v>
      </c>
      <c r="B24" s="66">
        <v>1</v>
      </c>
      <c r="C24" s="66">
        <v>1</v>
      </c>
      <c r="D24" s="66" t="s">
        <v>7</v>
      </c>
      <c r="E24" s="66">
        <v>2</v>
      </c>
      <c r="G24" s="66">
        <v>0</v>
      </c>
      <c r="H24" s="66">
        <v>3</v>
      </c>
      <c r="I24" s="66" t="s">
        <v>136</v>
      </c>
      <c r="J24" s="66" t="s">
        <v>125</v>
      </c>
      <c r="K24" s="67">
        <v>42047</v>
      </c>
      <c r="L24" s="66">
        <v>23</v>
      </c>
      <c r="M24" s="66" t="s">
        <v>151</v>
      </c>
      <c r="N24" s="68">
        <v>0.22266579216486293</v>
      </c>
      <c r="O24" s="66">
        <f t="shared" si="0"/>
        <v>5.032246902925902E-2</v>
      </c>
      <c r="P24" s="68">
        <v>4.8436791139967066E-2</v>
      </c>
      <c r="Q24" s="66">
        <f t="shared" si="1"/>
        <v>1.5790393911629265E-2</v>
      </c>
      <c r="R24" s="69">
        <v>4.43351327865643</v>
      </c>
    </row>
    <row r="25" spans="1:18" x14ac:dyDescent="0.2">
      <c r="A25" s="66" t="s">
        <v>5</v>
      </c>
      <c r="B25" s="66">
        <v>1</v>
      </c>
      <c r="C25" s="66">
        <v>1</v>
      </c>
      <c r="D25" s="66" t="s">
        <v>7</v>
      </c>
      <c r="E25" s="66">
        <v>2</v>
      </c>
      <c r="G25" s="66">
        <v>30</v>
      </c>
      <c r="H25" s="66">
        <v>3</v>
      </c>
      <c r="I25" s="66" t="s">
        <v>136</v>
      </c>
      <c r="J25" s="66" t="s">
        <v>125</v>
      </c>
      <c r="K25" s="67">
        <v>42047</v>
      </c>
      <c r="L25" s="66">
        <v>24</v>
      </c>
      <c r="M25" s="66" t="s">
        <v>152</v>
      </c>
      <c r="N25" s="68">
        <v>0.22163301586570716</v>
      </c>
      <c r="O25" s="66">
        <f t="shared" si="0"/>
        <v>5.0089061585649818E-2</v>
      </c>
      <c r="P25" s="68">
        <v>5.8279808997710049E-2</v>
      </c>
      <c r="Q25" s="66">
        <f t="shared" si="1"/>
        <v>1.8999217733253478E-2</v>
      </c>
      <c r="R25" s="69">
        <v>4.5654445281432183</v>
      </c>
    </row>
    <row r="26" spans="1:18" x14ac:dyDescent="0.2">
      <c r="A26" s="66" t="s">
        <v>5</v>
      </c>
      <c r="B26" s="66">
        <v>1</v>
      </c>
      <c r="C26" s="66">
        <v>1</v>
      </c>
      <c r="D26" s="66" t="s">
        <v>7</v>
      </c>
      <c r="E26" s="66">
        <v>2</v>
      </c>
      <c r="G26" s="66">
        <v>60</v>
      </c>
      <c r="H26" s="66">
        <v>3</v>
      </c>
      <c r="I26" s="66" t="s">
        <v>136</v>
      </c>
      <c r="J26" s="66" t="s">
        <v>125</v>
      </c>
      <c r="K26" s="67">
        <v>42047</v>
      </c>
      <c r="L26" s="66">
        <v>25</v>
      </c>
      <c r="M26" s="66" t="s">
        <v>153</v>
      </c>
      <c r="N26" s="68">
        <v>0.1953608382820613</v>
      </c>
      <c r="O26" s="66">
        <f t="shared" si="0"/>
        <v>4.4151549451745854E-2</v>
      </c>
      <c r="P26" s="68">
        <v>5.0522648537309561E-2</v>
      </c>
      <c r="Q26" s="66">
        <f t="shared" si="1"/>
        <v>1.6470383423162916E-2</v>
      </c>
      <c r="R26" s="69">
        <v>4.5007554515267074</v>
      </c>
    </row>
    <row r="27" spans="1:18" x14ac:dyDescent="0.2">
      <c r="A27" s="66" t="s">
        <v>5</v>
      </c>
      <c r="B27" s="66">
        <v>1</v>
      </c>
      <c r="C27" s="66">
        <v>1</v>
      </c>
      <c r="D27" s="66" t="s">
        <v>7</v>
      </c>
      <c r="E27" s="66">
        <v>2</v>
      </c>
      <c r="G27" s="66">
        <v>90</v>
      </c>
      <c r="H27" s="66">
        <v>3</v>
      </c>
      <c r="I27" s="66" t="s">
        <v>136</v>
      </c>
      <c r="J27" s="66" t="s">
        <v>125</v>
      </c>
      <c r="K27" s="67">
        <v>42047</v>
      </c>
      <c r="L27" s="66">
        <v>26</v>
      </c>
      <c r="M27" s="66" t="s">
        <v>154</v>
      </c>
      <c r="N27" s="68">
        <v>0.16093020759483703</v>
      </c>
      <c r="O27" s="66">
        <f t="shared" si="0"/>
        <v>3.6370226916433171E-2</v>
      </c>
      <c r="P27" s="68">
        <v>5.2876386948809966E-2</v>
      </c>
      <c r="Q27" s="66">
        <f t="shared" si="1"/>
        <v>1.7237702145312048E-2</v>
      </c>
      <c r="R27" s="69">
        <v>4.3866406971596357</v>
      </c>
    </row>
    <row r="28" spans="1:18" x14ac:dyDescent="0.2">
      <c r="A28" s="66" t="s">
        <v>5</v>
      </c>
      <c r="B28" s="66">
        <v>1</v>
      </c>
      <c r="C28" s="66">
        <v>1</v>
      </c>
      <c r="D28" s="66" t="s">
        <v>7</v>
      </c>
      <c r="E28" s="66">
        <v>2</v>
      </c>
      <c r="G28" s="66">
        <v>120</v>
      </c>
      <c r="H28" s="66">
        <v>3</v>
      </c>
      <c r="I28" s="66" t="s">
        <v>136</v>
      </c>
      <c r="J28" s="66" t="s">
        <v>125</v>
      </c>
      <c r="K28" s="67">
        <v>42047</v>
      </c>
      <c r="L28" s="66">
        <v>27</v>
      </c>
      <c r="M28" s="66" t="s">
        <v>155</v>
      </c>
      <c r="N28" s="68">
        <v>0.14275426241091671</v>
      </c>
      <c r="O28" s="66">
        <f t="shared" si="0"/>
        <v>3.2262463304867178E-2</v>
      </c>
      <c r="P28" s="68">
        <v>4.9764045037500877E-2</v>
      </c>
      <c r="Q28" s="66">
        <f t="shared" si="1"/>
        <v>1.6223078682225285E-2</v>
      </c>
      <c r="R28" s="69">
        <v>4.3343137244233407</v>
      </c>
    </row>
    <row r="29" spans="1:18" x14ac:dyDescent="0.2">
      <c r="A29" s="66" t="s">
        <v>5</v>
      </c>
      <c r="B29" s="66">
        <v>1</v>
      </c>
      <c r="C29" s="66">
        <v>1</v>
      </c>
      <c r="D29" s="66" t="s">
        <v>7</v>
      </c>
      <c r="E29" s="66">
        <v>2</v>
      </c>
      <c r="G29" s="66">
        <v>160</v>
      </c>
      <c r="H29" s="66">
        <v>3</v>
      </c>
      <c r="I29" s="66" t="s">
        <v>136</v>
      </c>
      <c r="J29" s="66" t="s">
        <v>125</v>
      </c>
      <c r="K29" s="67">
        <v>42047</v>
      </c>
      <c r="L29" s="66">
        <v>28</v>
      </c>
      <c r="M29" s="66" t="s">
        <v>156</v>
      </c>
      <c r="N29" s="68">
        <v>0.11933850967675437</v>
      </c>
      <c r="O29" s="66">
        <f t="shared" si="0"/>
        <v>2.6970503186946489E-2</v>
      </c>
      <c r="P29" s="68">
        <v>5.2938274545780206E-2</v>
      </c>
      <c r="Q29" s="66">
        <f t="shared" si="1"/>
        <v>1.7257877501924347E-2</v>
      </c>
      <c r="R29" s="69">
        <v>4.2967484729509327</v>
      </c>
    </row>
    <row r="30" spans="1:18" x14ac:dyDescent="0.2">
      <c r="A30" s="66" t="s">
        <v>5</v>
      </c>
      <c r="B30" s="66">
        <v>1</v>
      </c>
      <c r="C30" s="66">
        <v>2</v>
      </c>
      <c r="D30" s="66" t="s">
        <v>6</v>
      </c>
      <c r="E30" s="66">
        <v>1</v>
      </c>
      <c r="G30" s="66">
        <v>0</v>
      </c>
      <c r="H30" s="66">
        <v>3</v>
      </c>
      <c r="I30" s="66" t="s">
        <v>127</v>
      </c>
      <c r="J30" s="66" t="s">
        <v>126</v>
      </c>
      <c r="K30" s="67">
        <v>42047</v>
      </c>
      <c r="L30" s="66">
        <v>29</v>
      </c>
      <c r="M30" s="66" t="s">
        <v>157</v>
      </c>
      <c r="N30" s="68">
        <v>2.1408970946931696E-2</v>
      </c>
      <c r="O30" s="66">
        <f t="shared" si="0"/>
        <v>4.8384274340065635E-3</v>
      </c>
      <c r="P30" s="68">
        <v>5.4294057873704747E-2</v>
      </c>
      <c r="Q30" s="66">
        <f t="shared" si="1"/>
        <v>1.7699862866827749E-2</v>
      </c>
      <c r="R30" s="69">
        <v>0.73102003103008195</v>
      </c>
    </row>
    <row r="31" spans="1:18" x14ac:dyDescent="0.2">
      <c r="A31" s="66" t="s">
        <v>5</v>
      </c>
      <c r="B31" s="66">
        <v>1</v>
      </c>
      <c r="C31" s="66">
        <v>2</v>
      </c>
      <c r="D31" s="66" t="s">
        <v>6</v>
      </c>
      <c r="E31" s="66">
        <v>1</v>
      </c>
      <c r="G31" s="66">
        <v>160</v>
      </c>
      <c r="H31" s="66">
        <v>3</v>
      </c>
      <c r="I31" s="66" t="s">
        <v>127</v>
      </c>
      <c r="J31" s="66" t="s">
        <v>126</v>
      </c>
      <c r="K31" s="67">
        <v>42047</v>
      </c>
      <c r="L31" s="66">
        <v>30</v>
      </c>
      <c r="M31" s="66" t="s">
        <v>158</v>
      </c>
      <c r="N31" s="68">
        <v>1.9204978216146015E-2</v>
      </c>
      <c r="O31" s="66">
        <f t="shared" si="0"/>
        <v>4.3403250768489993E-3</v>
      </c>
      <c r="P31" s="68">
        <v>5.2581618341712634E-2</v>
      </c>
      <c r="Q31" s="66">
        <f t="shared" si="1"/>
        <v>1.7141607579398321E-2</v>
      </c>
      <c r="R31" s="69">
        <v>0.76215474146618345</v>
      </c>
    </row>
    <row r="32" spans="1:18" x14ac:dyDescent="0.2">
      <c r="A32" s="66" t="s">
        <v>5</v>
      </c>
      <c r="B32" s="66">
        <v>1</v>
      </c>
      <c r="C32" s="66">
        <v>2</v>
      </c>
      <c r="D32" s="66" t="s">
        <v>6</v>
      </c>
      <c r="E32" s="66">
        <v>1</v>
      </c>
      <c r="G32" s="66">
        <v>0</v>
      </c>
      <c r="H32" s="66">
        <v>3</v>
      </c>
      <c r="I32" s="66" t="s">
        <v>127</v>
      </c>
      <c r="J32" s="66" t="s">
        <v>125</v>
      </c>
      <c r="K32" s="67">
        <v>42047</v>
      </c>
      <c r="L32" s="66">
        <v>31</v>
      </c>
      <c r="M32" s="66" t="s">
        <v>159</v>
      </c>
      <c r="N32" s="68">
        <v>0.22801652983289433</v>
      </c>
      <c r="O32" s="66">
        <f t="shared" si="0"/>
        <v>5.1531735742234124E-2</v>
      </c>
      <c r="P32" s="68">
        <v>5.2617740632473611E-2</v>
      </c>
      <c r="Q32" s="66">
        <f t="shared" si="1"/>
        <v>1.7153383446186398E-2</v>
      </c>
      <c r="R32" s="69">
        <v>5.5138308472672426</v>
      </c>
    </row>
    <row r="33" spans="1:18" x14ac:dyDescent="0.2">
      <c r="A33" s="66" t="s">
        <v>5</v>
      </c>
      <c r="B33" s="66">
        <v>1</v>
      </c>
      <c r="C33" s="66">
        <v>2</v>
      </c>
      <c r="D33" s="66" t="s">
        <v>6</v>
      </c>
      <c r="E33" s="66">
        <v>1</v>
      </c>
      <c r="G33" s="66">
        <v>30</v>
      </c>
      <c r="H33" s="66">
        <v>3</v>
      </c>
      <c r="I33" s="66" t="s">
        <v>127</v>
      </c>
      <c r="J33" s="66" t="s">
        <v>125</v>
      </c>
      <c r="K33" s="67">
        <v>42047</v>
      </c>
      <c r="L33" s="66">
        <v>32</v>
      </c>
      <c r="M33" s="66" t="s">
        <v>160</v>
      </c>
      <c r="N33" s="68">
        <v>0.18844115555450622</v>
      </c>
      <c r="O33" s="66">
        <f t="shared" si="0"/>
        <v>4.258770115531841E-2</v>
      </c>
      <c r="P33" s="68">
        <v>5.1729742372815975E-2</v>
      </c>
      <c r="Q33" s="66">
        <f t="shared" si="1"/>
        <v>1.6863896013538007E-2</v>
      </c>
      <c r="R33" s="69">
        <v>5.1700382631456945</v>
      </c>
    </row>
    <row r="34" spans="1:18" x14ac:dyDescent="0.2">
      <c r="A34" s="66" t="s">
        <v>5</v>
      </c>
      <c r="B34" s="66">
        <v>1</v>
      </c>
      <c r="C34" s="66">
        <v>2</v>
      </c>
      <c r="D34" s="66" t="s">
        <v>6</v>
      </c>
      <c r="E34" s="66">
        <v>1</v>
      </c>
      <c r="G34" s="66">
        <v>60</v>
      </c>
      <c r="H34" s="66">
        <v>3</v>
      </c>
      <c r="I34" s="66" t="s">
        <v>127</v>
      </c>
      <c r="J34" s="66" t="s">
        <v>125</v>
      </c>
      <c r="K34" s="67">
        <v>42047</v>
      </c>
      <c r="L34" s="66">
        <v>33</v>
      </c>
      <c r="M34" s="66" t="s">
        <v>161</v>
      </c>
      <c r="N34" s="68">
        <v>0.15756253185346508</v>
      </c>
      <c r="O34" s="66">
        <f t="shared" si="0"/>
        <v>3.5609132198883106E-2</v>
      </c>
      <c r="P34" s="68">
        <v>4.7516361046730057E-2</v>
      </c>
      <c r="Q34" s="66">
        <f t="shared" si="1"/>
        <v>1.5490333701234E-2</v>
      </c>
      <c r="R34" s="69">
        <v>4.9566644491136156</v>
      </c>
    </row>
    <row r="35" spans="1:18" x14ac:dyDescent="0.2">
      <c r="A35" s="66" t="s">
        <v>5</v>
      </c>
      <c r="B35" s="66">
        <v>1</v>
      </c>
      <c r="C35" s="66">
        <v>2</v>
      </c>
      <c r="D35" s="66" t="s">
        <v>6</v>
      </c>
      <c r="E35" s="66">
        <v>1</v>
      </c>
      <c r="G35" s="66">
        <v>100</v>
      </c>
      <c r="H35" s="66">
        <v>3</v>
      </c>
      <c r="I35" s="66" t="s">
        <v>127</v>
      </c>
      <c r="J35" s="66" t="s">
        <v>125</v>
      </c>
      <c r="K35" s="67">
        <v>42047</v>
      </c>
      <c r="L35" s="66">
        <v>34</v>
      </c>
      <c r="M35" s="66" t="s">
        <v>162</v>
      </c>
      <c r="N35" s="68">
        <v>0.1264082538530602</v>
      </c>
      <c r="O35" s="66">
        <f t="shared" si="0"/>
        <v>2.8568265370791608E-2</v>
      </c>
      <c r="P35" s="68">
        <v>4.9576950608277451E-2</v>
      </c>
      <c r="Q35" s="66">
        <f t="shared" si="1"/>
        <v>1.6162085898298449E-2</v>
      </c>
      <c r="R35" s="69">
        <v>4.5164101861701136</v>
      </c>
    </row>
    <row r="36" spans="1:18" x14ac:dyDescent="0.2">
      <c r="A36" s="66" t="s">
        <v>5</v>
      </c>
      <c r="B36" s="66">
        <v>1</v>
      </c>
      <c r="C36" s="66">
        <v>2</v>
      </c>
      <c r="D36" s="66" t="s">
        <v>6</v>
      </c>
      <c r="E36" s="66">
        <v>1</v>
      </c>
      <c r="G36" s="66">
        <v>140</v>
      </c>
      <c r="H36" s="66">
        <v>3</v>
      </c>
      <c r="I36" s="66" t="s">
        <v>127</v>
      </c>
      <c r="J36" s="66" t="s">
        <v>125</v>
      </c>
      <c r="K36" s="67">
        <v>42047</v>
      </c>
      <c r="L36" s="66">
        <v>35</v>
      </c>
      <c r="M36" s="66" t="s">
        <v>163</v>
      </c>
      <c r="N36" s="68">
        <v>0.10072683302539054</v>
      </c>
      <c r="O36" s="66">
        <f t="shared" si="0"/>
        <v>2.2764264263738263E-2</v>
      </c>
      <c r="P36" s="68">
        <v>4.3481702301520854E-2</v>
      </c>
      <c r="Q36" s="66">
        <f t="shared" si="1"/>
        <v>1.4175034950295798E-2</v>
      </c>
      <c r="R36" s="69">
        <v>3.7684311121627512</v>
      </c>
    </row>
    <row r="37" spans="1:18" x14ac:dyDescent="0.2">
      <c r="A37" s="66" t="s">
        <v>5</v>
      </c>
      <c r="B37" s="66">
        <v>1</v>
      </c>
      <c r="C37" s="66">
        <v>2</v>
      </c>
      <c r="D37" s="66" t="s">
        <v>6</v>
      </c>
      <c r="E37" s="66">
        <v>1</v>
      </c>
      <c r="G37" s="66">
        <v>160</v>
      </c>
      <c r="H37" s="66">
        <v>3</v>
      </c>
      <c r="I37" s="66" t="s">
        <v>127</v>
      </c>
      <c r="J37" s="66" t="s">
        <v>125</v>
      </c>
      <c r="K37" s="67">
        <v>42047</v>
      </c>
      <c r="L37" s="66">
        <v>36</v>
      </c>
      <c r="M37" s="66" t="s">
        <v>164</v>
      </c>
      <c r="N37" s="68">
        <v>9.7625192521573492E-2</v>
      </c>
      <c r="O37" s="66">
        <f t="shared" si="0"/>
        <v>2.2063293509875608E-2</v>
      </c>
      <c r="P37" s="68">
        <v>4.7379587511169392E-2</v>
      </c>
      <c r="Q37" s="66">
        <f t="shared" si="1"/>
        <v>1.5445745528641223E-2</v>
      </c>
      <c r="R37" s="69">
        <v>4.1102806386862332</v>
      </c>
    </row>
    <row r="38" spans="1:18" x14ac:dyDescent="0.2">
      <c r="A38" s="66" t="s">
        <v>10</v>
      </c>
      <c r="B38" s="66">
        <v>3</v>
      </c>
      <c r="C38" s="66">
        <v>3</v>
      </c>
      <c r="D38" s="66" t="s">
        <v>7</v>
      </c>
      <c r="E38" s="66">
        <v>2</v>
      </c>
      <c r="G38" s="66">
        <v>300</v>
      </c>
      <c r="H38" s="66">
        <v>3</v>
      </c>
      <c r="I38" s="66" t="s">
        <v>136</v>
      </c>
      <c r="J38" s="66" t="s">
        <v>125</v>
      </c>
      <c r="K38" s="67">
        <v>42047</v>
      </c>
      <c r="L38" s="66">
        <v>37</v>
      </c>
      <c r="M38" s="66" t="s">
        <v>165</v>
      </c>
      <c r="N38" s="68">
        <v>0.18819201513154787</v>
      </c>
      <c r="O38" s="66">
        <f t="shared" si="0"/>
        <v>4.253139541972982E-2</v>
      </c>
      <c r="P38" s="68">
        <v>8.8644930816597939E-2</v>
      </c>
      <c r="Q38" s="66">
        <f t="shared" si="1"/>
        <v>2.8898247446210928E-2</v>
      </c>
      <c r="R38" s="69">
        <v>6.9398628991866635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ySplit="1" topLeftCell="A14" activePane="bottomLeft" state="frozen"/>
      <selection pane="bottomLeft" sqref="A1:R1048576"/>
    </sheetView>
  </sheetViews>
  <sheetFormatPr baseColWidth="10" defaultColWidth="8.83203125" defaultRowHeight="15" x14ac:dyDescent="0.2"/>
  <cols>
    <col min="1" max="10" width="8.83203125" style="66"/>
    <col min="11" max="11" width="9.6640625" style="66" bestFit="1" customWidth="1"/>
    <col min="12" max="12" width="8.83203125" style="66"/>
    <col min="13" max="13" width="19.5" style="66" customWidth="1"/>
    <col min="14" max="16384" width="8.83203125" style="66"/>
  </cols>
  <sheetData>
    <row r="1" spans="1:18" ht="64" x14ac:dyDescent="0.2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23</v>
      </c>
      <c r="G1" s="64" t="s">
        <v>75</v>
      </c>
      <c r="H1" s="64" t="s">
        <v>22</v>
      </c>
      <c r="I1" s="64" t="s">
        <v>166</v>
      </c>
      <c r="J1" s="64" t="s">
        <v>124</v>
      </c>
      <c r="K1" s="64" t="s">
        <v>58</v>
      </c>
      <c r="L1" s="64" t="s">
        <v>59</v>
      </c>
      <c r="M1" s="65" t="s">
        <v>24</v>
      </c>
      <c r="N1" s="64" t="s">
        <v>60</v>
      </c>
      <c r="O1" s="64" t="s">
        <v>74</v>
      </c>
      <c r="P1" s="64" t="s">
        <v>71</v>
      </c>
      <c r="Q1" s="64" t="s">
        <v>76</v>
      </c>
      <c r="R1" s="64" t="s">
        <v>167</v>
      </c>
    </row>
    <row r="2" spans="1:18" ht="16" x14ac:dyDescent="0.2">
      <c r="A2" s="72" t="s">
        <v>5</v>
      </c>
      <c r="B2" s="66">
        <v>1</v>
      </c>
      <c r="C2" s="66">
        <v>2</v>
      </c>
      <c r="D2" s="72" t="s">
        <v>6</v>
      </c>
      <c r="E2" s="66">
        <v>1</v>
      </c>
      <c r="G2" s="72">
        <v>0</v>
      </c>
      <c r="H2" s="72">
        <v>2</v>
      </c>
      <c r="I2" s="72" t="s">
        <v>136</v>
      </c>
      <c r="J2" s="72" t="s">
        <v>126</v>
      </c>
      <c r="K2" s="67">
        <v>42056</v>
      </c>
      <c r="L2" s="72">
        <v>1</v>
      </c>
      <c r="N2" s="70">
        <v>1.3910842304960491E-2</v>
      </c>
      <c r="O2" s="66">
        <f>N2*0.226</f>
        <v>3.1438503609210709E-3</v>
      </c>
      <c r="P2" s="70">
        <v>5.0238706008223812E-2</v>
      </c>
      <c r="Q2" s="66">
        <f>P2*0.326</f>
        <v>1.6377818158680963E-2</v>
      </c>
      <c r="R2" s="71">
        <v>0.60090437600548186</v>
      </c>
    </row>
    <row r="3" spans="1:18" ht="16" x14ac:dyDescent="0.2">
      <c r="A3" s="72" t="s">
        <v>5</v>
      </c>
      <c r="B3" s="66">
        <v>1</v>
      </c>
      <c r="C3" s="66">
        <v>2</v>
      </c>
      <c r="D3" s="72" t="s">
        <v>6</v>
      </c>
      <c r="E3" s="66">
        <v>1</v>
      </c>
      <c r="G3" s="72">
        <v>0</v>
      </c>
      <c r="H3" s="72">
        <v>3</v>
      </c>
      <c r="I3" s="72" t="s">
        <v>136</v>
      </c>
      <c r="J3" s="72" t="s">
        <v>126</v>
      </c>
      <c r="K3" s="67">
        <v>42056</v>
      </c>
      <c r="L3" s="72">
        <v>2</v>
      </c>
      <c r="N3" s="70">
        <v>1.5859547712674709E-2</v>
      </c>
      <c r="O3" s="66">
        <f t="shared" ref="O3:O38" si="0">N3*0.226</f>
        <v>3.5842577830644843E-3</v>
      </c>
      <c r="P3" s="70">
        <v>5.3746025269756893E-2</v>
      </c>
      <c r="Q3" s="66">
        <f t="shared" ref="Q3:Q38" si="1">P3*0.326</f>
        <v>1.7521204237940749E-2</v>
      </c>
      <c r="R3" s="71">
        <v>0.66418598774957638</v>
      </c>
    </row>
    <row r="4" spans="1:18" ht="16" x14ac:dyDescent="0.2">
      <c r="A4" s="72" t="s">
        <v>5</v>
      </c>
      <c r="B4" s="66">
        <v>1</v>
      </c>
      <c r="C4" s="66">
        <v>2</v>
      </c>
      <c r="D4" s="72" t="s">
        <v>6</v>
      </c>
      <c r="E4" s="66">
        <v>1</v>
      </c>
      <c r="G4" s="72">
        <v>0</v>
      </c>
      <c r="H4" s="72">
        <v>2</v>
      </c>
      <c r="I4" s="72" t="s">
        <v>127</v>
      </c>
      <c r="J4" s="72" t="s">
        <v>126</v>
      </c>
      <c r="K4" s="67">
        <v>42056</v>
      </c>
      <c r="L4" s="72">
        <v>3</v>
      </c>
      <c r="N4" s="70">
        <v>2.1073973959872885E-2</v>
      </c>
      <c r="O4" s="66">
        <f t="shared" si="0"/>
        <v>4.762718114931272E-3</v>
      </c>
      <c r="P4" s="70">
        <v>5.0801579742722681E-2</v>
      </c>
      <c r="Q4" s="66">
        <f t="shared" si="1"/>
        <v>1.6561314996127594E-2</v>
      </c>
      <c r="R4" s="71">
        <v>0.73077121075100215</v>
      </c>
    </row>
    <row r="5" spans="1:18" ht="16" x14ac:dyDescent="0.2">
      <c r="A5" s="72" t="s">
        <v>5</v>
      </c>
      <c r="B5" s="66">
        <v>1</v>
      </c>
      <c r="C5" s="66">
        <v>2</v>
      </c>
      <c r="D5" s="72" t="s">
        <v>6</v>
      </c>
      <c r="E5" s="66">
        <v>1</v>
      </c>
      <c r="G5" s="72">
        <v>160</v>
      </c>
      <c r="H5" s="72">
        <v>2</v>
      </c>
      <c r="I5" s="72" t="s">
        <v>136</v>
      </c>
      <c r="J5" s="72" t="s">
        <v>126</v>
      </c>
      <c r="K5" s="67">
        <v>42056</v>
      </c>
      <c r="L5" s="72">
        <v>4</v>
      </c>
      <c r="N5" s="70">
        <v>2.689170256657946E-2</v>
      </c>
      <c r="O5" s="66">
        <f t="shared" si="0"/>
        <v>6.0775247800469584E-3</v>
      </c>
      <c r="P5" s="70">
        <v>5.696050908040088E-2</v>
      </c>
      <c r="Q5" s="66">
        <f t="shared" si="1"/>
        <v>1.8569125960210688E-2</v>
      </c>
      <c r="R5" s="71">
        <v>1.0207149403577978</v>
      </c>
    </row>
    <row r="6" spans="1:18" ht="16" x14ac:dyDescent="0.2">
      <c r="A6" s="72" t="s">
        <v>5</v>
      </c>
      <c r="B6" s="66">
        <v>1</v>
      </c>
      <c r="C6" s="66">
        <v>2</v>
      </c>
      <c r="D6" s="72" t="s">
        <v>6</v>
      </c>
      <c r="E6" s="66">
        <v>1</v>
      </c>
      <c r="G6" s="72">
        <v>160</v>
      </c>
      <c r="H6" s="72">
        <v>3</v>
      </c>
      <c r="I6" s="72" t="s">
        <v>136</v>
      </c>
      <c r="J6" s="72" t="s">
        <v>126</v>
      </c>
      <c r="K6" s="67">
        <v>42056</v>
      </c>
      <c r="L6" s="72">
        <v>5</v>
      </c>
      <c r="N6" s="70">
        <v>1.9082845318829603E-2</v>
      </c>
      <c r="O6" s="66">
        <f t="shared" si="0"/>
        <v>4.3127230420554902E-3</v>
      </c>
      <c r="P6" s="70">
        <v>5.3204449426555313E-2</v>
      </c>
      <c r="Q6" s="66">
        <f t="shared" si="1"/>
        <v>1.7344650513057034E-2</v>
      </c>
      <c r="R6" s="71">
        <v>0.74439950611242489</v>
      </c>
    </row>
    <row r="7" spans="1:18" ht="16" x14ac:dyDescent="0.2">
      <c r="A7" s="72" t="s">
        <v>5</v>
      </c>
      <c r="B7" s="66">
        <v>1</v>
      </c>
      <c r="C7" s="66">
        <v>2</v>
      </c>
      <c r="D7" s="72" t="s">
        <v>6</v>
      </c>
      <c r="E7" s="66">
        <v>1</v>
      </c>
      <c r="G7" s="72">
        <v>160</v>
      </c>
      <c r="H7" s="72">
        <v>2</v>
      </c>
      <c r="I7" s="72" t="s">
        <v>127</v>
      </c>
      <c r="J7" s="72" t="s">
        <v>126</v>
      </c>
      <c r="K7" s="67">
        <v>42056</v>
      </c>
      <c r="L7" s="72">
        <v>6</v>
      </c>
      <c r="N7" s="70">
        <v>2.2203189440532425E-2</v>
      </c>
      <c r="O7" s="66">
        <f t="shared" si="0"/>
        <v>5.017920813560328E-3</v>
      </c>
      <c r="P7" s="70">
        <v>5.7039716793509568E-2</v>
      </c>
      <c r="Q7" s="66">
        <f t="shared" si="1"/>
        <v>1.8594947674684118E-2</v>
      </c>
      <c r="R7" s="71">
        <v>0.74417169636378344</v>
      </c>
    </row>
    <row r="8" spans="1:18" ht="16" x14ac:dyDescent="0.2">
      <c r="A8" s="72" t="s">
        <v>5</v>
      </c>
      <c r="B8" s="66">
        <v>1</v>
      </c>
      <c r="C8" s="66">
        <v>2</v>
      </c>
      <c r="D8" s="72" t="s">
        <v>6</v>
      </c>
      <c r="E8" s="66">
        <v>1</v>
      </c>
      <c r="G8" s="72">
        <v>0</v>
      </c>
      <c r="H8" s="72">
        <v>3</v>
      </c>
      <c r="I8" s="72" t="s">
        <v>136</v>
      </c>
      <c r="J8" s="72" t="s">
        <v>125</v>
      </c>
      <c r="K8" s="67">
        <v>42056</v>
      </c>
      <c r="L8" s="72">
        <v>7</v>
      </c>
      <c r="N8" s="70">
        <v>0.21614528807075895</v>
      </c>
      <c r="O8" s="66">
        <f t="shared" si="0"/>
        <v>4.8848835103991524E-2</v>
      </c>
      <c r="P8" s="70">
        <v>4.9157888713550653E-2</v>
      </c>
      <c r="Q8" s="66">
        <f t="shared" si="1"/>
        <v>1.6025471720617513E-2</v>
      </c>
      <c r="R8" s="71">
        <v>4.0635572805513585</v>
      </c>
    </row>
    <row r="9" spans="1:18" ht="16" x14ac:dyDescent="0.2">
      <c r="A9" s="72" t="s">
        <v>5</v>
      </c>
      <c r="B9" s="66">
        <v>1</v>
      </c>
      <c r="C9" s="66">
        <v>2</v>
      </c>
      <c r="D9" s="72" t="s">
        <v>6</v>
      </c>
      <c r="E9" s="66">
        <v>1</v>
      </c>
      <c r="G9" s="72">
        <v>30</v>
      </c>
      <c r="H9" s="72">
        <v>3</v>
      </c>
      <c r="I9" s="72" t="s">
        <v>136</v>
      </c>
      <c r="J9" s="72" t="s">
        <v>125</v>
      </c>
      <c r="K9" s="67">
        <v>42056</v>
      </c>
      <c r="L9" s="72">
        <v>8</v>
      </c>
      <c r="N9" s="70">
        <v>0.20205058025318035</v>
      </c>
      <c r="O9" s="66">
        <f t="shared" si="0"/>
        <v>4.5663431137218762E-2</v>
      </c>
      <c r="P9" s="70">
        <v>5.5396017540142242E-2</v>
      </c>
      <c r="Q9" s="66">
        <f t="shared" si="1"/>
        <v>1.8059101718086373E-2</v>
      </c>
      <c r="R9" s="71">
        <v>4.0438481956013783</v>
      </c>
    </row>
    <row r="10" spans="1:18" ht="16" x14ac:dyDescent="0.2">
      <c r="A10" s="72" t="s">
        <v>5</v>
      </c>
      <c r="B10" s="66">
        <v>1</v>
      </c>
      <c r="C10" s="66">
        <v>2</v>
      </c>
      <c r="D10" s="72" t="s">
        <v>6</v>
      </c>
      <c r="E10" s="66">
        <v>1</v>
      </c>
      <c r="G10" s="72">
        <v>60</v>
      </c>
      <c r="H10" s="72">
        <v>3</v>
      </c>
      <c r="I10" s="72" t="s">
        <v>136</v>
      </c>
      <c r="J10" s="72" t="s">
        <v>125</v>
      </c>
      <c r="K10" s="67">
        <v>42056</v>
      </c>
      <c r="L10" s="72">
        <v>9</v>
      </c>
      <c r="N10" s="70">
        <v>0.19164996867208403</v>
      </c>
      <c r="O10" s="66">
        <f t="shared" si="0"/>
        <v>4.3312892919890995E-2</v>
      </c>
      <c r="P10" s="70">
        <v>5.0431299672940966E-2</v>
      </c>
      <c r="Q10" s="66">
        <f t="shared" si="1"/>
        <v>1.6440603693378755E-2</v>
      </c>
      <c r="R10" s="71">
        <v>4.6107506184769731</v>
      </c>
    </row>
    <row r="11" spans="1:18" ht="16" x14ac:dyDescent="0.2">
      <c r="A11" s="72" t="s">
        <v>5</v>
      </c>
      <c r="B11" s="66">
        <v>1</v>
      </c>
      <c r="C11" s="66">
        <v>2</v>
      </c>
      <c r="D11" s="72" t="s">
        <v>6</v>
      </c>
      <c r="E11" s="66">
        <v>1</v>
      </c>
      <c r="G11" s="72">
        <v>100</v>
      </c>
      <c r="H11" s="72">
        <v>3</v>
      </c>
      <c r="I11" s="72" t="s">
        <v>136</v>
      </c>
      <c r="J11" s="72" t="s">
        <v>125</v>
      </c>
      <c r="K11" s="67">
        <v>42056</v>
      </c>
      <c r="L11" s="72">
        <v>10</v>
      </c>
      <c r="N11" s="70">
        <v>0.1665527608902799</v>
      </c>
      <c r="O11" s="66">
        <f t="shared" si="0"/>
        <v>3.7640923961203256E-2</v>
      </c>
      <c r="P11" s="70">
        <v>5.1145411959335377E-2</v>
      </c>
      <c r="Q11" s="66">
        <f t="shared" si="1"/>
        <v>1.6673404298743335E-2</v>
      </c>
      <c r="R11" s="71">
        <v>4.3944311801824352</v>
      </c>
    </row>
    <row r="12" spans="1:18" ht="16" x14ac:dyDescent="0.2">
      <c r="A12" s="72" t="s">
        <v>5</v>
      </c>
      <c r="B12" s="66">
        <v>1</v>
      </c>
      <c r="C12" s="66">
        <v>2</v>
      </c>
      <c r="D12" s="72" t="s">
        <v>6</v>
      </c>
      <c r="E12" s="66">
        <v>1</v>
      </c>
      <c r="G12" s="72">
        <v>140</v>
      </c>
      <c r="H12" s="72">
        <v>3</v>
      </c>
      <c r="I12" s="72" t="s">
        <v>136</v>
      </c>
      <c r="J12" s="72" t="s">
        <v>125</v>
      </c>
      <c r="K12" s="67">
        <v>42056</v>
      </c>
      <c r="L12" s="72">
        <v>11</v>
      </c>
      <c r="N12" s="70">
        <v>0.10607340778844832</v>
      </c>
      <c r="O12" s="66">
        <f t="shared" si="0"/>
        <v>2.3972590160189319E-2</v>
      </c>
      <c r="P12" s="70">
        <v>5.2802183897921004E-2</v>
      </c>
      <c r="Q12" s="66">
        <f t="shared" si="1"/>
        <v>1.7213511950722248E-2</v>
      </c>
      <c r="R12" s="71">
        <v>3.2626336403525915</v>
      </c>
    </row>
    <row r="13" spans="1:18" ht="16" x14ac:dyDescent="0.2">
      <c r="A13" s="72" t="s">
        <v>5</v>
      </c>
      <c r="B13" s="66">
        <v>1</v>
      </c>
      <c r="C13" s="66">
        <v>2</v>
      </c>
      <c r="D13" s="72" t="s">
        <v>6</v>
      </c>
      <c r="E13" s="66">
        <v>1</v>
      </c>
      <c r="G13" s="72">
        <v>160</v>
      </c>
      <c r="H13" s="72">
        <v>3</v>
      </c>
      <c r="I13" s="72" t="s">
        <v>136</v>
      </c>
      <c r="J13" s="72" t="s">
        <v>125</v>
      </c>
      <c r="K13" s="67">
        <v>42056</v>
      </c>
      <c r="L13" s="72">
        <v>12</v>
      </c>
      <c r="N13" s="70">
        <v>9.4997631315345429E-2</v>
      </c>
      <c r="O13" s="66">
        <f t="shared" si="0"/>
        <v>2.1469464677268069E-2</v>
      </c>
      <c r="P13" s="70">
        <v>4.6794084245420503E-2</v>
      </c>
      <c r="Q13" s="66">
        <f t="shared" si="1"/>
        <v>1.5254871464007084E-2</v>
      </c>
      <c r="R13" s="71">
        <v>3.0484100397200158</v>
      </c>
    </row>
    <row r="14" spans="1:18" ht="16" x14ac:dyDescent="0.2">
      <c r="A14" s="72" t="s">
        <v>5</v>
      </c>
      <c r="B14" s="66">
        <v>1</v>
      </c>
      <c r="C14" s="66">
        <v>1</v>
      </c>
      <c r="D14" s="72" t="s">
        <v>7</v>
      </c>
      <c r="E14" s="66">
        <v>2</v>
      </c>
      <c r="G14" s="72">
        <v>0</v>
      </c>
      <c r="H14" s="72">
        <v>2</v>
      </c>
      <c r="I14" s="72" t="s">
        <v>136</v>
      </c>
      <c r="J14" s="72" t="s">
        <v>126</v>
      </c>
      <c r="K14" s="67">
        <v>42056</v>
      </c>
      <c r="L14" s="72">
        <v>13</v>
      </c>
      <c r="N14" s="70">
        <v>1.4997792838689209E-2</v>
      </c>
      <c r="O14" s="66">
        <f t="shared" si="0"/>
        <v>3.3895011815437614E-3</v>
      </c>
      <c r="P14" s="70">
        <v>5.4350394308181421E-2</v>
      </c>
      <c r="Q14" s="66">
        <f t="shared" si="1"/>
        <v>1.7718228544467144E-2</v>
      </c>
      <c r="R14" s="71">
        <v>0.40189593302101917</v>
      </c>
    </row>
    <row r="15" spans="1:18" ht="16" x14ac:dyDescent="0.2">
      <c r="A15" s="72" t="s">
        <v>5</v>
      </c>
      <c r="B15" s="66">
        <v>1</v>
      </c>
      <c r="C15" s="66">
        <v>1</v>
      </c>
      <c r="D15" s="72" t="s">
        <v>7</v>
      </c>
      <c r="E15" s="66">
        <v>2</v>
      </c>
      <c r="G15" s="72">
        <v>0</v>
      </c>
      <c r="H15" s="72">
        <v>3</v>
      </c>
      <c r="I15" s="72" t="s">
        <v>127</v>
      </c>
      <c r="J15" s="72" t="s">
        <v>126</v>
      </c>
      <c r="K15" s="67">
        <v>42056</v>
      </c>
      <c r="L15" s="72">
        <v>14</v>
      </c>
      <c r="N15" s="70">
        <v>1.5993513675234834E-2</v>
      </c>
      <c r="O15" s="66">
        <f t="shared" si="0"/>
        <v>3.6145340906030728E-3</v>
      </c>
      <c r="P15" s="70">
        <v>5.629765837748759E-2</v>
      </c>
      <c r="Q15" s="66">
        <f t="shared" si="1"/>
        <v>1.8353036631060957E-2</v>
      </c>
      <c r="R15" s="71">
        <v>0.6582088866687078</v>
      </c>
    </row>
    <row r="16" spans="1:18" ht="16" x14ac:dyDescent="0.2">
      <c r="A16" s="72" t="s">
        <v>5</v>
      </c>
      <c r="B16" s="66">
        <v>1</v>
      </c>
      <c r="C16" s="66">
        <v>1</v>
      </c>
      <c r="D16" s="72" t="s">
        <v>7</v>
      </c>
      <c r="E16" s="66">
        <v>2</v>
      </c>
      <c r="G16" s="72">
        <v>160</v>
      </c>
      <c r="H16" s="72">
        <v>2</v>
      </c>
      <c r="I16" s="72" t="s">
        <v>136</v>
      </c>
      <c r="J16" s="72" t="s">
        <v>126</v>
      </c>
      <c r="K16" s="67">
        <v>42056</v>
      </c>
      <c r="L16" s="72">
        <v>15</v>
      </c>
      <c r="N16" s="70">
        <v>9.0383615669838921E-3</v>
      </c>
      <c r="O16" s="66">
        <f t="shared" si="0"/>
        <v>2.0426697141383596E-3</v>
      </c>
      <c r="P16" s="70">
        <v>4.879180238169898E-2</v>
      </c>
      <c r="Q16" s="66">
        <f t="shared" si="1"/>
        <v>1.5906127576433868E-2</v>
      </c>
      <c r="R16" s="71">
        <v>0.38800388600392616</v>
      </c>
    </row>
    <row r="17" spans="1:18" ht="16" x14ac:dyDescent="0.2">
      <c r="A17" s="72" t="s">
        <v>5</v>
      </c>
      <c r="B17" s="66">
        <v>1</v>
      </c>
      <c r="C17" s="66">
        <v>1</v>
      </c>
      <c r="D17" s="72" t="s">
        <v>7</v>
      </c>
      <c r="E17" s="66">
        <v>2</v>
      </c>
      <c r="G17" s="72">
        <v>160</v>
      </c>
      <c r="H17" s="72">
        <v>2</v>
      </c>
      <c r="I17" s="72" t="s">
        <v>127</v>
      </c>
      <c r="J17" s="72" t="s">
        <v>126</v>
      </c>
      <c r="K17" s="67">
        <v>42056</v>
      </c>
      <c r="L17" s="72">
        <v>16</v>
      </c>
      <c r="N17" s="70">
        <v>9.9658846894428964E-3</v>
      </c>
      <c r="O17" s="66">
        <f t="shared" si="0"/>
        <v>2.2522899398140948E-3</v>
      </c>
      <c r="P17" s="70">
        <v>5.501402156890571E-2</v>
      </c>
      <c r="Q17" s="66">
        <f t="shared" si="1"/>
        <v>1.7934571031463262E-2</v>
      </c>
      <c r="R17" s="71">
        <v>0.72382783005981688</v>
      </c>
    </row>
    <row r="18" spans="1:18" ht="16" x14ac:dyDescent="0.2">
      <c r="A18" s="72" t="s">
        <v>5</v>
      </c>
      <c r="B18" s="66">
        <v>1</v>
      </c>
      <c r="C18" s="66">
        <v>1</v>
      </c>
      <c r="D18" s="72" t="s">
        <v>7</v>
      </c>
      <c r="E18" s="66">
        <v>2</v>
      </c>
      <c r="G18" s="72">
        <v>160</v>
      </c>
      <c r="H18" s="72">
        <v>3</v>
      </c>
      <c r="I18" s="72" t="s">
        <v>127</v>
      </c>
      <c r="J18" s="72" t="s">
        <v>126</v>
      </c>
      <c r="K18" s="67">
        <v>42056</v>
      </c>
      <c r="L18" s="72">
        <v>17</v>
      </c>
      <c r="N18" s="70">
        <v>1.4036845154949547E-2</v>
      </c>
      <c r="O18" s="66">
        <f t="shared" si="0"/>
        <v>3.1723270050185979E-3</v>
      </c>
      <c r="P18" s="70">
        <v>5.5103375015390706E-2</v>
      </c>
      <c r="Q18" s="66">
        <f t="shared" si="1"/>
        <v>1.7963700255017371E-2</v>
      </c>
      <c r="R18" s="71">
        <v>0.67487332504625075</v>
      </c>
    </row>
    <row r="19" spans="1:18" ht="16" x14ac:dyDescent="0.2">
      <c r="A19" s="72" t="s">
        <v>5</v>
      </c>
      <c r="B19" s="66">
        <v>1</v>
      </c>
      <c r="C19" s="66">
        <v>1</v>
      </c>
      <c r="D19" s="72" t="s">
        <v>7</v>
      </c>
      <c r="E19" s="66">
        <v>2</v>
      </c>
      <c r="G19" s="72">
        <v>0</v>
      </c>
      <c r="H19" s="72">
        <v>3</v>
      </c>
      <c r="I19" s="72" t="s">
        <v>127</v>
      </c>
      <c r="J19" s="72" t="s">
        <v>125</v>
      </c>
      <c r="K19" s="67">
        <v>42056</v>
      </c>
      <c r="L19" s="72">
        <v>18</v>
      </c>
      <c r="N19" s="70">
        <v>0.19024058765959476</v>
      </c>
      <c r="O19" s="66">
        <f t="shared" si="0"/>
        <v>4.2994372811068417E-2</v>
      </c>
      <c r="P19" s="70">
        <v>5.6587144279751228E-2</v>
      </c>
      <c r="Q19" s="66">
        <f t="shared" si="1"/>
        <v>1.8447409035198901E-2</v>
      </c>
      <c r="R19" s="71">
        <v>4.2444050212134119</v>
      </c>
    </row>
    <row r="20" spans="1:18" ht="16" x14ac:dyDescent="0.2">
      <c r="A20" s="72" t="s">
        <v>5</v>
      </c>
      <c r="B20" s="66">
        <v>1</v>
      </c>
      <c r="C20" s="66">
        <v>1</v>
      </c>
      <c r="D20" s="72" t="s">
        <v>7</v>
      </c>
      <c r="E20" s="66">
        <v>2</v>
      </c>
      <c r="G20" s="72">
        <v>30</v>
      </c>
      <c r="H20" s="72">
        <v>3</v>
      </c>
      <c r="I20" s="72" t="s">
        <v>127</v>
      </c>
      <c r="J20" s="72" t="s">
        <v>125</v>
      </c>
      <c r="K20" s="67">
        <v>42056</v>
      </c>
      <c r="L20" s="72">
        <v>19</v>
      </c>
      <c r="N20" s="70">
        <v>0.18467427729156205</v>
      </c>
      <c r="O20" s="66">
        <f t="shared" si="0"/>
        <v>4.1736386667893026E-2</v>
      </c>
      <c r="P20" s="70">
        <v>5.8882528083737673E-2</v>
      </c>
      <c r="Q20" s="66">
        <f t="shared" si="1"/>
        <v>1.9195704155298483E-2</v>
      </c>
      <c r="R20" s="71">
        <v>4.1154637405333165</v>
      </c>
    </row>
    <row r="21" spans="1:18" ht="16" x14ac:dyDescent="0.2">
      <c r="A21" s="72" t="s">
        <v>5</v>
      </c>
      <c r="B21" s="66">
        <v>1</v>
      </c>
      <c r="C21" s="66">
        <v>1</v>
      </c>
      <c r="D21" s="72" t="s">
        <v>7</v>
      </c>
      <c r="E21" s="66">
        <v>2</v>
      </c>
      <c r="G21" s="72">
        <v>60</v>
      </c>
      <c r="H21" s="72">
        <v>3</v>
      </c>
      <c r="I21" s="72" t="s">
        <v>127</v>
      </c>
      <c r="J21" s="72" t="s">
        <v>125</v>
      </c>
      <c r="K21" s="67">
        <v>42056</v>
      </c>
      <c r="L21" s="72">
        <v>20</v>
      </c>
      <c r="N21" s="70">
        <v>0.17404555574030789</v>
      </c>
      <c r="O21" s="66">
        <f t="shared" si="0"/>
        <v>3.9334295597309582E-2</v>
      </c>
      <c r="P21" s="70">
        <v>5.7384625790901561E-2</v>
      </c>
      <c r="Q21" s="66">
        <f t="shared" si="1"/>
        <v>1.8707388007833909E-2</v>
      </c>
      <c r="R21" s="71">
        <v>4.0414955325345954</v>
      </c>
    </row>
    <row r="22" spans="1:18" ht="16" x14ac:dyDescent="0.2">
      <c r="A22" s="72" t="s">
        <v>5</v>
      </c>
      <c r="B22" s="66">
        <v>1</v>
      </c>
      <c r="C22" s="66">
        <v>1</v>
      </c>
      <c r="D22" s="72" t="s">
        <v>7</v>
      </c>
      <c r="E22" s="66">
        <v>2</v>
      </c>
      <c r="G22" s="72">
        <v>90</v>
      </c>
      <c r="H22" s="72">
        <v>3</v>
      </c>
      <c r="I22" s="72" t="s">
        <v>127</v>
      </c>
      <c r="J22" s="72" t="s">
        <v>125</v>
      </c>
      <c r="K22" s="67">
        <v>42056</v>
      </c>
      <c r="L22" s="72">
        <v>21</v>
      </c>
      <c r="N22" s="70">
        <v>0.1303120035548567</v>
      </c>
      <c r="O22" s="66">
        <f t="shared" si="0"/>
        <v>2.9450512803397614E-2</v>
      </c>
      <c r="P22" s="70">
        <v>4.916805688678174E-2</v>
      </c>
      <c r="Q22" s="66">
        <f t="shared" si="1"/>
        <v>1.6028786545090847E-2</v>
      </c>
      <c r="R22" s="71">
        <v>3.5855722944633865</v>
      </c>
    </row>
    <row r="23" spans="1:18" ht="16" x14ac:dyDescent="0.2">
      <c r="A23" s="72" t="s">
        <v>5</v>
      </c>
      <c r="B23" s="66">
        <v>1</v>
      </c>
      <c r="C23" s="66">
        <v>1</v>
      </c>
      <c r="D23" s="72" t="s">
        <v>7</v>
      </c>
      <c r="E23" s="66">
        <v>2</v>
      </c>
      <c r="G23" s="72">
        <v>120</v>
      </c>
      <c r="H23" s="72">
        <v>3</v>
      </c>
      <c r="I23" s="72" t="s">
        <v>127</v>
      </c>
      <c r="J23" s="72" t="s">
        <v>125</v>
      </c>
      <c r="K23" s="67">
        <v>42056</v>
      </c>
      <c r="L23" s="72">
        <v>22</v>
      </c>
      <c r="N23" s="70">
        <v>0.12799575376849906</v>
      </c>
      <c r="O23" s="66">
        <f t="shared" si="0"/>
        <v>2.892704035168079E-2</v>
      </c>
      <c r="P23" s="70">
        <v>5.6927722746042089E-2</v>
      </c>
      <c r="Q23" s="66">
        <f t="shared" si="1"/>
        <v>1.8558437615209721E-2</v>
      </c>
      <c r="R23" s="71">
        <v>3.642818537264084</v>
      </c>
    </row>
    <row r="24" spans="1:18" ht="16" x14ac:dyDescent="0.2">
      <c r="A24" s="72" t="s">
        <v>5</v>
      </c>
      <c r="B24" s="66">
        <v>1</v>
      </c>
      <c r="C24" s="66">
        <v>1</v>
      </c>
      <c r="D24" s="72" t="s">
        <v>7</v>
      </c>
      <c r="E24" s="66">
        <v>2</v>
      </c>
      <c r="G24" s="72">
        <v>160</v>
      </c>
      <c r="H24" s="72">
        <v>3</v>
      </c>
      <c r="I24" s="72" t="s">
        <v>127</v>
      </c>
      <c r="J24" s="72" t="s">
        <v>125</v>
      </c>
      <c r="K24" s="67">
        <v>42056</v>
      </c>
      <c r="L24" s="72">
        <v>23</v>
      </c>
      <c r="N24" s="70">
        <v>0.10757503045288616</v>
      </c>
      <c r="O24" s="66">
        <f t="shared" si="0"/>
        <v>2.4311956882352274E-2</v>
      </c>
      <c r="P24" s="70">
        <v>5.2298526313450923E-2</v>
      </c>
      <c r="Q24" s="66">
        <f t="shared" si="1"/>
        <v>1.7049319578185E-2</v>
      </c>
      <c r="R24" s="71">
        <v>3.4365768793010933</v>
      </c>
    </row>
    <row r="25" spans="1:18" ht="16" x14ac:dyDescent="0.2">
      <c r="A25" s="72" t="s">
        <v>9</v>
      </c>
      <c r="B25" s="66">
        <v>2</v>
      </c>
      <c r="C25" s="66">
        <v>1</v>
      </c>
      <c r="D25" s="72" t="s">
        <v>6</v>
      </c>
      <c r="E25" s="66">
        <v>1</v>
      </c>
      <c r="G25" s="72">
        <v>0</v>
      </c>
      <c r="H25" s="72">
        <v>2</v>
      </c>
      <c r="I25" s="72" t="s">
        <v>136</v>
      </c>
      <c r="J25" s="72" t="s">
        <v>126</v>
      </c>
      <c r="K25" s="67">
        <v>42056</v>
      </c>
      <c r="L25" s="72">
        <v>24</v>
      </c>
      <c r="N25" s="70">
        <v>1.8396169556150591E-2</v>
      </c>
      <c r="O25" s="66">
        <f t="shared" si="0"/>
        <v>4.157534319690034E-3</v>
      </c>
      <c r="P25" s="70">
        <v>2.1224678996378851E-2</v>
      </c>
      <c r="Q25" s="66">
        <f t="shared" si="1"/>
        <v>6.9192453528195055E-3</v>
      </c>
      <c r="R25" s="71">
        <v>0.61022012814222548</v>
      </c>
    </row>
    <row r="26" spans="1:18" ht="16" x14ac:dyDescent="0.2">
      <c r="A26" s="72" t="s">
        <v>9</v>
      </c>
      <c r="B26" s="66">
        <v>2</v>
      </c>
      <c r="C26" s="66">
        <v>1</v>
      </c>
      <c r="D26" s="72" t="s">
        <v>6</v>
      </c>
      <c r="E26" s="66">
        <v>1</v>
      </c>
      <c r="G26" s="72">
        <v>0</v>
      </c>
      <c r="H26" s="72">
        <v>3</v>
      </c>
      <c r="I26" s="72" t="s">
        <v>136</v>
      </c>
      <c r="J26" s="72" t="s">
        <v>126</v>
      </c>
      <c r="K26" s="67">
        <v>42056</v>
      </c>
      <c r="L26" s="72">
        <v>25</v>
      </c>
      <c r="N26" s="70">
        <v>1.5785569894630067E-2</v>
      </c>
      <c r="O26" s="66">
        <f t="shared" si="0"/>
        <v>3.5675387961863953E-3</v>
      </c>
      <c r="P26" s="70">
        <v>2.3977951836718133E-2</v>
      </c>
      <c r="Q26" s="66">
        <f t="shared" si="1"/>
        <v>7.8168122987701122E-3</v>
      </c>
      <c r="R26" s="71">
        <v>0.54209915433188038</v>
      </c>
    </row>
    <row r="27" spans="1:18" ht="16" x14ac:dyDescent="0.2">
      <c r="A27" s="72" t="s">
        <v>9</v>
      </c>
      <c r="B27" s="66">
        <v>2</v>
      </c>
      <c r="C27" s="66">
        <v>2</v>
      </c>
      <c r="D27" s="72" t="s">
        <v>7</v>
      </c>
      <c r="E27" s="66">
        <v>2</v>
      </c>
      <c r="G27" s="72">
        <v>0</v>
      </c>
      <c r="H27" s="72">
        <v>2</v>
      </c>
      <c r="I27" s="72" t="s">
        <v>136</v>
      </c>
      <c r="J27" s="72" t="s">
        <v>126</v>
      </c>
      <c r="K27" s="67">
        <v>42056</v>
      </c>
      <c r="L27" s="72">
        <v>26</v>
      </c>
      <c r="N27" s="70">
        <v>1.6400744265802139E-2</v>
      </c>
      <c r="O27" s="66">
        <f t="shared" si="0"/>
        <v>3.7065682040712837E-3</v>
      </c>
      <c r="P27" s="70">
        <v>2.0569315990943613E-2</v>
      </c>
      <c r="Q27" s="66">
        <f t="shared" si="1"/>
        <v>6.7055970130476183E-3</v>
      </c>
      <c r="R27" s="71">
        <v>0.5473885428473757</v>
      </c>
    </row>
    <row r="28" spans="1:18" ht="16" x14ac:dyDescent="0.2">
      <c r="A28" s="72" t="s">
        <v>9</v>
      </c>
      <c r="B28" s="66">
        <v>2</v>
      </c>
      <c r="C28" s="66">
        <v>1</v>
      </c>
      <c r="D28" s="72" t="s">
        <v>6</v>
      </c>
      <c r="E28" s="66">
        <v>1</v>
      </c>
      <c r="G28" s="72">
        <v>0</v>
      </c>
      <c r="H28" s="72">
        <v>2</v>
      </c>
      <c r="I28" s="72" t="s">
        <v>127</v>
      </c>
      <c r="J28" s="72" t="s">
        <v>126</v>
      </c>
      <c r="K28" s="67">
        <v>42056</v>
      </c>
      <c r="L28" s="72">
        <v>27</v>
      </c>
      <c r="N28" s="70">
        <v>3.5545164938858571E-2</v>
      </c>
      <c r="O28" s="66">
        <f t="shared" si="0"/>
        <v>8.0332072761820379E-3</v>
      </c>
      <c r="P28" s="70">
        <v>2.4663001751360741E-2</v>
      </c>
      <c r="Q28" s="66">
        <f t="shared" si="1"/>
        <v>8.0401385709436019E-3</v>
      </c>
      <c r="R28" s="71">
        <v>0.66400965760565611</v>
      </c>
    </row>
    <row r="29" spans="1:18" ht="16" x14ac:dyDescent="0.2">
      <c r="A29" s="72" t="s">
        <v>9</v>
      </c>
      <c r="B29" s="66">
        <v>2</v>
      </c>
      <c r="C29" s="66">
        <v>1</v>
      </c>
      <c r="D29" s="72" t="s">
        <v>6</v>
      </c>
      <c r="E29" s="66">
        <v>1</v>
      </c>
      <c r="G29" s="72">
        <v>140</v>
      </c>
      <c r="H29" s="72">
        <v>2</v>
      </c>
      <c r="I29" s="72" t="s">
        <v>127</v>
      </c>
      <c r="J29" s="72" t="s">
        <v>126</v>
      </c>
      <c r="K29" s="67">
        <v>42056</v>
      </c>
      <c r="L29" s="72">
        <v>28</v>
      </c>
      <c r="N29" s="70">
        <v>1.9785702085254885E-2</v>
      </c>
      <c r="O29" s="66">
        <f t="shared" si="0"/>
        <v>4.4715686712676044E-3</v>
      </c>
      <c r="P29" s="70">
        <v>2.6650190146303595E-2</v>
      </c>
      <c r="Q29" s="66">
        <f t="shared" si="1"/>
        <v>8.6879619876949719E-3</v>
      </c>
      <c r="R29" s="71">
        <v>0.60420494481069242</v>
      </c>
    </row>
    <row r="30" spans="1:18" ht="16" x14ac:dyDescent="0.2">
      <c r="A30" s="72" t="s">
        <v>9</v>
      </c>
      <c r="B30" s="66">
        <v>2</v>
      </c>
      <c r="C30" s="66">
        <v>1</v>
      </c>
      <c r="D30" s="72" t="s">
        <v>6</v>
      </c>
      <c r="E30" s="66">
        <v>1</v>
      </c>
      <c r="G30" s="72">
        <v>160</v>
      </c>
      <c r="H30" s="72">
        <v>2</v>
      </c>
      <c r="I30" s="72" t="s">
        <v>136</v>
      </c>
      <c r="J30" s="72" t="s">
        <v>126</v>
      </c>
      <c r="K30" s="67">
        <v>42056</v>
      </c>
      <c r="L30" s="72">
        <v>29</v>
      </c>
      <c r="N30" s="70">
        <v>2.1755834670406551E-2</v>
      </c>
      <c r="O30" s="66">
        <f t="shared" si="0"/>
        <v>4.9168186355118809E-3</v>
      </c>
      <c r="P30" s="70">
        <v>2.1134696812545449E-2</v>
      </c>
      <c r="Q30" s="66">
        <f t="shared" si="1"/>
        <v>6.8899111608898165E-3</v>
      </c>
      <c r="R30" s="71">
        <v>0.62330736115701202</v>
      </c>
    </row>
    <row r="31" spans="1:18" ht="16" x14ac:dyDescent="0.2">
      <c r="A31" s="72" t="s">
        <v>9</v>
      </c>
      <c r="B31" s="66">
        <v>2</v>
      </c>
      <c r="C31" s="66">
        <v>1</v>
      </c>
      <c r="D31" s="72" t="s">
        <v>6</v>
      </c>
      <c r="E31" s="66">
        <v>1</v>
      </c>
      <c r="G31" s="72">
        <v>160</v>
      </c>
      <c r="H31" s="72">
        <v>3</v>
      </c>
      <c r="I31" s="72" t="s">
        <v>136</v>
      </c>
      <c r="J31" s="72" t="s">
        <v>126</v>
      </c>
      <c r="K31" s="67">
        <v>42056</v>
      </c>
      <c r="L31" s="72">
        <v>30</v>
      </c>
      <c r="N31" s="70">
        <v>1.6895228883933831E-2</v>
      </c>
      <c r="O31" s="66">
        <f t="shared" si="0"/>
        <v>3.8183217277690459E-3</v>
      </c>
      <c r="P31" s="70">
        <v>1.8853921363341769E-2</v>
      </c>
      <c r="Q31" s="66">
        <f t="shared" si="1"/>
        <v>6.1463783644494169E-3</v>
      </c>
      <c r="R31" s="71">
        <v>0.53493585892913331</v>
      </c>
    </row>
    <row r="32" spans="1:18" ht="16" x14ac:dyDescent="0.2">
      <c r="A32" s="72" t="s">
        <v>9</v>
      </c>
      <c r="B32" s="66">
        <v>2</v>
      </c>
      <c r="C32" s="66">
        <v>1</v>
      </c>
      <c r="D32" s="72" t="s">
        <v>6</v>
      </c>
      <c r="E32" s="66">
        <v>1</v>
      </c>
      <c r="G32" s="72">
        <v>0</v>
      </c>
      <c r="H32" s="72">
        <v>3</v>
      </c>
      <c r="I32" s="72" t="s">
        <v>136</v>
      </c>
      <c r="J32" s="72" t="s">
        <v>125</v>
      </c>
      <c r="K32" s="67">
        <v>42056</v>
      </c>
      <c r="L32" s="72">
        <v>31</v>
      </c>
      <c r="N32" s="70">
        <v>8.1709756664003777E-2</v>
      </c>
      <c r="O32" s="66">
        <f t="shared" si="0"/>
        <v>1.8466405006064855E-2</v>
      </c>
      <c r="P32" s="70">
        <v>2.1731005698189695E-2</v>
      </c>
      <c r="Q32" s="66">
        <f t="shared" si="1"/>
        <v>7.0843078576098405E-3</v>
      </c>
      <c r="R32" s="71">
        <v>1.4676649031585309</v>
      </c>
    </row>
    <row r="33" spans="1:18" ht="16" x14ac:dyDescent="0.2">
      <c r="A33" s="72" t="s">
        <v>9</v>
      </c>
      <c r="B33" s="66">
        <v>2</v>
      </c>
      <c r="C33" s="66">
        <v>1</v>
      </c>
      <c r="D33" s="72" t="s">
        <v>6</v>
      </c>
      <c r="E33" s="66">
        <v>1</v>
      </c>
      <c r="G33" s="72">
        <v>40</v>
      </c>
      <c r="H33" s="72">
        <v>3</v>
      </c>
      <c r="I33" s="72" t="s">
        <v>136</v>
      </c>
      <c r="J33" s="72" t="s">
        <v>125</v>
      </c>
      <c r="K33" s="67">
        <v>42056</v>
      </c>
      <c r="L33" s="72">
        <v>32</v>
      </c>
      <c r="N33" s="70">
        <v>6.0080203586976369E-2</v>
      </c>
      <c r="O33" s="66">
        <f t="shared" si="0"/>
        <v>1.3578126010656659E-2</v>
      </c>
      <c r="P33" s="70">
        <v>2.1440022619275287E-2</v>
      </c>
      <c r="Q33" s="66">
        <f t="shared" si="1"/>
        <v>6.9894473738837436E-3</v>
      </c>
      <c r="R33" s="71">
        <v>1.2303613493481362</v>
      </c>
    </row>
    <row r="34" spans="1:18" ht="16" x14ac:dyDescent="0.2">
      <c r="A34" s="72" t="s">
        <v>9</v>
      </c>
      <c r="B34" s="66">
        <v>2</v>
      </c>
      <c r="C34" s="66">
        <v>1</v>
      </c>
      <c r="D34" s="72" t="s">
        <v>6</v>
      </c>
      <c r="E34" s="66">
        <v>1</v>
      </c>
      <c r="G34" s="72">
        <v>70</v>
      </c>
      <c r="H34" s="72">
        <v>3</v>
      </c>
      <c r="I34" s="72" t="s">
        <v>136</v>
      </c>
      <c r="J34" s="72" t="s">
        <v>125</v>
      </c>
      <c r="K34" s="67">
        <v>42056</v>
      </c>
      <c r="L34" s="72">
        <v>33</v>
      </c>
      <c r="N34" s="70">
        <v>8.8298890759613821E-2</v>
      </c>
      <c r="O34" s="66">
        <f t="shared" si="0"/>
        <v>1.9955549311672725E-2</v>
      </c>
      <c r="P34" s="70">
        <v>2.4813781927783961E-2</v>
      </c>
      <c r="Q34" s="66">
        <f t="shared" si="1"/>
        <v>8.089292908457571E-3</v>
      </c>
      <c r="R34" s="71">
        <v>1.6904232169718592</v>
      </c>
    </row>
    <row r="35" spans="1:18" ht="16" x14ac:dyDescent="0.2">
      <c r="A35" s="72" t="s">
        <v>9</v>
      </c>
      <c r="B35" s="66">
        <v>2</v>
      </c>
      <c r="C35" s="66">
        <v>1</v>
      </c>
      <c r="D35" s="72" t="s">
        <v>6</v>
      </c>
      <c r="E35" s="66">
        <v>1</v>
      </c>
      <c r="G35" s="72">
        <v>100</v>
      </c>
      <c r="H35" s="72">
        <v>3</v>
      </c>
      <c r="I35" s="72" t="s">
        <v>136</v>
      </c>
      <c r="J35" s="72" t="s">
        <v>125</v>
      </c>
      <c r="K35" s="67">
        <v>42056</v>
      </c>
      <c r="L35" s="72">
        <v>34</v>
      </c>
      <c r="N35" s="70">
        <v>6.1717290467660696E-2</v>
      </c>
      <c r="O35" s="66">
        <f t="shared" si="0"/>
        <v>1.3948107645691318E-2</v>
      </c>
      <c r="P35" s="70">
        <v>1.8072490665686919E-2</v>
      </c>
      <c r="Q35" s="66">
        <f t="shared" si="1"/>
        <v>5.8916319570139356E-3</v>
      </c>
      <c r="R35" s="71">
        <v>1.3709023484925775</v>
      </c>
    </row>
    <row r="36" spans="1:18" ht="16" x14ac:dyDescent="0.2">
      <c r="A36" s="72" t="s">
        <v>9</v>
      </c>
      <c r="B36" s="66">
        <v>2</v>
      </c>
      <c r="C36" s="66">
        <v>1</v>
      </c>
      <c r="D36" s="72" t="s">
        <v>6</v>
      </c>
      <c r="E36" s="66">
        <v>1</v>
      </c>
      <c r="G36" s="72">
        <v>140</v>
      </c>
      <c r="H36" s="72">
        <v>3</v>
      </c>
      <c r="I36" s="72" t="s">
        <v>136</v>
      </c>
      <c r="J36" s="72" t="s">
        <v>125</v>
      </c>
      <c r="K36" s="67">
        <v>42056</v>
      </c>
      <c r="L36" s="72">
        <v>35</v>
      </c>
      <c r="N36" s="70">
        <v>3.1189315827890383E-2</v>
      </c>
      <c r="O36" s="66">
        <f t="shared" si="0"/>
        <v>7.0487853771032272E-3</v>
      </c>
      <c r="P36" s="70">
        <v>1.9212717402848974E-2</v>
      </c>
      <c r="Q36" s="66">
        <f t="shared" si="1"/>
        <v>6.2633458733287652E-3</v>
      </c>
      <c r="R36" s="71">
        <v>0.90074993254653191</v>
      </c>
    </row>
    <row r="37" spans="1:18" ht="16" x14ac:dyDescent="0.2">
      <c r="A37" s="72" t="s">
        <v>9</v>
      </c>
      <c r="B37" s="66">
        <v>2</v>
      </c>
      <c r="C37" s="66">
        <v>1</v>
      </c>
      <c r="D37" s="72" t="s">
        <v>6</v>
      </c>
      <c r="E37" s="66">
        <v>1</v>
      </c>
      <c r="G37" s="72">
        <v>160</v>
      </c>
      <c r="H37" s="72">
        <v>3</v>
      </c>
      <c r="I37" s="72" t="s">
        <v>136</v>
      </c>
      <c r="J37" s="72" t="s">
        <v>125</v>
      </c>
      <c r="K37" s="67">
        <v>42056</v>
      </c>
      <c r="L37" s="72">
        <v>36</v>
      </c>
      <c r="N37" s="70">
        <v>5.4408918106888256E-2</v>
      </c>
      <c r="O37" s="66">
        <f t="shared" si="0"/>
        <v>1.2296415492156746E-2</v>
      </c>
      <c r="P37" s="70" t="s">
        <v>61</v>
      </c>
      <c r="Q37" s="66" t="e">
        <f t="shared" si="1"/>
        <v>#VALUE!</v>
      </c>
      <c r="R37" s="71">
        <v>1.3645196063842397</v>
      </c>
    </row>
    <row r="38" spans="1:18" ht="16" x14ac:dyDescent="0.2">
      <c r="A38" s="72" t="s">
        <v>10</v>
      </c>
      <c r="B38" s="66">
        <v>3</v>
      </c>
      <c r="C38" s="66">
        <v>3</v>
      </c>
      <c r="D38" s="72" t="s">
        <v>7</v>
      </c>
      <c r="E38" s="66">
        <v>2</v>
      </c>
      <c r="G38" s="72">
        <v>440</v>
      </c>
      <c r="H38" s="72">
        <v>2</v>
      </c>
      <c r="I38" s="72" t="s">
        <v>136</v>
      </c>
      <c r="J38" s="72" t="s">
        <v>126</v>
      </c>
      <c r="K38" s="67">
        <v>42056</v>
      </c>
      <c r="L38" s="72">
        <v>37</v>
      </c>
      <c r="N38" s="70">
        <v>2.7521201894676169E-2</v>
      </c>
      <c r="O38" s="66">
        <f t="shared" si="0"/>
        <v>6.2197916281968146E-3</v>
      </c>
      <c r="P38" s="70">
        <v>8.6265919085650719E-2</v>
      </c>
      <c r="Q38" s="66">
        <f t="shared" si="1"/>
        <v>2.8122689621922135E-2</v>
      </c>
      <c r="R38" s="71">
        <v>0.6000686960066246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Compiled</vt:lpstr>
      <vt:lpstr>Sheet2</vt:lpstr>
      <vt:lpstr>Sheet1</vt:lpstr>
      <vt:lpstr>1.15.15</vt:lpstr>
      <vt:lpstr>2014 samples</vt:lpstr>
      <vt:lpstr>Sheet4</vt:lpstr>
      <vt:lpstr>02.09.15</vt:lpstr>
      <vt:lpstr>2.13.15</vt:lpstr>
      <vt:lpstr>1.21.15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</dc:creator>
  <cp:lastModifiedBy>Microsoft Office User</cp:lastModifiedBy>
  <dcterms:created xsi:type="dcterms:W3CDTF">2014-12-08T20:41:08Z</dcterms:created>
  <dcterms:modified xsi:type="dcterms:W3CDTF">2018-04-17T19:55:54Z</dcterms:modified>
</cp:coreProperties>
</file>