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llisonswartz/Google Drive (swartza@oregonstate.edu)/Warren Lab Shared Folder/2018 Summer Data/Periphyton/"/>
    </mc:Choice>
  </mc:AlternateContent>
  <xr:revisionPtr revIDLastSave="0" documentId="13_ncr:1_{7DCCE897-3216-6942-858F-E62E9C184F35}" xr6:coauthVersionLast="36" xr6:coauthVersionMax="36" xr10:uidLastSave="{00000000-0000-0000-0000-000000000000}"/>
  <bookViews>
    <workbookView xWindow="24500" yWindow="460" windowWidth="35960" windowHeight="21720" tabRatio="492" xr2:uid="{00000000-000D-0000-FFFF-FFFF00000000}"/>
  </bookViews>
  <sheets>
    <sheet name="ORSU N-fixation Study 2018" sheetId="1" r:id="rId1"/>
  </sheets>
  <calcPr calcId="181029"/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2" i="1"/>
  <c r="G2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3" i="1"/>
  <c r="T4" i="1"/>
  <c r="T5" i="1"/>
  <c r="T6" i="1"/>
  <c r="T7" i="1"/>
  <c r="T8" i="1"/>
  <c r="T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2" i="1"/>
  <c r="V27" i="1"/>
  <c r="V28" i="1"/>
  <c r="V30" i="1"/>
  <c r="V31" i="1"/>
  <c r="V32" i="1"/>
  <c r="V33" i="1"/>
  <c r="V34" i="1"/>
  <c r="V35" i="1"/>
  <c r="V51" i="1"/>
  <c r="V52" i="1"/>
  <c r="V53" i="1"/>
  <c r="V54" i="1"/>
  <c r="V55" i="1"/>
  <c r="V56" i="1"/>
  <c r="V57" i="1"/>
  <c r="V83" i="1"/>
  <c r="V84" i="1"/>
  <c r="V85" i="1"/>
  <c r="V86" i="1"/>
  <c r="V87" i="1"/>
  <c r="V88" i="1"/>
  <c r="V94" i="1"/>
  <c r="V95" i="1"/>
  <c r="V96" i="1"/>
  <c r="V97" i="1"/>
  <c r="V98" i="1"/>
  <c r="V99" i="1"/>
  <c r="V100" i="1"/>
  <c r="V126" i="1"/>
  <c r="V127" i="1"/>
  <c r="V128" i="1"/>
  <c r="V129" i="1"/>
  <c r="V130" i="1"/>
  <c r="V131" i="1"/>
  <c r="V132" i="1"/>
  <c r="V148" i="1"/>
  <c r="V149" i="1"/>
  <c r="V150" i="1"/>
  <c r="V151" i="1"/>
  <c r="V152" i="1"/>
  <c r="V177" i="1"/>
  <c r="V178" i="1"/>
  <c r="V179" i="1"/>
  <c r="V180" i="1"/>
  <c r="V181" i="1"/>
  <c r="V201" i="1"/>
  <c r="V202" i="1"/>
  <c r="V203" i="1"/>
  <c r="V204" i="1"/>
  <c r="V214" i="1"/>
  <c r="V215" i="1"/>
  <c r="V216" i="1"/>
  <c r="V217" i="1"/>
  <c r="V232" i="1"/>
  <c r="V233" i="1"/>
  <c r="V234" i="1"/>
  <c r="V235" i="1"/>
  <c r="V253" i="1"/>
  <c r="V254" i="1"/>
  <c r="V255" i="1"/>
  <c r="V256" i="1"/>
  <c r="V277" i="1"/>
  <c r="V278" i="1"/>
  <c r="V279" i="1"/>
  <c r="V280" i="1"/>
  <c r="V281" i="1"/>
  <c r="V282" i="1"/>
  <c r="V320" i="1"/>
  <c r="V321" i="1"/>
  <c r="V322" i="1"/>
  <c r="V323" i="1"/>
  <c r="V324" i="1"/>
  <c r="V325" i="1"/>
  <c r="V350" i="1"/>
  <c r="V351" i="1"/>
  <c r="V352" i="1"/>
  <c r="V353" i="1"/>
  <c r="V354" i="1"/>
  <c r="V355" i="1"/>
  <c r="V356" i="1"/>
  <c r="V357" i="1"/>
  <c r="V389" i="1"/>
  <c r="V390" i="1"/>
  <c r="V409" i="1"/>
  <c r="V410" i="1"/>
  <c r="V411" i="1"/>
  <c r="V412" i="1"/>
  <c r="V413" i="1"/>
  <c r="V414" i="1"/>
  <c r="V437" i="1"/>
  <c r="V438" i="1"/>
  <c r="V439" i="1"/>
  <c r="V440" i="1"/>
  <c r="V441" i="1"/>
  <c r="V4" i="1"/>
  <c r="V5" i="1"/>
  <c r="V6" i="1"/>
  <c r="V7" i="1"/>
  <c r="V8" i="1"/>
  <c r="V2" i="1"/>
  <c r="R8" i="1"/>
  <c r="R24" i="1"/>
  <c r="R40" i="1"/>
  <c r="R56" i="1"/>
  <c r="R72" i="1"/>
  <c r="R88" i="1"/>
  <c r="R104" i="1"/>
  <c r="R120" i="1"/>
  <c r="R136" i="1"/>
  <c r="R152" i="1"/>
  <c r="R168" i="1"/>
  <c r="R184" i="1"/>
  <c r="R200" i="1"/>
  <c r="R216" i="1"/>
  <c r="R232" i="1"/>
  <c r="R248" i="1"/>
  <c r="R264" i="1"/>
  <c r="R280" i="1"/>
  <c r="R296" i="1"/>
  <c r="R312" i="1"/>
  <c r="R324" i="1"/>
  <c r="R332" i="1"/>
  <c r="R340" i="1"/>
  <c r="R345" i="1"/>
  <c r="R349" i="1"/>
  <c r="R353" i="1"/>
  <c r="R357" i="1"/>
  <c r="R361" i="1"/>
  <c r="R365" i="1"/>
  <c r="R369" i="1"/>
  <c r="R373" i="1"/>
  <c r="R377" i="1"/>
  <c r="R381" i="1"/>
  <c r="R385" i="1"/>
  <c r="R389" i="1"/>
  <c r="R393" i="1"/>
  <c r="R397" i="1"/>
  <c r="R401" i="1"/>
  <c r="R405" i="1"/>
  <c r="R409" i="1"/>
  <c r="R413" i="1"/>
  <c r="R417" i="1"/>
  <c r="R421" i="1"/>
  <c r="R425" i="1"/>
  <c r="R429" i="1"/>
  <c r="R433" i="1"/>
  <c r="R437" i="1"/>
  <c r="R441" i="1"/>
  <c r="R445" i="1"/>
  <c r="R449" i="1"/>
  <c r="R453" i="1"/>
  <c r="R457" i="1"/>
  <c r="R461" i="1"/>
  <c r="R465" i="1"/>
  <c r="Q3" i="1"/>
  <c r="R3" i="1" s="1"/>
  <c r="Q4" i="1"/>
  <c r="R4" i="1" s="1"/>
  <c r="Q5" i="1"/>
  <c r="R5" i="1" s="1"/>
  <c r="Q6" i="1"/>
  <c r="R6" i="1" s="1"/>
  <c r="Q7" i="1"/>
  <c r="R7" i="1" s="1"/>
  <c r="Q8" i="1"/>
  <c r="Q9" i="1"/>
  <c r="R9" i="1" s="1"/>
  <c r="Q10" i="1"/>
  <c r="R10" i="1" s="1"/>
  <c r="Q11" i="1"/>
  <c r="R11" i="1" s="1"/>
  <c r="Q12" i="1"/>
  <c r="R12" i="1" s="1"/>
  <c r="Q13" i="1"/>
  <c r="R13" i="1" s="1"/>
  <c r="Q14" i="1"/>
  <c r="R14" i="1" s="1"/>
  <c r="Q15" i="1"/>
  <c r="R15" i="1" s="1"/>
  <c r="Q16" i="1"/>
  <c r="R16" i="1" s="1"/>
  <c r="Q17" i="1"/>
  <c r="R17" i="1" s="1"/>
  <c r="Q18" i="1"/>
  <c r="R18" i="1" s="1"/>
  <c r="Q19" i="1"/>
  <c r="R19" i="1" s="1"/>
  <c r="Q20" i="1"/>
  <c r="R20" i="1" s="1"/>
  <c r="Q21" i="1"/>
  <c r="R21" i="1" s="1"/>
  <c r="Q22" i="1"/>
  <c r="R22" i="1" s="1"/>
  <c r="Q23" i="1"/>
  <c r="R23" i="1" s="1"/>
  <c r="Q24" i="1"/>
  <c r="Q25" i="1"/>
  <c r="R25" i="1" s="1"/>
  <c r="Q26" i="1"/>
  <c r="R26" i="1" s="1"/>
  <c r="Q27" i="1"/>
  <c r="R27" i="1" s="1"/>
  <c r="Q28" i="1"/>
  <c r="R28" i="1" s="1"/>
  <c r="Q29" i="1"/>
  <c r="R29" i="1" s="1"/>
  <c r="Q30" i="1"/>
  <c r="R30" i="1" s="1"/>
  <c r="Q31" i="1"/>
  <c r="R31" i="1" s="1"/>
  <c r="Q32" i="1"/>
  <c r="R32" i="1" s="1"/>
  <c r="Q33" i="1"/>
  <c r="R33" i="1" s="1"/>
  <c r="Q34" i="1"/>
  <c r="R34" i="1" s="1"/>
  <c r="Q35" i="1"/>
  <c r="R35" i="1" s="1"/>
  <c r="Q36" i="1"/>
  <c r="R36" i="1" s="1"/>
  <c r="Q37" i="1"/>
  <c r="R37" i="1" s="1"/>
  <c r="Q38" i="1"/>
  <c r="R38" i="1" s="1"/>
  <c r="Q39" i="1"/>
  <c r="R39" i="1" s="1"/>
  <c r="Q40" i="1"/>
  <c r="Q41" i="1"/>
  <c r="R41" i="1" s="1"/>
  <c r="Q42" i="1"/>
  <c r="R42" i="1" s="1"/>
  <c r="Q43" i="1"/>
  <c r="R43" i="1" s="1"/>
  <c r="Q44" i="1"/>
  <c r="R44" i="1" s="1"/>
  <c r="Q45" i="1"/>
  <c r="R45" i="1" s="1"/>
  <c r="Q46" i="1"/>
  <c r="R46" i="1" s="1"/>
  <c r="Q47" i="1"/>
  <c r="R47" i="1" s="1"/>
  <c r="Q48" i="1"/>
  <c r="R48" i="1" s="1"/>
  <c r="Q49" i="1"/>
  <c r="R49" i="1" s="1"/>
  <c r="Q50" i="1"/>
  <c r="R50" i="1" s="1"/>
  <c r="Q51" i="1"/>
  <c r="R51" i="1" s="1"/>
  <c r="Q52" i="1"/>
  <c r="R52" i="1" s="1"/>
  <c r="Q53" i="1"/>
  <c r="R53" i="1" s="1"/>
  <c r="Q54" i="1"/>
  <c r="R54" i="1" s="1"/>
  <c r="Q55" i="1"/>
  <c r="R55" i="1" s="1"/>
  <c r="Q56" i="1"/>
  <c r="Q57" i="1"/>
  <c r="R57" i="1" s="1"/>
  <c r="Q58" i="1"/>
  <c r="R58" i="1" s="1"/>
  <c r="Q59" i="1"/>
  <c r="R59" i="1" s="1"/>
  <c r="Q60" i="1"/>
  <c r="R60" i="1" s="1"/>
  <c r="Q61" i="1"/>
  <c r="R61" i="1" s="1"/>
  <c r="Q62" i="1"/>
  <c r="R62" i="1" s="1"/>
  <c r="Q63" i="1"/>
  <c r="R63" i="1" s="1"/>
  <c r="Q64" i="1"/>
  <c r="R64" i="1" s="1"/>
  <c r="Q65" i="1"/>
  <c r="R65" i="1" s="1"/>
  <c r="Q66" i="1"/>
  <c r="R66" i="1" s="1"/>
  <c r="Q67" i="1"/>
  <c r="R67" i="1" s="1"/>
  <c r="Q68" i="1"/>
  <c r="R68" i="1" s="1"/>
  <c r="Q69" i="1"/>
  <c r="R69" i="1" s="1"/>
  <c r="Q70" i="1"/>
  <c r="R70" i="1" s="1"/>
  <c r="Q71" i="1"/>
  <c r="R71" i="1" s="1"/>
  <c r="Q72" i="1"/>
  <c r="Q73" i="1"/>
  <c r="R73" i="1" s="1"/>
  <c r="Q74" i="1"/>
  <c r="R74" i="1" s="1"/>
  <c r="Q75" i="1"/>
  <c r="R75" i="1" s="1"/>
  <c r="Q76" i="1"/>
  <c r="R76" i="1" s="1"/>
  <c r="Q77" i="1"/>
  <c r="R77" i="1" s="1"/>
  <c r="Q78" i="1"/>
  <c r="R78" i="1" s="1"/>
  <c r="Q79" i="1"/>
  <c r="R79" i="1" s="1"/>
  <c r="Q80" i="1"/>
  <c r="R80" i="1" s="1"/>
  <c r="Q81" i="1"/>
  <c r="R81" i="1" s="1"/>
  <c r="Q82" i="1"/>
  <c r="R82" i="1" s="1"/>
  <c r="Q83" i="1"/>
  <c r="R83" i="1" s="1"/>
  <c r="Q84" i="1"/>
  <c r="R84" i="1" s="1"/>
  <c r="Q85" i="1"/>
  <c r="R85" i="1" s="1"/>
  <c r="Q86" i="1"/>
  <c r="R86" i="1" s="1"/>
  <c r="Q87" i="1"/>
  <c r="R87" i="1" s="1"/>
  <c r="Q88" i="1"/>
  <c r="Q89" i="1"/>
  <c r="R89" i="1" s="1"/>
  <c r="Q90" i="1"/>
  <c r="R90" i="1" s="1"/>
  <c r="Q91" i="1"/>
  <c r="R91" i="1" s="1"/>
  <c r="Q92" i="1"/>
  <c r="R92" i="1" s="1"/>
  <c r="Q93" i="1"/>
  <c r="R93" i="1" s="1"/>
  <c r="Q94" i="1"/>
  <c r="R94" i="1" s="1"/>
  <c r="Q95" i="1"/>
  <c r="R95" i="1" s="1"/>
  <c r="Q96" i="1"/>
  <c r="R96" i="1" s="1"/>
  <c r="Q97" i="1"/>
  <c r="R97" i="1" s="1"/>
  <c r="Q98" i="1"/>
  <c r="R98" i="1" s="1"/>
  <c r="Q99" i="1"/>
  <c r="R99" i="1" s="1"/>
  <c r="Q100" i="1"/>
  <c r="R100" i="1" s="1"/>
  <c r="Q101" i="1"/>
  <c r="R101" i="1" s="1"/>
  <c r="Q102" i="1"/>
  <c r="R102" i="1" s="1"/>
  <c r="Q103" i="1"/>
  <c r="R103" i="1" s="1"/>
  <c r="Q104" i="1"/>
  <c r="Q105" i="1"/>
  <c r="R105" i="1" s="1"/>
  <c r="Q106" i="1"/>
  <c r="R106" i="1" s="1"/>
  <c r="Q107" i="1"/>
  <c r="R107" i="1" s="1"/>
  <c r="Q108" i="1"/>
  <c r="R108" i="1" s="1"/>
  <c r="Q109" i="1"/>
  <c r="R109" i="1" s="1"/>
  <c r="Q110" i="1"/>
  <c r="R110" i="1" s="1"/>
  <c r="Q111" i="1"/>
  <c r="R111" i="1" s="1"/>
  <c r="Q112" i="1"/>
  <c r="R112" i="1" s="1"/>
  <c r="Q113" i="1"/>
  <c r="R113" i="1" s="1"/>
  <c r="Q114" i="1"/>
  <c r="R114" i="1" s="1"/>
  <c r="Q115" i="1"/>
  <c r="R115" i="1" s="1"/>
  <c r="Q116" i="1"/>
  <c r="R116" i="1" s="1"/>
  <c r="Q117" i="1"/>
  <c r="R117" i="1" s="1"/>
  <c r="Q118" i="1"/>
  <c r="R118" i="1" s="1"/>
  <c r="Q119" i="1"/>
  <c r="R119" i="1" s="1"/>
  <c r="Q120" i="1"/>
  <c r="Q121" i="1"/>
  <c r="R121" i="1" s="1"/>
  <c r="Q122" i="1"/>
  <c r="R122" i="1" s="1"/>
  <c r="Q123" i="1"/>
  <c r="R123" i="1" s="1"/>
  <c r="Q124" i="1"/>
  <c r="R124" i="1" s="1"/>
  <c r="Q125" i="1"/>
  <c r="R125" i="1" s="1"/>
  <c r="Q126" i="1"/>
  <c r="R126" i="1" s="1"/>
  <c r="Q127" i="1"/>
  <c r="R127" i="1" s="1"/>
  <c r="Q128" i="1"/>
  <c r="R128" i="1" s="1"/>
  <c r="Q129" i="1"/>
  <c r="R129" i="1" s="1"/>
  <c r="Q130" i="1"/>
  <c r="R130" i="1" s="1"/>
  <c r="Q131" i="1"/>
  <c r="R131" i="1" s="1"/>
  <c r="Q132" i="1"/>
  <c r="R132" i="1" s="1"/>
  <c r="Q133" i="1"/>
  <c r="R133" i="1" s="1"/>
  <c r="Q134" i="1"/>
  <c r="R134" i="1" s="1"/>
  <c r="Q135" i="1"/>
  <c r="R135" i="1" s="1"/>
  <c r="Q136" i="1"/>
  <c r="Q137" i="1"/>
  <c r="R137" i="1" s="1"/>
  <c r="Q138" i="1"/>
  <c r="R138" i="1" s="1"/>
  <c r="Q139" i="1"/>
  <c r="R139" i="1" s="1"/>
  <c r="Q140" i="1"/>
  <c r="R140" i="1" s="1"/>
  <c r="Q141" i="1"/>
  <c r="R141" i="1" s="1"/>
  <c r="Q142" i="1"/>
  <c r="R142" i="1" s="1"/>
  <c r="Q143" i="1"/>
  <c r="R143" i="1" s="1"/>
  <c r="Q144" i="1"/>
  <c r="R144" i="1" s="1"/>
  <c r="Q145" i="1"/>
  <c r="R145" i="1" s="1"/>
  <c r="Q146" i="1"/>
  <c r="R146" i="1" s="1"/>
  <c r="Q147" i="1"/>
  <c r="R147" i="1" s="1"/>
  <c r="Q148" i="1"/>
  <c r="R148" i="1" s="1"/>
  <c r="Q149" i="1"/>
  <c r="R149" i="1" s="1"/>
  <c r="Q150" i="1"/>
  <c r="R150" i="1" s="1"/>
  <c r="Q151" i="1"/>
  <c r="R151" i="1" s="1"/>
  <c r="Q152" i="1"/>
  <c r="Q153" i="1"/>
  <c r="R153" i="1" s="1"/>
  <c r="Q154" i="1"/>
  <c r="R154" i="1" s="1"/>
  <c r="Q155" i="1"/>
  <c r="R155" i="1" s="1"/>
  <c r="Q156" i="1"/>
  <c r="R156" i="1" s="1"/>
  <c r="Q157" i="1"/>
  <c r="R157" i="1" s="1"/>
  <c r="Q158" i="1"/>
  <c r="R158" i="1" s="1"/>
  <c r="Q159" i="1"/>
  <c r="R159" i="1" s="1"/>
  <c r="Q160" i="1"/>
  <c r="R160" i="1" s="1"/>
  <c r="Q161" i="1"/>
  <c r="R161" i="1" s="1"/>
  <c r="Q162" i="1"/>
  <c r="R162" i="1" s="1"/>
  <c r="Q163" i="1"/>
  <c r="R163" i="1" s="1"/>
  <c r="Q164" i="1"/>
  <c r="R164" i="1" s="1"/>
  <c r="Q165" i="1"/>
  <c r="R165" i="1" s="1"/>
  <c r="Q166" i="1"/>
  <c r="R166" i="1" s="1"/>
  <c r="Q167" i="1"/>
  <c r="R167" i="1" s="1"/>
  <c r="Q168" i="1"/>
  <c r="Q169" i="1"/>
  <c r="R169" i="1" s="1"/>
  <c r="Q170" i="1"/>
  <c r="R170" i="1" s="1"/>
  <c r="Q171" i="1"/>
  <c r="R171" i="1" s="1"/>
  <c r="Q172" i="1"/>
  <c r="R172" i="1" s="1"/>
  <c r="Q173" i="1"/>
  <c r="R173" i="1" s="1"/>
  <c r="Q174" i="1"/>
  <c r="R174" i="1" s="1"/>
  <c r="Q175" i="1"/>
  <c r="R175" i="1" s="1"/>
  <c r="Q176" i="1"/>
  <c r="R176" i="1" s="1"/>
  <c r="Q177" i="1"/>
  <c r="R177" i="1" s="1"/>
  <c r="Q178" i="1"/>
  <c r="R178" i="1" s="1"/>
  <c r="Q179" i="1"/>
  <c r="R179" i="1" s="1"/>
  <c r="Q180" i="1"/>
  <c r="R180" i="1" s="1"/>
  <c r="Q181" i="1"/>
  <c r="R181" i="1" s="1"/>
  <c r="Q182" i="1"/>
  <c r="R182" i="1" s="1"/>
  <c r="Q183" i="1"/>
  <c r="R183" i="1" s="1"/>
  <c r="Q184" i="1"/>
  <c r="Q185" i="1"/>
  <c r="R185" i="1" s="1"/>
  <c r="Q186" i="1"/>
  <c r="R186" i="1" s="1"/>
  <c r="Q187" i="1"/>
  <c r="R187" i="1" s="1"/>
  <c r="Q188" i="1"/>
  <c r="R188" i="1" s="1"/>
  <c r="Q189" i="1"/>
  <c r="R189" i="1" s="1"/>
  <c r="Q190" i="1"/>
  <c r="R190" i="1" s="1"/>
  <c r="Q191" i="1"/>
  <c r="R191" i="1" s="1"/>
  <c r="Q192" i="1"/>
  <c r="R192" i="1" s="1"/>
  <c r="Q193" i="1"/>
  <c r="R193" i="1" s="1"/>
  <c r="Q194" i="1"/>
  <c r="R194" i="1" s="1"/>
  <c r="Q195" i="1"/>
  <c r="R195" i="1" s="1"/>
  <c r="Q196" i="1"/>
  <c r="R196" i="1" s="1"/>
  <c r="Q197" i="1"/>
  <c r="R197" i="1" s="1"/>
  <c r="Q198" i="1"/>
  <c r="R198" i="1" s="1"/>
  <c r="Q199" i="1"/>
  <c r="R199" i="1" s="1"/>
  <c r="Q200" i="1"/>
  <c r="Q201" i="1"/>
  <c r="R201" i="1" s="1"/>
  <c r="Q202" i="1"/>
  <c r="R202" i="1" s="1"/>
  <c r="Q203" i="1"/>
  <c r="R203" i="1" s="1"/>
  <c r="Q204" i="1"/>
  <c r="R204" i="1" s="1"/>
  <c r="Q205" i="1"/>
  <c r="R205" i="1" s="1"/>
  <c r="Q206" i="1"/>
  <c r="R206" i="1" s="1"/>
  <c r="Q207" i="1"/>
  <c r="R207" i="1" s="1"/>
  <c r="Q208" i="1"/>
  <c r="R208" i="1" s="1"/>
  <c r="Q209" i="1"/>
  <c r="R209" i="1" s="1"/>
  <c r="Q210" i="1"/>
  <c r="R210" i="1" s="1"/>
  <c r="Q211" i="1"/>
  <c r="R211" i="1" s="1"/>
  <c r="Q212" i="1"/>
  <c r="R212" i="1" s="1"/>
  <c r="Q213" i="1"/>
  <c r="R213" i="1" s="1"/>
  <c r="Q214" i="1"/>
  <c r="R214" i="1" s="1"/>
  <c r="Q215" i="1"/>
  <c r="R215" i="1" s="1"/>
  <c r="Q216" i="1"/>
  <c r="Q217" i="1"/>
  <c r="R217" i="1" s="1"/>
  <c r="Q218" i="1"/>
  <c r="R218" i="1" s="1"/>
  <c r="Q219" i="1"/>
  <c r="R219" i="1" s="1"/>
  <c r="Q220" i="1"/>
  <c r="R220" i="1" s="1"/>
  <c r="Q221" i="1"/>
  <c r="R221" i="1" s="1"/>
  <c r="Q222" i="1"/>
  <c r="R222" i="1" s="1"/>
  <c r="Q223" i="1"/>
  <c r="R223" i="1" s="1"/>
  <c r="Q224" i="1"/>
  <c r="R224" i="1" s="1"/>
  <c r="Q225" i="1"/>
  <c r="R225" i="1" s="1"/>
  <c r="Q226" i="1"/>
  <c r="R226" i="1" s="1"/>
  <c r="Q227" i="1"/>
  <c r="R227" i="1" s="1"/>
  <c r="Q228" i="1"/>
  <c r="R228" i="1" s="1"/>
  <c r="Q229" i="1"/>
  <c r="R229" i="1" s="1"/>
  <c r="Q230" i="1"/>
  <c r="R230" i="1" s="1"/>
  <c r="Q231" i="1"/>
  <c r="R231" i="1" s="1"/>
  <c r="Q232" i="1"/>
  <c r="Q233" i="1"/>
  <c r="R233" i="1" s="1"/>
  <c r="Q234" i="1"/>
  <c r="R234" i="1" s="1"/>
  <c r="Q235" i="1"/>
  <c r="R235" i="1" s="1"/>
  <c r="Q236" i="1"/>
  <c r="R236" i="1" s="1"/>
  <c r="Q237" i="1"/>
  <c r="R237" i="1" s="1"/>
  <c r="Q238" i="1"/>
  <c r="R238" i="1" s="1"/>
  <c r="Q239" i="1"/>
  <c r="R239" i="1" s="1"/>
  <c r="Q240" i="1"/>
  <c r="R240" i="1" s="1"/>
  <c r="Q241" i="1"/>
  <c r="R241" i="1" s="1"/>
  <c r="Q242" i="1"/>
  <c r="R242" i="1" s="1"/>
  <c r="Q243" i="1"/>
  <c r="R243" i="1" s="1"/>
  <c r="Q244" i="1"/>
  <c r="R244" i="1" s="1"/>
  <c r="Q245" i="1"/>
  <c r="R245" i="1" s="1"/>
  <c r="Q246" i="1"/>
  <c r="R246" i="1" s="1"/>
  <c r="Q247" i="1"/>
  <c r="R247" i="1" s="1"/>
  <c r="Q248" i="1"/>
  <c r="Q249" i="1"/>
  <c r="R249" i="1" s="1"/>
  <c r="Q250" i="1"/>
  <c r="R250" i="1" s="1"/>
  <c r="Q251" i="1"/>
  <c r="R251" i="1" s="1"/>
  <c r="Q252" i="1"/>
  <c r="R252" i="1" s="1"/>
  <c r="Q253" i="1"/>
  <c r="R253" i="1" s="1"/>
  <c r="Q254" i="1"/>
  <c r="R254" i="1" s="1"/>
  <c r="Q255" i="1"/>
  <c r="R255" i="1" s="1"/>
  <c r="Q256" i="1"/>
  <c r="R256" i="1" s="1"/>
  <c r="Q257" i="1"/>
  <c r="R257" i="1" s="1"/>
  <c r="Q258" i="1"/>
  <c r="R258" i="1" s="1"/>
  <c r="Q259" i="1"/>
  <c r="R259" i="1" s="1"/>
  <c r="Q260" i="1"/>
  <c r="R260" i="1" s="1"/>
  <c r="Q261" i="1"/>
  <c r="R261" i="1" s="1"/>
  <c r="Q262" i="1"/>
  <c r="R262" i="1" s="1"/>
  <c r="Q263" i="1"/>
  <c r="R263" i="1" s="1"/>
  <c r="Q264" i="1"/>
  <c r="Q265" i="1"/>
  <c r="R265" i="1" s="1"/>
  <c r="Q266" i="1"/>
  <c r="R266" i="1" s="1"/>
  <c r="Q267" i="1"/>
  <c r="R267" i="1" s="1"/>
  <c r="Q268" i="1"/>
  <c r="R268" i="1" s="1"/>
  <c r="Q269" i="1"/>
  <c r="R269" i="1" s="1"/>
  <c r="Q270" i="1"/>
  <c r="R270" i="1" s="1"/>
  <c r="Q271" i="1"/>
  <c r="R271" i="1" s="1"/>
  <c r="Q272" i="1"/>
  <c r="R272" i="1" s="1"/>
  <c r="Q273" i="1"/>
  <c r="R273" i="1" s="1"/>
  <c r="Q274" i="1"/>
  <c r="R274" i="1" s="1"/>
  <c r="Q275" i="1"/>
  <c r="R275" i="1" s="1"/>
  <c r="Q276" i="1"/>
  <c r="R276" i="1" s="1"/>
  <c r="Q277" i="1"/>
  <c r="R277" i="1" s="1"/>
  <c r="Q278" i="1"/>
  <c r="R278" i="1" s="1"/>
  <c r="Q279" i="1"/>
  <c r="R279" i="1" s="1"/>
  <c r="Q280" i="1"/>
  <c r="Q281" i="1"/>
  <c r="R281" i="1" s="1"/>
  <c r="Q282" i="1"/>
  <c r="R282" i="1" s="1"/>
  <c r="Q283" i="1"/>
  <c r="R283" i="1" s="1"/>
  <c r="Q284" i="1"/>
  <c r="R284" i="1" s="1"/>
  <c r="Q285" i="1"/>
  <c r="R285" i="1" s="1"/>
  <c r="Q286" i="1"/>
  <c r="R286" i="1" s="1"/>
  <c r="Q287" i="1"/>
  <c r="R287" i="1" s="1"/>
  <c r="Q288" i="1"/>
  <c r="R288" i="1" s="1"/>
  <c r="Q289" i="1"/>
  <c r="R289" i="1" s="1"/>
  <c r="Q290" i="1"/>
  <c r="R290" i="1" s="1"/>
  <c r="Q291" i="1"/>
  <c r="R291" i="1" s="1"/>
  <c r="Q292" i="1"/>
  <c r="R292" i="1" s="1"/>
  <c r="Q293" i="1"/>
  <c r="R293" i="1" s="1"/>
  <c r="Q294" i="1"/>
  <c r="R294" i="1" s="1"/>
  <c r="Q295" i="1"/>
  <c r="R295" i="1" s="1"/>
  <c r="Q296" i="1"/>
  <c r="Q297" i="1"/>
  <c r="R297" i="1" s="1"/>
  <c r="Q298" i="1"/>
  <c r="R298" i="1" s="1"/>
  <c r="Q299" i="1"/>
  <c r="R299" i="1" s="1"/>
  <c r="Q300" i="1"/>
  <c r="R300" i="1" s="1"/>
  <c r="Q301" i="1"/>
  <c r="R301" i="1" s="1"/>
  <c r="Q302" i="1"/>
  <c r="R302" i="1" s="1"/>
  <c r="Q303" i="1"/>
  <c r="R303" i="1" s="1"/>
  <c r="Q304" i="1"/>
  <c r="R304" i="1" s="1"/>
  <c r="Q305" i="1"/>
  <c r="R305" i="1" s="1"/>
  <c r="Q306" i="1"/>
  <c r="R306" i="1" s="1"/>
  <c r="Q307" i="1"/>
  <c r="R307" i="1" s="1"/>
  <c r="Q308" i="1"/>
  <c r="R308" i="1" s="1"/>
  <c r="Q309" i="1"/>
  <c r="R309" i="1" s="1"/>
  <c r="Q310" i="1"/>
  <c r="R310" i="1" s="1"/>
  <c r="Q311" i="1"/>
  <c r="R311" i="1" s="1"/>
  <c r="Q312" i="1"/>
  <c r="Q313" i="1"/>
  <c r="R313" i="1" s="1"/>
  <c r="Q314" i="1"/>
  <c r="R314" i="1" s="1"/>
  <c r="Q315" i="1"/>
  <c r="R315" i="1" s="1"/>
  <c r="Q316" i="1"/>
  <c r="R316" i="1" s="1"/>
  <c r="Q317" i="1"/>
  <c r="R317" i="1" s="1"/>
  <c r="Q318" i="1"/>
  <c r="R318" i="1" s="1"/>
  <c r="Q319" i="1"/>
  <c r="R319" i="1" s="1"/>
  <c r="Q320" i="1"/>
  <c r="R320" i="1" s="1"/>
  <c r="Q321" i="1"/>
  <c r="R321" i="1" s="1"/>
  <c r="Q322" i="1"/>
  <c r="R322" i="1" s="1"/>
  <c r="Q323" i="1"/>
  <c r="R323" i="1" s="1"/>
  <c r="Q324" i="1"/>
  <c r="Q325" i="1"/>
  <c r="R325" i="1" s="1"/>
  <c r="Q326" i="1"/>
  <c r="R326" i="1" s="1"/>
  <c r="Q327" i="1"/>
  <c r="R327" i="1" s="1"/>
  <c r="Q328" i="1"/>
  <c r="R328" i="1" s="1"/>
  <c r="Q329" i="1"/>
  <c r="R329" i="1" s="1"/>
  <c r="Q330" i="1"/>
  <c r="R330" i="1" s="1"/>
  <c r="Q331" i="1"/>
  <c r="R331" i="1" s="1"/>
  <c r="Q332" i="1"/>
  <c r="Q333" i="1"/>
  <c r="R333" i="1" s="1"/>
  <c r="Q334" i="1"/>
  <c r="R334" i="1" s="1"/>
  <c r="Q335" i="1"/>
  <c r="R335" i="1" s="1"/>
  <c r="Q336" i="1"/>
  <c r="R336" i="1" s="1"/>
  <c r="Q337" i="1"/>
  <c r="R337" i="1" s="1"/>
  <c r="Q338" i="1"/>
  <c r="R338" i="1" s="1"/>
  <c r="Q339" i="1"/>
  <c r="R339" i="1" s="1"/>
  <c r="Q340" i="1"/>
  <c r="Q341" i="1"/>
  <c r="R341" i="1" s="1"/>
  <c r="Q342" i="1"/>
  <c r="R342" i="1" s="1"/>
  <c r="Q343" i="1"/>
  <c r="R343" i="1" s="1"/>
  <c r="Q344" i="1"/>
  <c r="R344" i="1" s="1"/>
  <c r="Q345" i="1"/>
  <c r="Q346" i="1"/>
  <c r="R346" i="1" s="1"/>
  <c r="Q347" i="1"/>
  <c r="R347" i="1" s="1"/>
  <c r="Q348" i="1"/>
  <c r="R348" i="1" s="1"/>
  <c r="Q349" i="1"/>
  <c r="Q350" i="1"/>
  <c r="R350" i="1" s="1"/>
  <c r="Q351" i="1"/>
  <c r="R351" i="1" s="1"/>
  <c r="Q352" i="1"/>
  <c r="R352" i="1" s="1"/>
  <c r="Q353" i="1"/>
  <c r="Q354" i="1"/>
  <c r="R354" i="1" s="1"/>
  <c r="Q355" i="1"/>
  <c r="R355" i="1" s="1"/>
  <c r="Q356" i="1"/>
  <c r="R356" i="1" s="1"/>
  <c r="Q357" i="1"/>
  <c r="Q358" i="1"/>
  <c r="R358" i="1" s="1"/>
  <c r="Q359" i="1"/>
  <c r="R359" i="1" s="1"/>
  <c r="Q360" i="1"/>
  <c r="R360" i="1" s="1"/>
  <c r="Q361" i="1"/>
  <c r="Q362" i="1"/>
  <c r="R362" i="1" s="1"/>
  <c r="Q363" i="1"/>
  <c r="R363" i="1" s="1"/>
  <c r="Q364" i="1"/>
  <c r="R364" i="1" s="1"/>
  <c r="Q365" i="1"/>
  <c r="Q366" i="1"/>
  <c r="R366" i="1" s="1"/>
  <c r="Q367" i="1"/>
  <c r="R367" i="1" s="1"/>
  <c r="Q368" i="1"/>
  <c r="R368" i="1" s="1"/>
  <c r="Q369" i="1"/>
  <c r="Q370" i="1"/>
  <c r="R370" i="1" s="1"/>
  <c r="Q371" i="1"/>
  <c r="R371" i="1" s="1"/>
  <c r="Q372" i="1"/>
  <c r="R372" i="1" s="1"/>
  <c r="Q373" i="1"/>
  <c r="Q374" i="1"/>
  <c r="R374" i="1" s="1"/>
  <c r="Q375" i="1"/>
  <c r="R375" i="1" s="1"/>
  <c r="Q376" i="1"/>
  <c r="R376" i="1" s="1"/>
  <c r="Q377" i="1"/>
  <c r="Q378" i="1"/>
  <c r="R378" i="1" s="1"/>
  <c r="Q379" i="1"/>
  <c r="R379" i="1" s="1"/>
  <c r="Q380" i="1"/>
  <c r="R380" i="1" s="1"/>
  <c r="Q381" i="1"/>
  <c r="Q382" i="1"/>
  <c r="R382" i="1" s="1"/>
  <c r="Q383" i="1"/>
  <c r="R383" i="1" s="1"/>
  <c r="Q384" i="1"/>
  <c r="R384" i="1" s="1"/>
  <c r="Q385" i="1"/>
  <c r="Q386" i="1"/>
  <c r="R386" i="1" s="1"/>
  <c r="Q387" i="1"/>
  <c r="R387" i="1" s="1"/>
  <c r="Q388" i="1"/>
  <c r="R388" i="1" s="1"/>
  <c r="Q389" i="1"/>
  <c r="Q390" i="1"/>
  <c r="R390" i="1" s="1"/>
  <c r="Q391" i="1"/>
  <c r="R391" i="1" s="1"/>
  <c r="Q392" i="1"/>
  <c r="R392" i="1" s="1"/>
  <c r="Q393" i="1"/>
  <c r="Q394" i="1"/>
  <c r="R394" i="1" s="1"/>
  <c r="Q395" i="1"/>
  <c r="R395" i="1" s="1"/>
  <c r="Q396" i="1"/>
  <c r="R396" i="1" s="1"/>
  <c r="Q397" i="1"/>
  <c r="Q398" i="1"/>
  <c r="R398" i="1" s="1"/>
  <c r="Q399" i="1"/>
  <c r="R399" i="1" s="1"/>
  <c r="Q400" i="1"/>
  <c r="R400" i="1" s="1"/>
  <c r="Q401" i="1"/>
  <c r="Q402" i="1"/>
  <c r="R402" i="1" s="1"/>
  <c r="Q403" i="1"/>
  <c r="R403" i="1" s="1"/>
  <c r="Q404" i="1"/>
  <c r="R404" i="1" s="1"/>
  <c r="Q405" i="1"/>
  <c r="Q406" i="1"/>
  <c r="R406" i="1" s="1"/>
  <c r="Q407" i="1"/>
  <c r="R407" i="1" s="1"/>
  <c r="Q408" i="1"/>
  <c r="R408" i="1" s="1"/>
  <c r="Q409" i="1"/>
  <c r="Q410" i="1"/>
  <c r="R410" i="1" s="1"/>
  <c r="Q411" i="1"/>
  <c r="R411" i="1" s="1"/>
  <c r="Q412" i="1"/>
  <c r="R412" i="1" s="1"/>
  <c r="Q413" i="1"/>
  <c r="Q414" i="1"/>
  <c r="R414" i="1" s="1"/>
  <c r="Q415" i="1"/>
  <c r="R415" i="1" s="1"/>
  <c r="Q416" i="1"/>
  <c r="R416" i="1" s="1"/>
  <c r="Q417" i="1"/>
  <c r="Q418" i="1"/>
  <c r="R418" i="1" s="1"/>
  <c r="Q419" i="1"/>
  <c r="R419" i="1" s="1"/>
  <c r="Q420" i="1"/>
  <c r="R420" i="1" s="1"/>
  <c r="Q421" i="1"/>
  <c r="Q422" i="1"/>
  <c r="R422" i="1" s="1"/>
  <c r="Q423" i="1"/>
  <c r="R423" i="1" s="1"/>
  <c r="Q424" i="1"/>
  <c r="R424" i="1" s="1"/>
  <c r="Q425" i="1"/>
  <c r="Q426" i="1"/>
  <c r="R426" i="1" s="1"/>
  <c r="Q427" i="1"/>
  <c r="R427" i="1" s="1"/>
  <c r="Q428" i="1"/>
  <c r="R428" i="1" s="1"/>
  <c r="Q429" i="1"/>
  <c r="Q430" i="1"/>
  <c r="R430" i="1" s="1"/>
  <c r="Q431" i="1"/>
  <c r="R431" i="1" s="1"/>
  <c r="Q432" i="1"/>
  <c r="R432" i="1" s="1"/>
  <c r="Q433" i="1"/>
  <c r="Q434" i="1"/>
  <c r="R434" i="1" s="1"/>
  <c r="Q435" i="1"/>
  <c r="R435" i="1" s="1"/>
  <c r="Q436" i="1"/>
  <c r="R436" i="1" s="1"/>
  <c r="Q437" i="1"/>
  <c r="Q438" i="1"/>
  <c r="R438" i="1" s="1"/>
  <c r="Q439" i="1"/>
  <c r="R439" i="1" s="1"/>
  <c r="Q440" i="1"/>
  <c r="R440" i="1" s="1"/>
  <c r="Q441" i="1"/>
  <c r="Q442" i="1"/>
  <c r="R442" i="1" s="1"/>
  <c r="Q443" i="1"/>
  <c r="R443" i="1" s="1"/>
  <c r="Q444" i="1"/>
  <c r="R444" i="1" s="1"/>
  <c r="Q445" i="1"/>
  <c r="Q446" i="1"/>
  <c r="R446" i="1" s="1"/>
  <c r="Q447" i="1"/>
  <c r="R447" i="1" s="1"/>
  <c r="Q448" i="1"/>
  <c r="R448" i="1" s="1"/>
  <c r="Q449" i="1"/>
  <c r="Q450" i="1"/>
  <c r="R450" i="1" s="1"/>
  <c r="Q451" i="1"/>
  <c r="R451" i="1" s="1"/>
  <c r="Q452" i="1"/>
  <c r="R452" i="1" s="1"/>
  <c r="Q453" i="1"/>
  <c r="Q454" i="1"/>
  <c r="R454" i="1" s="1"/>
  <c r="Q455" i="1"/>
  <c r="R455" i="1" s="1"/>
  <c r="Q456" i="1"/>
  <c r="R456" i="1" s="1"/>
  <c r="Q457" i="1"/>
  <c r="Q458" i="1"/>
  <c r="R458" i="1" s="1"/>
  <c r="Q459" i="1"/>
  <c r="R459" i="1" s="1"/>
  <c r="Q460" i="1"/>
  <c r="R460" i="1" s="1"/>
  <c r="Q461" i="1"/>
  <c r="Q462" i="1"/>
  <c r="R462" i="1" s="1"/>
  <c r="Q463" i="1"/>
  <c r="R463" i="1" s="1"/>
  <c r="Q464" i="1"/>
  <c r="R464" i="1" s="1"/>
  <c r="Q465" i="1"/>
  <c r="Q466" i="1"/>
  <c r="R466" i="1" s="1"/>
  <c r="Q467" i="1"/>
  <c r="R467" i="1" s="1"/>
  <c r="Q2" i="1"/>
  <c r="R2" i="1" s="1"/>
  <c r="AA438" i="1"/>
  <c r="AA410" i="1"/>
  <c r="AA389" i="1"/>
  <c r="AA351" i="1"/>
  <c r="AA321" i="1"/>
  <c r="AA278" i="1"/>
  <c r="AA253" i="1"/>
  <c r="AA232" i="1"/>
  <c r="AA214" i="1"/>
  <c r="AA201" i="1"/>
  <c r="AA178" i="1"/>
  <c r="AA148" i="1"/>
  <c r="AA127" i="1"/>
  <c r="AA94" i="1"/>
  <c r="AA84" i="1"/>
  <c r="AA53" i="1"/>
  <c r="AA29" i="1"/>
  <c r="AA3" i="1"/>
  <c r="Z438" i="1"/>
  <c r="AB438" i="1" s="1"/>
  <c r="Z410" i="1"/>
  <c r="AB410" i="1" s="1"/>
  <c r="Z389" i="1"/>
  <c r="Z351" i="1"/>
  <c r="Z321" i="1"/>
  <c r="AB321" i="1" s="1"/>
  <c r="Z278" i="1"/>
  <c r="AB278" i="1" s="1"/>
  <c r="Z253" i="1"/>
  <c r="Z232" i="1"/>
  <c r="Z214" i="1"/>
  <c r="AB214" i="1" s="1"/>
  <c r="Z201" i="1"/>
  <c r="AB201" i="1" s="1"/>
  <c r="Z178" i="1"/>
  <c r="Z148" i="1"/>
  <c r="Z127" i="1"/>
  <c r="AB127" i="1" s="1"/>
  <c r="Z94" i="1"/>
  <c r="AB94" i="1" s="1"/>
  <c r="Z84" i="1"/>
  <c r="Z53" i="1"/>
  <c r="Z29" i="1"/>
  <c r="AB29" i="1" s="1"/>
  <c r="Z3" i="1"/>
  <c r="AB3" i="1" s="1"/>
  <c r="F3" i="1"/>
  <c r="G3" i="1" s="1"/>
  <c r="F4" i="1"/>
  <c r="G4" i="1" s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28" i="1"/>
  <c r="G28" i="1" s="1"/>
  <c r="F29" i="1"/>
  <c r="G29" i="1" s="1"/>
  <c r="F30" i="1"/>
  <c r="G30" i="1" s="1"/>
  <c r="F31" i="1"/>
  <c r="G31" i="1" s="1"/>
  <c r="F32" i="1"/>
  <c r="G32" i="1" s="1"/>
  <c r="F33" i="1"/>
  <c r="G33" i="1" s="1"/>
  <c r="F34" i="1"/>
  <c r="G34" i="1" s="1"/>
  <c r="F35" i="1"/>
  <c r="G35" i="1" s="1"/>
  <c r="F36" i="1"/>
  <c r="G36" i="1" s="1"/>
  <c r="F37" i="1"/>
  <c r="G37" i="1" s="1"/>
  <c r="F38" i="1"/>
  <c r="G38" i="1" s="1"/>
  <c r="F39" i="1"/>
  <c r="G39" i="1" s="1"/>
  <c r="F40" i="1"/>
  <c r="G40" i="1" s="1"/>
  <c r="F41" i="1"/>
  <c r="G41" i="1" s="1"/>
  <c r="F42" i="1"/>
  <c r="G42" i="1" s="1"/>
  <c r="F43" i="1"/>
  <c r="G43" i="1" s="1"/>
  <c r="F44" i="1"/>
  <c r="G44" i="1" s="1"/>
  <c r="F45" i="1"/>
  <c r="G45" i="1" s="1"/>
  <c r="F46" i="1"/>
  <c r="G46" i="1" s="1"/>
  <c r="F47" i="1"/>
  <c r="G47" i="1" s="1"/>
  <c r="F48" i="1"/>
  <c r="G48" i="1" s="1"/>
  <c r="F49" i="1"/>
  <c r="G49" i="1" s="1"/>
  <c r="F50" i="1"/>
  <c r="G50" i="1" s="1"/>
  <c r="F51" i="1"/>
  <c r="G51" i="1" s="1"/>
  <c r="F52" i="1"/>
  <c r="G52" i="1" s="1"/>
  <c r="F53" i="1"/>
  <c r="G53" i="1" s="1"/>
  <c r="F54" i="1"/>
  <c r="G54" i="1" s="1"/>
  <c r="F55" i="1"/>
  <c r="G55" i="1" s="1"/>
  <c r="F56" i="1"/>
  <c r="G56" i="1" s="1"/>
  <c r="F57" i="1"/>
  <c r="G57" i="1" s="1"/>
  <c r="F58" i="1"/>
  <c r="G58" i="1" s="1"/>
  <c r="F59" i="1"/>
  <c r="G59" i="1" s="1"/>
  <c r="F60" i="1"/>
  <c r="G60" i="1" s="1"/>
  <c r="F61" i="1"/>
  <c r="G61" i="1" s="1"/>
  <c r="F62" i="1"/>
  <c r="G62" i="1" s="1"/>
  <c r="F63" i="1"/>
  <c r="G63" i="1" s="1"/>
  <c r="F64" i="1"/>
  <c r="G64" i="1" s="1"/>
  <c r="F65" i="1"/>
  <c r="G65" i="1" s="1"/>
  <c r="F66" i="1"/>
  <c r="G66" i="1" s="1"/>
  <c r="F67" i="1"/>
  <c r="G67" i="1" s="1"/>
  <c r="F68" i="1"/>
  <c r="G68" i="1" s="1"/>
  <c r="F69" i="1"/>
  <c r="G69" i="1" s="1"/>
  <c r="F70" i="1"/>
  <c r="G70" i="1" s="1"/>
  <c r="F71" i="1"/>
  <c r="G71" i="1" s="1"/>
  <c r="F72" i="1"/>
  <c r="G72" i="1" s="1"/>
  <c r="F73" i="1"/>
  <c r="G73" i="1" s="1"/>
  <c r="F74" i="1"/>
  <c r="G74" i="1" s="1"/>
  <c r="F75" i="1"/>
  <c r="G75" i="1" s="1"/>
  <c r="F76" i="1"/>
  <c r="G76" i="1" s="1"/>
  <c r="F77" i="1"/>
  <c r="G77" i="1" s="1"/>
  <c r="F78" i="1"/>
  <c r="G78" i="1" s="1"/>
  <c r="F79" i="1"/>
  <c r="G79" i="1" s="1"/>
  <c r="F80" i="1"/>
  <c r="G80" i="1" s="1"/>
  <c r="F81" i="1"/>
  <c r="G81" i="1" s="1"/>
  <c r="F82" i="1"/>
  <c r="G82" i="1" s="1"/>
  <c r="F83" i="1"/>
  <c r="G83" i="1" s="1"/>
  <c r="F84" i="1"/>
  <c r="G84" i="1" s="1"/>
  <c r="F85" i="1"/>
  <c r="G85" i="1" s="1"/>
  <c r="F86" i="1"/>
  <c r="G86" i="1" s="1"/>
  <c r="F87" i="1"/>
  <c r="G87" i="1" s="1"/>
  <c r="F88" i="1"/>
  <c r="G88" i="1" s="1"/>
  <c r="F89" i="1"/>
  <c r="G89" i="1" s="1"/>
  <c r="F90" i="1"/>
  <c r="G90" i="1" s="1"/>
  <c r="F91" i="1"/>
  <c r="G91" i="1" s="1"/>
  <c r="F92" i="1"/>
  <c r="G92" i="1" s="1"/>
  <c r="F93" i="1"/>
  <c r="G93" i="1" s="1"/>
  <c r="F94" i="1"/>
  <c r="G94" i="1" s="1"/>
  <c r="F95" i="1"/>
  <c r="G95" i="1" s="1"/>
  <c r="F96" i="1"/>
  <c r="G96" i="1" s="1"/>
  <c r="F97" i="1"/>
  <c r="G97" i="1" s="1"/>
  <c r="F98" i="1"/>
  <c r="G98" i="1" s="1"/>
  <c r="F99" i="1"/>
  <c r="G99" i="1" s="1"/>
  <c r="F100" i="1"/>
  <c r="G100" i="1" s="1"/>
  <c r="F101" i="1"/>
  <c r="G101" i="1" s="1"/>
  <c r="F102" i="1"/>
  <c r="G102" i="1" s="1"/>
  <c r="F103" i="1"/>
  <c r="G103" i="1" s="1"/>
  <c r="F104" i="1"/>
  <c r="G104" i="1" s="1"/>
  <c r="F105" i="1"/>
  <c r="G105" i="1" s="1"/>
  <c r="F106" i="1"/>
  <c r="G106" i="1" s="1"/>
  <c r="F107" i="1"/>
  <c r="G107" i="1" s="1"/>
  <c r="F108" i="1"/>
  <c r="G108" i="1" s="1"/>
  <c r="F109" i="1"/>
  <c r="G109" i="1" s="1"/>
  <c r="F110" i="1"/>
  <c r="G110" i="1" s="1"/>
  <c r="F111" i="1"/>
  <c r="G111" i="1" s="1"/>
  <c r="F112" i="1"/>
  <c r="G112" i="1" s="1"/>
  <c r="F113" i="1"/>
  <c r="G113" i="1" s="1"/>
  <c r="F114" i="1"/>
  <c r="G114" i="1" s="1"/>
  <c r="F115" i="1"/>
  <c r="G115" i="1" s="1"/>
  <c r="F116" i="1"/>
  <c r="G116" i="1" s="1"/>
  <c r="F117" i="1"/>
  <c r="G117" i="1" s="1"/>
  <c r="F118" i="1"/>
  <c r="G118" i="1" s="1"/>
  <c r="F119" i="1"/>
  <c r="G119" i="1" s="1"/>
  <c r="F120" i="1"/>
  <c r="G120" i="1" s="1"/>
  <c r="F121" i="1"/>
  <c r="G121" i="1" s="1"/>
  <c r="F122" i="1"/>
  <c r="G122" i="1" s="1"/>
  <c r="F123" i="1"/>
  <c r="G123" i="1" s="1"/>
  <c r="F124" i="1"/>
  <c r="G124" i="1" s="1"/>
  <c r="F125" i="1"/>
  <c r="G125" i="1" s="1"/>
  <c r="F126" i="1"/>
  <c r="G126" i="1" s="1"/>
  <c r="F127" i="1"/>
  <c r="G127" i="1" s="1"/>
  <c r="F128" i="1"/>
  <c r="G128" i="1" s="1"/>
  <c r="F129" i="1"/>
  <c r="G129" i="1" s="1"/>
  <c r="F130" i="1"/>
  <c r="G130" i="1" s="1"/>
  <c r="F131" i="1"/>
  <c r="G131" i="1" s="1"/>
  <c r="F132" i="1"/>
  <c r="G132" i="1" s="1"/>
  <c r="F133" i="1"/>
  <c r="G133" i="1" s="1"/>
  <c r="F134" i="1"/>
  <c r="G134" i="1" s="1"/>
  <c r="F135" i="1"/>
  <c r="G135" i="1" s="1"/>
  <c r="F136" i="1"/>
  <c r="G136" i="1" s="1"/>
  <c r="F137" i="1"/>
  <c r="G137" i="1" s="1"/>
  <c r="F138" i="1"/>
  <c r="G138" i="1" s="1"/>
  <c r="F139" i="1"/>
  <c r="G139" i="1" s="1"/>
  <c r="F140" i="1"/>
  <c r="G140" i="1" s="1"/>
  <c r="F141" i="1"/>
  <c r="G141" i="1" s="1"/>
  <c r="F142" i="1"/>
  <c r="G142" i="1" s="1"/>
  <c r="F143" i="1"/>
  <c r="G143" i="1" s="1"/>
  <c r="F144" i="1"/>
  <c r="G144" i="1" s="1"/>
  <c r="F145" i="1"/>
  <c r="G145" i="1" s="1"/>
  <c r="F146" i="1"/>
  <c r="G146" i="1" s="1"/>
  <c r="F147" i="1"/>
  <c r="G147" i="1" s="1"/>
  <c r="F148" i="1"/>
  <c r="G148" i="1" s="1"/>
  <c r="F149" i="1"/>
  <c r="G149" i="1" s="1"/>
  <c r="F150" i="1"/>
  <c r="G150" i="1" s="1"/>
  <c r="F151" i="1"/>
  <c r="G151" i="1" s="1"/>
  <c r="F152" i="1"/>
  <c r="G152" i="1" s="1"/>
  <c r="F153" i="1"/>
  <c r="G153" i="1" s="1"/>
  <c r="F154" i="1"/>
  <c r="G154" i="1" s="1"/>
  <c r="F155" i="1"/>
  <c r="G155" i="1" s="1"/>
  <c r="F156" i="1"/>
  <c r="G156" i="1" s="1"/>
  <c r="F157" i="1"/>
  <c r="G157" i="1" s="1"/>
  <c r="F158" i="1"/>
  <c r="G158" i="1" s="1"/>
  <c r="F159" i="1"/>
  <c r="G159" i="1" s="1"/>
  <c r="F160" i="1"/>
  <c r="G160" i="1" s="1"/>
  <c r="F161" i="1"/>
  <c r="G161" i="1" s="1"/>
  <c r="F162" i="1"/>
  <c r="G162" i="1" s="1"/>
  <c r="F163" i="1"/>
  <c r="G163" i="1" s="1"/>
  <c r="F164" i="1"/>
  <c r="G164" i="1" s="1"/>
  <c r="F165" i="1"/>
  <c r="G165" i="1" s="1"/>
  <c r="F166" i="1"/>
  <c r="G166" i="1" s="1"/>
  <c r="F167" i="1"/>
  <c r="G167" i="1" s="1"/>
  <c r="F168" i="1"/>
  <c r="G168" i="1" s="1"/>
  <c r="F169" i="1"/>
  <c r="G169" i="1" s="1"/>
  <c r="F170" i="1"/>
  <c r="G170" i="1" s="1"/>
  <c r="F171" i="1"/>
  <c r="G171" i="1" s="1"/>
  <c r="F172" i="1"/>
  <c r="G172" i="1" s="1"/>
  <c r="F173" i="1"/>
  <c r="G173" i="1" s="1"/>
  <c r="F174" i="1"/>
  <c r="G174" i="1" s="1"/>
  <c r="F175" i="1"/>
  <c r="G175" i="1" s="1"/>
  <c r="F176" i="1"/>
  <c r="G176" i="1" s="1"/>
  <c r="F177" i="1"/>
  <c r="G177" i="1" s="1"/>
  <c r="F178" i="1"/>
  <c r="G178" i="1" s="1"/>
  <c r="F179" i="1"/>
  <c r="G179" i="1" s="1"/>
  <c r="F180" i="1"/>
  <c r="G180" i="1" s="1"/>
  <c r="F181" i="1"/>
  <c r="G181" i="1" s="1"/>
  <c r="F182" i="1"/>
  <c r="G182" i="1" s="1"/>
  <c r="F183" i="1"/>
  <c r="G183" i="1" s="1"/>
  <c r="F184" i="1"/>
  <c r="G184" i="1" s="1"/>
  <c r="F185" i="1"/>
  <c r="G185" i="1" s="1"/>
  <c r="F186" i="1"/>
  <c r="G186" i="1" s="1"/>
  <c r="F187" i="1"/>
  <c r="G187" i="1" s="1"/>
  <c r="F188" i="1"/>
  <c r="G188" i="1" s="1"/>
  <c r="F189" i="1"/>
  <c r="G189" i="1" s="1"/>
  <c r="F190" i="1"/>
  <c r="G190" i="1" s="1"/>
  <c r="F191" i="1"/>
  <c r="G191" i="1" s="1"/>
  <c r="F192" i="1"/>
  <c r="G192" i="1" s="1"/>
  <c r="F193" i="1"/>
  <c r="G193" i="1" s="1"/>
  <c r="F194" i="1"/>
  <c r="G194" i="1" s="1"/>
  <c r="F195" i="1"/>
  <c r="G195" i="1" s="1"/>
  <c r="F196" i="1"/>
  <c r="G196" i="1" s="1"/>
  <c r="F197" i="1"/>
  <c r="G197" i="1" s="1"/>
  <c r="F198" i="1"/>
  <c r="G198" i="1" s="1"/>
  <c r="F199" i="1"/>
  <c r="G199" i="1" s="1"/>
  <c r="F200" i="1"/>
  <c r="G200" i="1" s="1"/>
  <c r="F201" i="1"/>
  <c r="G201" i="1" s="1"/>
  <c r="F202" i="1"/>
  <c r="G202" i="1" s="1"/>
  <c r="F203" i="1"/>
  <c r="G203" i="1" s="1"/>
  <c r="F204" i="1"/>
  <c r="G204" i="1" s="1"/>
  <c r="F205" i="1"/>
  <c r="G205" i="1" s="1"/>
  <c r="F206" i="1"/>
  <c r="G206" i="1" s="1"/>
  <c r="F207" i="1"/>
  <c r="G207" i="1" s="1"/>
  <c r="F208" i="1"/>
  <c r="G208" i="1" s="1"/>
  <c r="F209" i="1"/>
  <c r="G209" i="1" s="1"/>
  <c r="F210" i="1"/>
  <c r="G210" i="1" s="1"/>
  <c r="F211" i="1"/>
  <c r="G211" i="1" s="1"/>
  <c r="F212" i="1"/>
  <c r="G212" i="1" s="1"/>
  <c r="F213" i="1"/>
  <c r="G213" i="1" s="1"/>
  <c r="F214" i="1"/>
  <c r="G214" i="1" s="1"/>
  <c r="F215" i="1"/>
  <c r="G215" i="1" s="1"/>
  <c r="F216" i="1"/>
  <c r="G216" i="1" s="1"/>
  <c r="F217" i="1"/>
  <c r="G217" i="1" s="1"/>
  <c r="F218" i="1"/>
  <c r="G218" i="1" s="1"/>
  <c r="F219" i="1"/>
  <c r="G219" i="1" s="1"/>
  <c r="F220" i="1"/>
  <c r="G220" i="1" s="1"/>
  <c r="F221" i="1"/>
  <c r="G221" i="1" s="1"/>
  <c r="F222" i="1"/>
  <c r="G222" i="1" s="1"/>
  <c r="F223" i="1"/>
  <c r="G223" i="1" s="1"/>
  <c r="F224" i="1"/>
  <c r="G224" i="1" s="1"/>
  <c r="F225" i="1"/>
  <c r="G225" i="1" s="1"/>
  <c r="F226" i="1"/>
  <c r="G226" i="1" s="1"/>
  <c r="F227" i="1"/>
  <c r="G227" i="1" s="1"/>
  <c r="F228" i="1"/>
  <c r="G228" i="1" s="1"/>
  <c r="F229" i="1"/>
  <c r="G229" i="1" s="1"/>
  <c r="F230" i="1"/>
  <c r="G230" i="1" s="1"/>
  <c r="F231" i="1"/>
  <c r="G231" i="1" s="1"/>
  <c r="F232" i="1"/>
  <c r="G232" i="1" s="1"/>
  <c r="F233" i="1"/>
  <c r="G233" i="1" s="1"/>
  <c r="F234" i="1"/>
  <c r="G234" i="1" s="1"/>
  <c r="F235" i="1"/>
  <c r="G235" i="1" s="1"/>
  <c r="F236" i="1"/>
  <c r="G236" i="1" s="1"/>
  <c r="F237" i="1"/>
  <c r="G237" i="1" s="1"/>
  <c r="F238" i="1"/>
  <c r="G238" i="1" s="1"/>
  <c r="F239" i="1"/>
  <c r="G239" i="1" s="1"/>
  <c r="F240" i="1"/>
  <c r="G240" i="1" s="1"/>
  <c r="F241" i="1"/>
  <c r="G241" i="1" s="1"/>
  <c r="F242" i="1"/>
  <c r="G242" i="1" s="1"/>
  <c r="F243" i="1"/>
  <c r="G243" i="1" s="1"/>
  <c r="F244" i="1"/>
  <c r="G244" i="1" s="1"/>
  <c r="F245" i="1"/>
  <c r="G245" i="1" s="1"/>
  <c r="F246" i="1"/>
  <c r="G246" i="1" s="1"/>
  <c r="F247" i="1"/>
  <c r="G247" i="1" s="1"/>
  <c r="F248" i="1"/>
  <c r="G248" i="1" s="1"/>
  <c r="F249" i="1"/>
  <c r="G249" i="1" s="1"/>
  <c r="F250" i="1"/>
  <c r="G250" i="1" s="1"/>
  <c r="F251" i="1"/>
  <c r="G251" i="1" s="1"/>
  <c r="F252" i="1"/>
  <c r="G252" i="1" s="1"/>
  <c r="F253" i="1"/>
  <c r="G253" i="1" s="1"/>
  <c r="F254" i="1"/>
  <c r="G254" i="1" s="1"/>
  <c r="F255" i="1"/>
  <c r="G255" i="1" s="1"/>
  <c r="F256" i="1"/>
  <c r="G256" i="1" s="1"/>
  <c r="F257" i="1"/>
  <c r="G257" i="1" s="1"/>
  <c r="F258" i="1"/>
  <c r="G258" i="1" s="1"/>
  <c r="F259" i="1"/>
  <c r="G259" i="1" s="1"/>
  <c r="F260" i="1"/>
  <c r="G260" i="1" s="1"/>
  <c r="F261" i="1"/>
  <c r="G261" i="1" s="1"/>
  <c r="F262" i="1"/>
  <c r="G262" i="1" s="1"/>
  <c r="F263" i="1"/>
  <c r="G263" i="1" s="1"/>
  <c r="F264" i="1"/>
  <c r="G264" i="1" s="1"/>
  <c r="F265" i="1"/>
  <c r="G265" i="1" s="1"/>
  <c r="F266" i="1"/>
  <c r="G266" i="1" s="1"/>
  <c r="F267" i="1"/>
  <c r="G267" i="1" s="1"/>
  <c r="F268" i="1"/>
  <c r="G268" i="1" s="1"/>
  <c r="F269" i="1"/>
  <c r="G269" i="1" s="1"/>
  <c r="F270" i="1"/>
  <c r="G270" i="1" s="1"/>
  <c r="F271" i="1"/>
  <c r="G271" i="1" s="1"/>
  <c r="F272" i="1"/>
  <c r="G272" i="1" s="1"/>
  <c r="F273" i="1"/>
  <c r="G273" i="1" s="1"/>
  <c r="F274" i="1"/>
  <c r="G274" i="1" s="1"/>
  <c r="F275" i="1"/>
  <c r="G275" i="1" s="1"/>
  <c r="F276" i="1"/>
  <c r="G276" i="1" s="1"/>
  <c r="F277" i="1"/>
  <c r="G277" i="1" s="1"/>
  <c r="F278" i="1"/>
  <c r="G278" i="1" s="1"/>
  <c r="F279" i="1"/>
  <c r="G279" i="1" s="1"/>
  <c r="F280" i="1"/>
  <c r="G280" i="1" s="1"/>
  <c r="F281" i="1"/>
  <c r="G281" i="1" s="1"/>
  <c r="F282" i="1"/>
  <c r="G282" i="1" s="1"/>
  <c r="F283" i="1"/>
  <c r="G283" i="1" s="1"/>
  <c r="F284" i="1"/>
  <c r="G284" i="1" s="1"/>
  <c r="F285" i="1"/>
  <c r="G285" i="1" s="1"/>
  <c r="F286" i="1"/>
  <c r="G286" i="1" s="1"/>
  <c r="F287" i="1"/>
  <c r="G287" i="1" s="1"/>
  <c r="F288" i="1"/>
  <c r="G288" i="1" s="1"/>
  <c r="F289" i="1"/>
  <c r="G289" i="1" s="1"/>
  <c r="F290" i="1"/>
  <c r="G290" i="1" s="1"/>
  <c r="F291" i="1"/>
  <c r="G291" i="1" s="1"/>
  <c r="F292" i="1"/>
  <c r="G292" i="1" s="1"/>
  <c r="F293" i="1"/>
  <c r="G293" i="1" s="1"/>
  <c r="F294" i="1"/>
  <c r="G294" i="1" s="1"/>
  <c r="F295" i="1"/>
  <c r="G295" i="1" s="1"/>
  <c r="F296" i="1"/>
  <c r="G296" i="1" s="1"/>
  <c r="F297" i="1"/>
  <c r="G297" i="1" s="1"/>
  <c r="F298" i="1"/>
  <c r="G298" i="1" s="1"/>
  <c r="F299" i="1"/>
  <c r="G299" i="1" s="1"/>
  <c r="F300" i="1"/>
  <c r="G300" i="1" s="1"/>
  <c r="F301" i="1"/>
  <c r="G301" i="1" s="1"/>
  <c r="F302" i="1"/>
  <c r="G302" i="1" s="1"/>
  <c r="F303" i="1"/>
  <c r="G303" i="1" s="1"/>
  <c r="F304" i="1"/>
  <c r="G304" i="1" s="1"/>
  <c r="F305" i="1"/>
  <c r="G305" i="1" s="1"/>
  <c r="F306" i="1"/>
  <c r="G306" i="1" s="1"/>
  <c r="F307" i="1"/>
  <c r="G307" i="1" s="1"/>
  <c r="F308" i="1"/>
  <c r="G308" i="1" s="1"/>
  <c r="F309" i="1"/>
  <c r="G309" i="1" s="1"/>
  <c r="F310" i="1"/>
  <c r="G310" i="1" s="1"/>
  <c r="F311" i="1"/>
  <c r="G311" i="1" s="1"/>
  <c r="F312" i="1"/>
  <c r="G312" i="1" s="1"/>
  <c r="F313" i="1"/>
  <c r="G313" i="1" s="1"/>
  <c r="F314" i="1"/>
  <c r="G314" i="1" s="1"/>
  <c r="F315" i="1"/>
  <c r="G315" i="1" s="1"/>
  <c r="F316" i="1"/>
  <c r="G316" i="1" s="1"/>
  <c r="F317" i="1"/>
  <c r="G317" i="1" s="1"/>
  <c r="F318" i="1"/>
  <c r="G318" i="1" s="1"/>
  <c r="F319" i="1"/>
  <c r="G319" i="1" s="1"/>
  <c r="F320" i="1"/>
  <c r="G320" i="1" s="1"/>
  <c r="F321" i="1"/>
  <c r="G321" i="1" s="1"/>
  <c r="F322" i="1"/>
  <c r="G322" i="1" s="1"/>
  <c r="F323" i="1"/>
  <c r="G323" i="1" s="1"/>
  <c r="F324" i="1"/>
  <c r="G324" i="1" s="1"/>
  <c r="F325" i="1"/>
  <c r="G325" i="1" s="1"/>
  <c r="F326" i="1"/>
  <c r="G326" i="1" s="1"/>
  <c r="F327" i="1"/>
  <c r="G327" i="1" s="1"/>
  <c r="F328" i="1"/>
  <c r="G328" i="1" s="1"/>
  <c r="F329" i="1"/>
  <c r="G329" i="1" s="1"/>
  <c r="F330" i="1"/>
  <c r="G330" i="1" s="1"/>
  <c r="F331" i="1"/>
  <c r="G331" i="1" s="1"/>
  <c r="F332" i="1"/>
  <c r="G332" i="1" s="1"/>
  <c r="F333" i="1"/>
  <c r="G333" i="1" s="1"/>
  <c r="F334" i="1"/>
  <c r="G334" i="1" s="1"/>
  <c r="F335" i="1"/>
  <c r="G335" i="1" s="1"/>
  <c r="F336" i="1"/>
  <c r="G336" i="1" s="1"/>
  <c r="F337" i="1"/>
  <c r="G337" i="1" s="1"/>
  <c r="F338" i="1"/>
  <c r="G338" i="1" s="1"/>
  <c r="F339" i="1"/>
  <c r="G339" i="1" s="1"/>
  <c r="F340" i="1"/>
  <c r="G340" i="1" s="1"/>
  <c r="F341" i="1"/>
  <c r="G341" i="1" s="1"/>
  <c r="F342" i="1"/>
  <c r="G342" i="1" s="1"/>
  <c r="F343" i="1"/>
  <c r="G343" i="1" s="1"/>
  <c r="F344" i="1"/>
  <c r="G344" i="1" s="1"/>
  <c r="F345" i="1"/>
  <c r="G345" i="1" s="1"/>
  <c r="F346" i="1"/>
  <c r="G346" i="1" s="1"/>
  <c r="F347" i="1"/>
  <c r="G347" i="1" s="1"/>
  <c r="F348" i="1"/>
  <c r="G348" i="1" s="1"/>
  <c r="F349" i="1"/>
  <c r="G349" i="1" s="1"/>
  <c r="F350" i="1"/>
  <c r="G350" i="1" s="1"/>
  <c r="F351" i="1"/>
  <c r="G351" i="1" s="1"/>
  <c r="F352" i="1"/>
  <c r="G352" i="1" s="1"/>
  <c r="F353" i="1"/>
  <c r="G353" i="1" s="1"/>
  <c r="F354" i="1"/>
  <c r="G354" i="1" s="1"/>
  <c r="F355" i="1"/>
  <c r="G355" i="1" s="1"/>
  <c r="F356" i="1"/>
  <c r="G356" i="1" s="1"/>
  <c r="F357" i="1"/>
  <c r="G357" i="1" s="1"/>
  <c r="F358" i="1"/>
  <c r="G358" i="1" s="1"/>
  <c r="F359" i="1"/>
  <c r="G359" i="1" s="1"/>
  <c r="F360" i="1"/>
  <c r="G360" i="1" s="1"/>
  <c r="F361" i="1"/>
  <c r="G361" i="1" s="1"/>
  <c r="F362" i="1"/>
  <c r="G362" i="1" s="1"/>
  <c r="F363" i="1"/>
  <c r="G363" i="1" s="1"/>
  <c r="F364" i="1"/>
  <c r="G364" i="1" s="1"/>
  <c r="F365" i="1"/>
  <c r="G365" i="1" s="1"/>
  <c r="F366" i="1"/>
  <c r="G366" i="1" s="1"/>
  <c r="F367" i="1"/>
  <c r="G367" i="1" s="1"/>
  <c r="F368" i="1"/>
  <c r="G368" i="1" s="1"/>
  <c r="F369" i="1"/>
  <c r="G369" i="1" s="1"/>
  <c r="F370" i="1"/>
  <c r="G370" i="1" s="1"/>
  <c r="F371" i="1"/>
  <c r="G371" i="1" s="1"/>
  <c r="F372" i="1"/>
  <c r="G372" i="1" s="1"/>
  <c r="F373" i="1"/>
  <c r="G373" i="1" s="1"/>
  <c r="F374" i="1"/>
  <c r="G374" i="1" s="1"/>
  <c r="F375" i="1"/>
  <c r="G375" i="1" s="1"/>
  <c r="F376" i="1"/>
  <c r="G376" i="1" s="1"/>
  <c r="F377" i="1"/>
  <c r="G377" i="1" s="1"/>
  <c r="F378" i="1"/>
  <c r="G378" i="1" s="1"/>
  <c r="F379" i="1"/>
  <c r="G379" i="1" s="1"/>
  <c r="F380" i="1"/>
  <c r="G380" i="1" s="1"/>
  <c r="F381" i="1"/>
  <c r="G381" i="1" s="1"/>
  <c r="F382" i="1"/>
  <c r="G382" i="1" s="1"/>
  <c r="F383" i="1"/>
  <c r="G383" i="1" s="1"/>
  <c r="F384" i="1"/>
  <c r="G384" i="1" s="1"/>
  <c r="F385" i="1"/>
  <c r="G385" i="1" s="1"/>
  <c r="F386" i="1"/>
  <c r="G386" i="1" s="1"/>
  <c r="F387" i="1"/>
  <c r="G387" i="1" s="1"/>
  <c r="F388" i="1"/>
  <c r="G388" i="1" s="1"/>
  <c r="F389" i="1"/>
  <c r="G389" i="1" s="1"/>
  <c r="F390" i="1"/>
  <c r="G390" i="1" s="1"/>
  <c r="F391" i="1"/>
  <c r="G391" i="1" s="1"/>
  <c r="F392" i="1"/>
  <c r="G392" i="1" s="1"/>
  <c r="F393" i="1"/>
  <c r="G393" i="1" s="1"/>
  <c r="F394" i="1"/>
  <c r="G394" i="1" s="1"/>
  <c r="F395" i="1"/>
  <c r="G395" i="1" s="1"/>
  <c r="F396" i="1"/>
  <c r="G396" i="1" s="1"/>
  <c r="F397" i="1"/>
  <c r="G397" i="1" s="1"/>
  <c r="F398" i="1"/>
  <c r="G398" i="1" s="1"/>
  <c r="F399" i="1"/>
  <c r="G399" i="1" s="1"/>
  <c r="F400" i="1"/>
  <c r="G400" i="1" s="1"/>
  <c r="F401" i="1"/>
  <c r="G401" i="1" s="1"/>
  <c r="F402" i="1"/>
  <c r="G402" i="1" s="1"/>
  <c r="F403" i="1"/>
  <c r="G403" i="1" s="1"/>
  <c r="F404" i="1"/>
  <c r="G404" i="1" s="1"/>
  <c r="F405" i="1"/>
  <c r="G405" i="1" s="1"/>
  <c r="F406" i="1"/>
  <c r="G406" i="1" s="1"/>
  <c r="F407" i="1"/>
  <c r="G407" i="1" s="1"/>
  <c r="F408" i="1"/>
  <c r="G408" i="1" s="1"/>
  <c r="F409" i="1"/>
  <c r="G409" i="1" s="1"/>
  <c r="F410" i="1"/>
  <c r="G410" i="1" s="1"/>
  <c r="F411" i="1"/>
  <c r="G411" i="1" s="1"/>
  <c r="F412" i="1"/>
  <c r="G412" i="1" s="1"/>
  <c r="F413" i="1"/>
  <c r="G413" i="1" s="1"/>
  <c r="F414" i="1"/>
  <c r="G414" i="1" s="1"/>
  <c r="F415" i="1"/>
  <c r="G415" i="1" s="1"/>
  <c r="F416" i="1"/>
  <c r="G416" i="1" s="1"/>
  <c r="F417" i="1"/>
  <c r="G417" i="1" s="1"/>
  <c r="F418" i="1"/>
  <c r="G418" i="1" s="1"/>
  <c r="F419" i="1"/>
  <c r="G419" i="1" s="1"/>
  <c r="F420" i="1"/>
  <c r="G420" i="1" s="1"/>
  <c r="F421" i="1"/>
  <c r="G421" i="1" s="1"/>
  <c r="F422" i="1"/>
  <c r="G422" i="1" s="1"/>
  <c r="F423" i="1"/>
  <c r="G423" i="1" s="1"/>
  <c r="F424" i="1"/>
  <c r="G424" i="1" s="1"/>
  <c r="F425" i="1"/>
  <c r="G425" i="1" s="1"/>
  <c r="F426" i="1"/>
  <c r="G426" i="1" s="1"/>
  <c r="F427" i="1"/>
  <c r="G427" i="1" s="1"/>
  <c r="F428" i="1"/>
  <c r="G428" i="1" s="1"/>
  <c r="F429" i="1"/>
  <c r="G429" i="1" s="1"/>
  <c r="F430" i="1"/>
  <c r="G430" i="1" s="1"/>
  <c r="F431" i="1"/>
  <c r="G431" i="1" s="1"/>
  <c r="F432" i="1"/>
  <c r="G432" i="1" s="1"/>
  <c r="F433" i="1"/>
  <c r="G433" i="1" s="1"/>
  <c r="F434" i="1"/>
  <c r="G434" i="1" s="1"/>
  <c r="F435" i="1"/>
  <c r="G435" i="1" s="1"/>
  <c r="F436" i="1"/>
  <c r="G436" i="1" s="1"/>
  <c r="F437" i="1"/>
  <c r="G437" i="1" s="1"/>
  <c r="F438" i="1"/>
  <c r="G438" i="1" s="1"/>
  <c r="F439" i="1"/>
  <c r="G439" i="1" s="1"/>
  <c r="F440" i="1"/>
  <c r="G440" i="1" s="1"/>
  <c r="F441" i="1"/>
  <c r="G441" i="1" s="1"/>
  <c r="F442" i="1"/>
  <c r="G442" i="1" s="1"/>
  <c r="F443" i="1"/>
  <c r="G443" i="1" s="1"/>
  <c r="F444" i="1"/>
  <c r="G444" i="1" s="1"/>
  <c r="F445" i="1"/>
  <c r="G445" i="1" s="1"/>
  <c r="F446" i="1"/>
  <c r="G446" i="1" s="1"/>
  <c r="F447" i="1"/>
  <c r="G447" i="1" s="1"/>
  <c r="F448" i="1"/>
  <c r="G448" i="1" s="1"/>
  <c r="F449" i="1"/>
  <c r="G449" i="1" s="1"/>
  <c r="F450" i="1"/>
  <c r="G450" i="1" s="1"/>
  <c r="F451" i="1"/>
  <c r="G451" i="1" s="1"/>
  <c r="F452" i="1"/>
  <c r="G452" i="1" s="1"/>
  <c r="F453" i="1"/>
  <c r="G453" i="1" s="1"/>
  <c r="F454" i="1"/>
  <c r="G454" i="1" s="1"/>
  <c r="F455" i="1"/>
  <c r="G455" i="1" s="1"/>
  <c r="F456" i="1"/>
  <c r="G456" i="1" s="1"/>
  <c r="F457" i="1"/>
  <c r="G457" i="1" s="1"/>
  <c r="F458" i="1"/>
  <c r="G458" i="1" s="1"/>
  <c r="F459" i="1"/>
  <c r="G459" i="1" s="1"/>
  <c r="F460" i="1"/>
  <c r="G460" i="1" s="1"/>
  <c r="F461" i="1"/>
  <c r="G461" i="1" s="1"/>
  <c r="F462" i="1"/>
  <c r="G462" i="1" s="1"/>
  <c r="F463" i="1"/>
  <c r="G463" i="1" s="1"/>
  <c r="F464" i="1"/>
  <c r="G464" i="1" s="1"/>
  <c r="F465" i="1"/>
  <c r="G465" i="1" s="1"/>
  <c r="F466" i="1"/>
  <c r="G466" i="1" s="1"/>
  <c r="F467" i="1"/>
  <c r="G467" i="1" s="1"/>
  <c r="F2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AB53" i="1" l="1"/>
  <c r="AB148" i="1"/>
  <c r="AB232" i="1"/>
  <c r="AB351" i="1"/>
  <c r="AB84" i="1"/>
  <c r="AB178" i="1"/>
  <c r="AB253" i="1"/>
  <c r="AB389" i="1"/>
</calcChain>
</file>

<file path=xl/sharedStrings.xml><?xml version="1.0" encoding="utf-8"?>
<sst xmlns="http://schemas.openxmlformats.org/spreadsheetml/2006/main" count="6326" uniqueCount="195">
  <si>
    <t>Project_ID</t>
  </si>
  <si>
    <t>Sample_ID</t>
  </si>
  <si>
    <t>Stream</t>
  </si>
  <si>
    <t>Date</t>
  </si>
  <si>
    <t>ClientID</t>
  </si>
  <si>
    <t>Meter</t>
  </si>
  <si>
    <t>Reach</t>
  </si>
  <si>
    <t>Portion</t>
  </si>
  <si>
    <t>Taxon</t>
  </si>
  <si>
    <t>Count</t>
  </si>
  <si>
    <t>CellCount</t>
  </si>
  <si>
    <t>HeterocystCount</t>
  </si>
  <si>
    <t>DiatomCyanoCellCount</t>
  </si>
  <si>
    <t>ProportionExamined</t>
  </si>
  <si>
    <t>Comment</t>
  </si>
  <si>
    <t>ORSU18DW</t>
  </si>
  <si>
    <t>ORSU18DW001</t>
  </si>
  <si>
    <t>McTE</t>
  </si>
  <si>
    <t>7/24/2017</t>
  </si>
  <si>
    <t>UP_10</t>
  </si>
  <si>
    <t>Meter 10</t>
  </si>
  <si>
    <t>UP</t>
  </si>
  <si>
    <t>Diatoms</t>
  </si>
  <si>
    <t>Achnanthidium minutissimum</t>
  </si>
  <si>
    <t/>
  </si>
  <si>
    <t>Adlafia langebertalotii</t>
  </si>
  <si>
    <t>small box in girdle view</t>
  </si>
  <si>
    <t>Cocconeis placentula sensu lato</t>
  </si>
  <si>
    <t>Epithemia</t>
  </si>
  <si>
    <t>Epithemia smithii</t>
  </si>
  <si>
    <t>Gomphonema</t>
  </si>
  <si>
    <t>big girdle views</t>
  </si>
  <si>
    <t>Gomphonema minusculum</t>
  </si>
  <si>
    <t>Gomphonema pumilum v. rigidum</t>
  </si>
  <si>
    <t>226 girdle views</t>
  </si>
  <si>
    <t>Karayevia suchlandtii</t>
  </si>
  <si>
    <t>Mayamaea atomus</t>
  </si>
  <si>
    <t>Meridion circulare</t>
  </si>
  <si>
    <t>Navicula reichardtiana</t>
  </si>
  <si>
    <t>Navicula tripunctata</t>
  </si>
  <si>
    <t>Planothidium lanceolatum</t>
  </si>
  <si>
    <t>Psammothidium daonense</t>
  </si>
  <si>
    <t>Rossithidium nodosum</t>
  </si>
  <si>
    <t>Sellaphora nigri</t>
  </si>
  <si>
    <t>Staurosira</t>
  </si>
  <si>
    <t>ORSU18DW002</t>
  </si>
  <si>
    <t>UP_45</t>
  </si>
  <si>
    <t>Meter 45</t>
  </si>
  <si>
    <t>Cocconeis pediculus</t>
  </si>
  <si>
    <t>Diatoma mesodon</t>
  </si>
  <si>
    <t>Eunotia bilunaris</t>
  </si>
  <si>
    <t>Fragilaria</t>
  </si>
  <si>
    <t>151 girdle views</t>
  </si>
  <si>
    <t>Gomphonema stoermeri</t>
  </si>
  <si>
    <t>Navicula cryptotenelloides</t>
  </si>
  <si>
    <t>Ulnaria</t>
  </si>
  <si>
    <t>obscure view</t>
  </si>
  <si>
    <t>ORSU18DW003</t>
  </si>
  <si>
    <t>UP_80</t>
  </si>
  <si>
    <t>Meter 80</t>
  </si>
  <si>
    <t>Cyclotella</t>
  </si>
  <si>
    <t>Encyonema silesiacum</t>
  </si>
  <si>
    <t>Eunotia</t>
  </si>
  <si>
    <t>Eunotia bidens</t>
  </si>
  <si>
    <t>Eunotia canicula</t>
  </si>
  <si>
    <t>Eunotia perpusilla</t>
  </si>
  <si>
    <t>big girdle</t>
  </si>
  <si>
    <t>Gomphonema duplipunctatum</t>
  </si>
  <si>
    <t>212 girdle views</t>
  </si>
  <si>
    <t>Gomphosphenia</t>
  </si>
  <si>
    <t>Navicula cryptotenella</t>
  </si>
  <si>
    <t>Rossithidium petersenii</t>
  </si>
  <si>
    <t>Ulnaria contracta</t>
  </si>
  <si>
    <t>ORSU18DW004</t>
  </si>
  <si>
    <t>DS_10</t>
  </si>
  <si>
    <t>DS</t>
  </si>
  <si>
    <t>52 girdle views</t>
  </si>
  <si>
    <t>ORSU18DW005</t>
  </si>
  <si>
    <t>DS_45</t>
  </si>
  <si>
    <t>Eunotia incisa</t>
  </si>
  <si>
    <t>Eunotia minor</t>
  </si>
  <si>
    <t>Frustulia krammeri</t>
  </si>
  <si>
    <t>Gomphosphenia americana</t>
  </si>
  <si>
    <t>Planothidium frequentissimum</t>
  </si>
  <si>
    <t>Planothidium haynaldii</t>
  </si>
  <si>
    <t>6 big girdle views 18 micron long</t>
  </si>
  <si>
    <t>Sellaphora atomoides</t>
  </si>
  <si>
    <t>Stauroneis kriegeri</t>
  </si>
  <si>
    <t>ORSU18DW006</t>
  </si>
  <si>
    <t>DS_80</t>
  </si>
  <si>
    <t>Gomphonema exilissimum</t>
  </si>
  <si>
    <t>280 girdle views</t>
  </si>
  <si>
    <t>ORSU18DW007</t>
  </si>
  <si>
    <t>8/24/2017</t>
  </si>
  <si>
    <t>UP_15</t>
  </si>
  <si>
    <t>Meter 15</t>
  </si>
  <si>
    <t>Amphora pediculus</t>
  </si>
  <si>
    <t>Aulacoseira</t>
  </si>
  <si>
    <t>Diatoma moniliformis</t>
  </si>
  <si>
    <t>Fragilaria amphicelaphaloides</t>
  </si>
  <si>
    <t>93 girdle views</t>
  </si>
  <si>
    <t>Navicula rostellata</t>
  </si>
  <si>
    <t>Nitzschia</t>
  </si>
  <si>
    <t>Nitzschia dissipata</t>
  </si>
  <si>
    <t>Nitzschia inconspicua</t>
  </si>
  <si>
    <t>Reimeria sinuata</t>
  </si>
  <si>
    <t>Sellaphora</t>
  </si>
  <si>
    <t>ORSU18DW008</t>
  </si>
  <si>
    <t>Diatoma</t>
  </si>
  <si>
    <t>Navicula</t>
  </si>
  <si>
    <t>ORSU18DW009</t>
  </si>
  <si>
    <t>UP_75</t>
  </si>
  <si>
    <t>Meter 75</t>
  </si>
  <si>
    <t>122 girdle views</t>
  </si>
  <si>
    <t>ORSU18DW010</t>
  </si>
  <si>
    <t>DS_15</t>
  </si>
  <si>
    <t>Encyonema ventricosum</t>
  </si>
  <si>
    <t>150 girdle views</t>
  </si>
  <si>
    <t>ORSU18DW011</t>
  </si>
  <si>
    <t>Fragilaria perminuta</t>
  </si>
  <si>
    <t>208 girdle view</t>
  </si>
  <si>
    <t>ORSU18DW012</t>
  </si>
  <si>
    <t>DS_75</t>
  </si>
  <si>
    <t>ORSU18DW013</t>
  </si>
  <si>
    <t>7/23/2018</t>
  </si>
  <si>
    <t>Encyonema</t>
  </si>
  <si>
    <t>Epithemia argus</t>
  </si>
  <si>
    <t>Fragilaria tenera</t>
  </si>
  <si>
    <t>Humidophila perpusilla</t>
  </si>
  <si>
    <t>Navicula cryptocephala</t>
  </si>
  <si>
    <t>Nitzschia archibaldii</t>
  </si>
  <si>
    <t>Nitzschia frustulum</t>
  </si>
  <si>
    <t>Nitzschia palea</t>
  </si>
  <si>
    <t>Pseudostaurosira pseudoconstruens</t>
  </si>
  <si>
    <t>Rhopalodia</t>
  </si>
  <si>
    <t>Sellaphora difficillima</t>
  </si>
  <si>
    <t>ORSU18DW014</t>
  </si>
  <si>
    <t>Caloneis bacillum</t>
  </si>
  <si>
    <t>Cymbella affinis</t>
  </si>
  <si>
    <t>Epithemia turgida</t>
  </si>
  <si>
    <t>Navicula notha</t>
  </si>
  <si>
    <t>Planothidium</t>
  </si>
  <si>
    <t>ORSU18DW015</t>
  </si>
  <si>
    <t>Nitzschia linearis</t>
  </si>
  <si>
    <t>ORSU18DW016</t>
  </si>
  <si>
    <t>broken valve</t>
  </si>
  <si>
    <t>ORSU18DW017</t>
  </si>
  <si>
    <t>Achnanthidium pyrenaicum</t>
  </si>
  <si>
    <t>ORSU18DW018</t>
  </si>
  <si>
    <t>Navicula capitatoradiata</t>
  </si>
  <si>
    <t>Algae</t>
  </si>
  <si>
    <t>Calothrix</t>
  </si>
  <si>
    <t>Empty diatom cells</t>
  </si>
  <si>
    <t>Homoeothrix</t>
  </si>
  <si>
    <t>Leptolyngbya</t>
  </si>
  <si>
    <t>Sheathia</t>
  </si>
  <si>
    <t>Undetermined Rhodophyte</t>
  </si>
  <si>
    <t>prostrate filaments</t>
  </si>
  <si>
    <t>Chamaesiphon</t>
  </si>
  <si>
    <t>Nostoc</t>
  </si>
  <si>
    <t>Synechococcus</t>
  </si>
  <si>
    <t>Phormidium</t>
  </si>
  <si>
    <t>cell clustered and scattered in PM cell</t>
  </si>
  <si>
    <t>Draparnaldia</t>
  </si>
  <si>
    <t>Pseudanabaena</t>
  </si>
  <si>
    <t>girdle view</t>
  </si>
  <si>
    <t>176 girdle view</t>
  </si>
  <si>
    <t>girdle view/obscure</t>
  </si>
  <si>
    <t>312 girdle view</t>
  </si>
  <si>
    <t>6 girdle view</t>
  </si>
  <si>
    <t>146 girdle view</t>
  </si>
  <si>
    <t>broken girdle view</t>
  </si>
  <si>
    <t>78 girdle view</t>
  </si>
  <si>
    <t>125 girdle view</t>
  </si>
  <si>
    <t>66 girdle view</t>
  </si>
  <si>
    <t>15 girdle view</t>
  </si>
  <si>
    <t>27 girdle view</t>
  </si>
  <si>
    <t>33 girdle view</t>
  </si>
  <si>
    <t>All girdle views, small wedge shapes</t>
  </si>
  <si>
    <t>Meter.2</t>
  </si>
  <si>
    <t>Reach.2</t>
  </si>
  <si>
    <t>Time</t>
  </si>
  <si>
    <t xml:space="preserve">DDs </t>
  </si>
  <si>
    <t>Algal_Ds</t>
  </si>
  <si>
    <t>Upscale_factor</t>
  </si>
  <si>
    <t xml:space="preserve">Count_final </t>
  </si>
  <si>
    <t>CellCount_final</t>
  </si>
  <si>
    <t>NA</t>
  </si>
  <si>
    <t xml:space="preserve">HeterocystCount_final </t>
  </si>
  <si>
    <t>Time.Reach</t>
  </si>
  <si>
    <t>Pre_</t>
  </si>
  <si>
    <t>Post_1_</t>
  </si>
  <si>
    <t>Post_2_</t>
  </si>
  <si>
    <t>Time.Reach.Meter</t>
  </si>
  <si>
    <t xml:space="preserve">Count_normalized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</si>
</sst>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"/>
  </numFmts>
  <fonts count="3" x14ac:knownFonts="1">
    <font>
      <sz val="11"/>
      <color theme="1"/>
      <name val="Calibri"/>
      <family val="2"/>
      <scheme val="minor"/>
    </font>
    <font>
      <sz val="10"/>
      <color theme="1"/>
      <name val="Tahoma"/>
      <family val="2"/>
    </font>
    <font>
      <sz val="10"/>
      <color rgb="FF00000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/>
    <xf numFmtId="0" fontId="2" fillId="3" borderId="2" xfId="0" applyFont="1" applyFill="1" applyBorder="1" applyAlignment="1" applyProtection="1">
      <alignment vertical="center"/>
    </xf>
    <xf numFmtId="0" fontId="2" fillId="4" borderId="3" xfId="0" applyFont="1" applyFill="1" applyBorder="1" applyAlignment="1" applyProtection="1">
      <alignment horizontal="right" vertical="center"/>
    </xf>
    <xf numFmtId="0" fontId="2" fillId="2" borderId="1" xfId="0" applyFont="1" applyFill="1" applyBorder="1" applyAlignment="1" applyProtection="1">
      <alignment horizontal="center" vertical="center"/>
    </xf>
    <xf numFmtId="0" fontId="2" fillId="4" borderId="3" xfId="0" applyFont="1" applyFill="1" applyBorder="1" applyAlignment="1" applyProtection="1">
      <alignment vertical="center"/>
    </xf>
    <xf numFmtId="0" fontId="2" fillId="4" borderId="2" xfId="0" applyFont="1" applyFill="1" applyBorder="1" applyAlignment="1" applyProtection="1">
      <alignment vertical="center"/>
    </xf>
    <xf numFmtId="0" fontId="2" fillId="3" borderId="3" xfId="0" applyFont="1" applyFill="1" applyBorder="1" applyAlignment="1" applyProtection="1">
      <alignment vertical="center"/>
    </xf>
    <xf numFmtId="0" fontId="2" fillId="4" borderId="2" xfId="0" applyFont="1" applyFill="1" applyBorder="1" applyAlignment="1" applyProtection="1">
      <alignment horizontal="right" vertical="center"/>
    </xf>
    <xf numFmtId="0" fontId="1" fillId="0" borderId="2" xfId="0" applyFont="1" applyBorder="1" applyAlignment="1"/>
    <xf numFmtId="0" fontId="2" fillId="4" borderId="0" xfId="0" applyFont="1" applyFill="1" applyBorder="1" applyAlignment="1" applyProtection="1">
      <alignment horizontal="right" vertical="center"/>
    </xf>
    <xf numFmtId="0" fontId="1" fillId="0" borderId="3" xfId="0" applyFont="1" applyBorder="1" applyAlignment="1"/>
    <xf numFmtId="0" fontId="2" fillId="0" borderId="0" xfId="0" applyFont="1" applyFill="1"/>
    <xf numFmtId="2" fontId="1" fillId="0" borderId="0" xfId="0" applyNumberFormat="1" applyFont="1" applyAlignment="1"/>
    <xf numFmtId="2" fontId="0" fillId="0" borderId="0" xfId="0" applyNumberFormat="1"/>
    <xf numFmtId="168" fontId="2" fillId="4" borderId="3" xfId="0" applyNumberFormat="1" applyFont="1" applyFill="1" applyBorder="1" applyAlignment="1" applyProtection="1">
      <alignment horizontal="right" vertical="center"/>
    </xf>
    <xf numFmtId="168" fontId="2" fillId="2" borderId="1" xfId="0" applyNumberFormat="1" applyFont="1" applyFill="1" applyBorder="1" applyAlignment="1" applyProtection="1">
      <alignment horizontal="center" vertical="center"/>
    </xf>
    <xf numFmtId="168" fontId="1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467"/>
  <sheetViews>
    <sheetView tabSelected="1" zoomScale="85" workbookViewId="0">
      <pane ySplit="1" topLeftCell="A434" activePane="bottomLeft" state="frozen"/>
      <selection pane="bottomLeft" activeCell="V475" sqref="V475"/>
    </sheetView>
  </sheetViews>
  <sheetFormatPr baseColWidth="10" defaultColWidth="9.1640625" defaultRowHeight="13" x14ac:dyDescent="0.15"/>
  <cols>
    <col min="1" max="1" width="10.5" style="1" bestFit="1" customWidth="1"/>
    <col min="2" max="2" width="13.6640625" style="1" bestFit="1" customWidth="1"/>
    <col min="3" max="3" width="7" style="1" bestFit="1" customWidth="1"/>
    <col min="4" max="4" width="9.5" style="1" bestFit="1" customWidth="1"/>
    <col min="5" max="8" width="9.5" style="1" customWidth="1"/>
    <col min="9" max="9" width="7.33203125" style="1" bestFit="1" customWidth="1"/>
    <col min="10" max="10" width="8.33203125" style="1" bestFit="1" customWidth="1"/>
    <col min="11" max="11" width="8.33203125" style="1" customWidth="1"/>
    <col min="12" max="12" width="17.83203125" style="1" customWidth="1"/>
    <col min="13" max="13" width="6" style="1" bestFit="1" customWidth="1"/>
    <col min="14" max="14" width="7.5" style="1" bestFit="1" customWidth="1"/>
    <col min="15" max="15" width="31" style="1" bestFit="1" customWidth="1"/>
    <col min="16" max="16" width="5.6640625" style="1" bestFit="1" customWidth="1"/>
    <col min="17" max="17" width="15.33203125" style="17" bestFit="1" customWidth="1"/>
    <col min="18" max="18" width="15.33203125" style="1" customWidth="1"/>
    <col min="19" max="19" width="8.6640625" style="1" bestFit="1" customWidth="1"/>
    <col min="20" max="20" width="15.6640625" style="1" customWidth="1"/>
    <col min="21" max="21" width="14.1640625" style="1" bestFit="1" customWidth="1"/>
    <col min="22" max="23" width="19.1640625" style="1" bestFit="1" customWidth="1"/>
    <col min="24" max="24" width="10" style="1" customWidth="1"/>
    <col min="25" max="25" width="14.1640625" style="1" customWidth="1"/>
    <col min="26" max="26" width="9.6640625" style="1" customWidth="1"/>
    <col min="27" max="27" width="5" style="1" bestFit="1" customWidth="1"/>
    <col min="28" max="28" width="12.6640625" style="13" bestFit="1" customWidth="1"/>
    <col min="29" max="29" width="13.6640625" style="1" bestFit="1" customWidth="1"/>
    <col min="30" max="30" width="11.33203125" style="1" bestFit="1" customWidth="1"/>
    <col min="31" max="31" width="13.83203125" style="1" bestFit="1" customWidth="1"/>
    <col min="32" max="16384" width="9.1640625" style="1"/>
  </cols>
  <sheetData>
    <row r="1" spans="1:31" x14ac:dyDescent="0.15">
      <c r="A1" s="4" t="s">
        <v>0</v>
      </c>
      <c r="B1" s="4" t="s">
        <v>1</v>
      </c>
      <c r="C1" s="4" t="s">
        <v>2</v>
      </c>
      <c r="D1" s="4" t="s">
        <v>3</v>
      </c>
      <c r="E1" s="4" t="s">
        <v>181</v>
      </c>
      <c r="F1" s="4" t="s">
        <v>6</v>
      </c>
      <c r="G1" s="4" t="s">
        <v>180</v>
      </c>
      <c r="H1" s="4" t="s">
        <v>189</v>
      </c>
      <c r="I1" s="4" t="s">
        <v>4</v>
      </c>
      <c r="J1" s="4" t="s">
        <v>5</v>
      </c>
      <c r="K1" s="4" t="s">
        <v>179</v>
      </c>
      <c r="L1" s="4" t="s">
        <v>193</v>
      </c>
      <c r="M1" s="4" t="s">
        <v>6</v>
      </c>
      <c r="N1" s="4" t="s">
        <v>7</v>
      </c>
      <c r="O1" s="4" t="s">
        <v>8</v>
      </c>
      <c r="P1" s="4" t="s">
        <v>9</v>
      </c>
      <c r="Q1" s="16" t="s">
        <v>194</v>
      </c>
      <c r="R1" s="4" t="s">
        <v>185</v>
      </c>
      <c r="S1" s="4" t="s">
        <v>10</v>
      </c>
      <c r="T1" s="4" t="s">
        <v>186</v>
      </c>
      <c r="U1" s="4" t="s">
        <v>11</v>
      </c>
      <c r="V1" s="4" t="s">
        <v>188</v>
      </c>
      <c r="W1" s="4" t="s">
        <v>12</v>
      </c>
      <c r="X1" s="4" t="s">
        <v>13</v>
      </c>
      <c r="Y1" s="4" t="s">
        <v>14</v>
      </c>
      <c r="Z1" s="1" t="s">
        <v>183</v>
      </c>
      <c r="AA1" s="1" t="s">
        <v>182</v>
      </c>
      <c r="AB1" s="13" t="s">
        <v>184</v>
      </c>
    </row>
    <row r="2" spans="1:31" ht="15" x14ac:dyDescent="0.2">
      <c r="A2" s="6" t="s">
        <v>15</v>
      </c>
      <c r="B2" s="6" t="s">
        <v>16</v>
      </c>
      <c r="C2" s="6" t="s">
        <v>17</v>
      </c>
      <c r="D2" s="6" t="s">
        <v>18</v>
      </c>
      <c r="E2" s="5" t="s">
        <v>190</v>
      </c>
      <c r="F2" s="5" t="str">
        <f>LEFT(I2,2)</f>
        <v>UP</v>
      </c>
      <c r="G2" s="5" t="str">
        <f>IF(F2="UP","Reference", "Treatment")</f>
        <v>Reference</v>
      </c>
      <c r="H2" s="5" t="str">
        <f>E2&amp;G2</f>
        <v>Pre_Reference</v>
      </c>
      <c r="I2" s="6" t="s">
        <v>19</v>
      </c>
      <c r="J2" s="6" t="s">
        <v>20</v>
      </c>
      <c r="K2" s="5">
        <v>15</v>
      </c>
      <c r="L2" s="5" t="str">
        <f>H2&amp;K2</f>
        <v>Pre_Reference15</v>
      </c>
      <c r="M2" s="6" t="s">
        <v>21</v>
      </c>
      <c r="N2" s="6" t="s">
        <v>150</v>
      </c>
      <c r="O2" s="6" t="s">
        <v>151</v>
      </c>
      <c r="P2" s="3">
        <v>12</v>
      </c>
      <c r="Q2" s="15">
        <f>IF(N2="Algae",P2,P2*AB2)</f>
        <v>12</v>
      </c>
      <c r="R2" s="15">
        <f>Q2/X2</f>
        <v>29944.954128440371</v>
      </c>
      <c r="S2" s="8">
        <v>209</v>
      </c>
      <c r="T2" s="3">
        <f>IF(N2="Algae",S2/X2,R2)</f>
        <v>521541.28440366982</v>
      </c>
      <c r="U2" s="8">
        <v>5</v>
      </c>
      <c r="V2" s="3">
        <f t="shared" ref="V2:V8" si="0">IF(U2="","NA",U2/X2)</f>
        <v>12477.064220183487</v>
      </c>
      <c r="W2" s="6" t="s">
        <v>24</v>
      </c>
      <c r="X2" s="8">
        <v>4.00735294117647E-4</v>
      </c>
      <c r="Y2" s="6" t="s">
        <v>24</v>
      </c>
      <c r="AB2" s="14">
        <v>0.45666666666666667</v>
      </c>
      <c r="AC2"/>
      <c r="AD2"/>
      <c r="AE2"/>
    </row>
    <row r="3" spans="1:31" ht="15" x14ac:dyDescent="0.2">
      <c r="A3" s="6" t="s">
        <v>15</v>
      </c>
      <c r="B3" s="6" t="s">
        <v>16</v>
      </c>
      <c r="C3" s="6" t="s">
        <v>17</v>
      </c>
      <c r="D3" s="6" t="s">
        <v>18</v>
      </c>
      <c r="E3" s="5" t="s">
        <v>190</v>
      </c>
      <c r="F3" s="5" t="str">
        <f t="shared" ref="F3:F66" si="1">LEFT(I3,2)</f>
        <v>UP</v>
      </c>
      <c r="G3" s="5" t="str">
        <f t="shared" ref="G3:G66" si="2">IF(F3="UP","Reference", "Treatment")</f>
        <v>Reference</v>
      </c>
      <c r="H3" s="5" t="str">
        <f t="shared" ref="H3:H66" si="3">E3&amp;G3</f>
        <v>Pre_Reference</v>
      </c>
      <c r="I3" s="6" t="s">
        <v>19</v>
      </c>
      <c r="J3" s="6" t="s">
        <v>20</v>
      </c>
      <c r="K3" s="5">
        <v>15</v>
      </c>
      <c r="L3" s="5" t="str">
        <f t="shared" ref="L3:L66" si="4">H3&amp;K3</f>
        <v>Pre_Reference15</v>
      </c>
      <c r="M3" s="6" t="s">
        <v>21</v>
      </c>
      <c r="N3" s="6" t="s">
        <v>150</v>
      </c>
      <c r="O3" s="6" t="s">
        <v>22</v>
      </c>
      <c r="P3" s="3">
        <v>210</v>
      </c>
      <c r="Q3" s="15">
        <f>IF(N3="Algae",P3,P3*AB3)</f>
        <v>210</v>
      </c>
      <c r="R3" s="15">
        <f>Q3/X3</f>
        <v>524036.69724770647</v>
      </c>
      <c r="S3" s="8">
        <v>210</v>
      </c>
      <c r="T3" s="3">
        <f t="shared" ref="T3:T66" si="5">IF(N3="Algae",S3/X3,R3)</f>
        <v>524036.69724770647</v>
      </c>
      <c r="U3" s="9"/>
      <c r="V3" s="3"/>
      <c r="W3" s="8">
        <v>30</v>
      </c>
      <c r="X3" s="8">
        <v>4.00735294117647E-4</v>
      </c>
      <c r="Y3" s="6" t="s">
        <v>24</v>
      </c>
      <c r="Z3">
        <f>SUM(P3:P4)</f>
        <v>274</v>
      </c>
      <c r="AA3">
        <f>SUM(P9:P26)</f>
        <v>600</v>
      </c>
      <c r="AB3" s="14">
        <f>Z3/AA3</f>
        <v>0.45666666666666667</v>
      </c>
      <c r="AC3"/>
      <c r="AD3"/>
      <c r="AE3"/>
    </row>
    <row r="4" spans="1:31" ht="15" x14ac:dyDescent="0.2">
      <c r="A4" s="6" t="s">
        <v>15</v>
      </c>
      <c r="B4" s="6" t="s">
        <v>16</v>
      </c>
      <c r="C4" s="6" t="s">
        <v>17</v>
      </c>
      <c r="D4" s="6" t="s">
        <v>18</v>
      </c>
      <c r="E4" s="5" t="s">
        <v>190</v>
      </c>
      <c r="F4" s="5" t="str">
        <f t="shared" si="1"/>
        <v>UP</v>
      </c>
      <c r="G4" s="5" t="str">
        <f t="shared" si="2"/>
        <v>Reference</v>
      </c>
      <c r="H4" s="5" t="str">
        <f t="shared" si="3"/>
        <v>Pre_Reference</v>
      </c>
      <c r="I4" s="6" t="s">
        <v>19</v>
      </c>
      <c r="J4" s="6" t="s">
        <v>20</v>
      </c>
      <c r="K4" s="5">
        <v>15</v>
      </c>
      <c r="L4" s="5" t="str">
        <f t="shared" si="4"/>
        <v>Pre_Reference15</v>
      </c>
      <c r="M4" s="6" t="s">
        <v>21</v>
      </c>
      <c r="N4" s="6" t="s">
        <v>150</v>
      </c>
      <c r="O4" s="6" t="s">
        <v>152</v>
      </c>
      <c r="P4" s="3">
        <v>64</v>
      </c>
      <c r="Q4" s="15">
        <f>IF(N4="Algae",P4,P4*AB4)</f>
        <v>64</v>
      </c>
      <c r="R4" s="15">
        <f>Q4/X4</f>
        <v>159706.42201834865</v>
      </c>
      <c r="S4" s="8">
        <v>64</v>
      </c>
      <c r="T4" s="3">
        <f t="shared" si="5"/>
        <v>159706.42201834865</v>
      </c>
      <c r="U4" s="8">
        <v>0</v>
      </c>
      <c r="V4" s="3">
        <f t="shared" si="0"/>
        <v>0</v>
      </c>
      <c r="W4" s="6" t="s">
        <v>24</v>
      </c>
      <c r="X4" s="8">
        <v>4.00735294117647E-4</v>
      </c>
      <c r="Y4" s="6" t="s">
        <v>24</v>
      </c>
      <c r="Z4"/>
      <c r="AA4"/>
      <c r="AB4" s="14">
        <v>0.45666666666666667</v>
      </c>
      <c r="AC4"/>
      <c r="AD4"/>
      <c r="AE4"/>
    </row>
    <row r="5" spans="1:31" ht="15" x14ac:dyDescent="0.2">
      <c r="A5" s="6" t="s">
        <v>15</v>
      </c>
      <c r="B5" s="6" t="s">
        <v>16</v>
      </c>
      <c r="C5" s="6" t="s">
        <v>17</v>
      </c>
      <c r="D5" s="6" t="s">
        <v>18</v>
      </c>
      <c r="E5" s="5" t="s">
        <v>190</v>
      </c>
      <c r="F5" s="5" t="str">
        <f t="shared" si="1"/>
        <v>UP</v>
      </c>
      <c r="G5" s="5" t="str">
        <f t="shared" si="2"/>
        <v>Reference</v>
      </c>
      <c r="H5" s="5" t="str">
        <f t="shared" si="3"/>
        <v>Pre_Reference</v>
      </c>
      <c r="I5" s="6" t="s">
        <v>19</v>
      </c>
      <c r="J5" s="6" t="s">
        <v>20</v>
      </c>
      <c r="K5" s="5">
        <v>15</v>
      </c>
      <c r="L5" s="5" t="str">
        <f t="shared" si="4"/>
        <v>Pre_Reference15</v>
      </c>
      <c r="M5" s="6" t="s">
        <v>21</v>
      </c>
      <c r="N5" s="6" t="s">
        <v>150</v>
      </c>
      <c r="O5" s="6" t="s">
        <v>153</v>
      </c>
      <c r="P5" s="3">
        <v>5</v>
      </c>
      <c r="Q5" s="15">
        <f>IF(N5="Algae",P5,P5*AB5)</f>
        <v>5</v>
      </c>
      <c r="R5" s="15">
        <f>Q5/X5</f>
        <v>12477.064220183487</v>
      </c>
      <c r="S5" s="8">
        <v>95</v>
      </c>
      <c r="T5" s="3">
        <f t="shared" si="5"/>
        <v>237064.22018348626</v>
      </c>
      <c r="U5" s="8">
        <v>0</v>
      </c>
      <c r="V5" s="3">
        <f t="shared" si="0"/>
        <v>0</v>
      </c>
      <c r="W5" s="6" t="s">
        <v>24</v>
      </c>
      <c r="X5" s="8">
        <v>4.00735294117647E-4</v>
      </c>
      <c r="Y5" s="6" t="s">
        <v>24</v>
      </c>
      <c r="Z5"/>
      <c r="AA5"/>
      <c r="AB5" s="14">
        <v>0.45666666666666667</v>
      </c>
      <c r="AC5"/>
      <c r="AD5"/>
      <c r="AE5"/>
    </row>
    <row r="6" spans="1:31" ht="15" x14ac:dyDescent="0.2">
      <c r="A6" s="6" t="s">
        <v>15</v>
      </c>
      <c r="B6" s="6" t="s">
        <v>16</v>
      </c>
      <c r="C6" s="6" t="s">
        <v>17</v>
      </c>
      <c r="D6" s="6" t="s">
        <v>18</v>
      </c>
      <c r="E6" s="5" t="s">
        <v>190</v>
      </c>
      <c r="F6" s="5" t="str">
        <f t="shared" si="1"/>
        <v>UP</v>
      </c>
      <c r="G6" s="5" t="str">
        <f t="shared" si="2"/>
        <v>Reference</v>
      </c>
      <c r="H6" s="5" t="str">
        <f t="shared" si="3"/>
        <v>Pre_Reference</v>
      </c>
      <c r="I6" s="6" t="s">
        <v>19</v>
      </c>
      <c r="J6" s="6" t="s">
        <v>20</v>
      </c>
      <c r="K6" s="5">
        <v>15</v>
      </c>
      <c r="L6" s="5" t="str">
        <f t="shared" si="4"/>
        <v>Pre_Reference15</v>
      </c>
      <c r="M6" s="6" t="s">
        <v>21</v>
      </c>
      <c r="N6" s="6" t="s">
        <v>150</v>
      </c>
      <c r="O6" s="6" t="s">
        <v>154</v>
      </c>
      <c r="P6" s="3">
        <v>1</v>
      </c>
      <c r="Q6" s="15">
        <f>IF(N6="Algae",P6,P6*AB6)</f>
        <v>1</v>
      </c>
      <c r="R6" s="15">
        <f>Q6/X6</f>
        <v>2495.4128440366976</v>
      </c>
      <c r="S6" s="8">
        <v>38</v>
      </c>
      <c r="T6" s="3">
        <f t="shared" si="5"/>
        <v>94825.688073394515</v>
      </c>
      <c r="U6" s="8">
        <v>0</v>
      </c>
      <c r="V6" s="3">
        <f t="shared" si="0"/>
        <v>0</v>
      </c>
      <c r="W6" s="6" t="s">
        <v>24</v>
      </c>
      <c r="X6" s="8">
        <v>4.00735294117647E-4</v>
      </c>
      <c r="Y6" s="6" t="s">
        <v>24</v>
      </c>
      <c r="Z6"/>
      <c r="AA6"/>
      <c r="AB6" s="14">
        <v>0.45666666666666667</v>
      </c>
      <c r="AC6"/>
      <c r="AD6"/>
      <c r="AE6"/>
    </row>
    <row r="7" spans="1:31" ht="15" x14ac:dyDescent="0.2">
      <c r="A7" s="6" t="s">
        <v>15</v>
      </c>
      <c r="B7" s="6" t="s">
        <v>16</v>
      </c>
      <c r="C7" s="6" t="s">
        <v>17</v>
      </c>
      <c r="D7" s="6" t="s">
        <v>18</v>
      </c>
      <c r="E7" s="5" t="s">
        <v>190</v>
      </c>
      <c r="F7" s="5" t="str">
        <f t="shared" si="1"/>
        <v>UP</v>
      </c>
      <c r="G7" s="5" t="str">
        <f t="shared" si="2"/>
        <v>Reference</v>
      </c>
      <c r="H7" s="5" t="str">
        <f t="shared" si="3"/>
        <v>Pre_Reference</v>
      </c>
      <c r="I7" s="6" t="s">
        <v>19</v>
      </c>
      <c r="J7" s="6" t="s">
        <v>20</v>
      </c>
      <c r="K7" s="5">
        <v>15</v>
      </c>
      <c r="L7" s="5" t="str">
        <f t="shared" si="4"/>
        <v>Pre_Reference15</v>
      </c>
      <c r="M7" s="6" t="s">
        <v>21</v>
      </c>
      <c r="N7" s="6" t="s">
        <v>150</v>
      </c>
      <c r="O7" s="6" t="s">
        <v>155</v>
      </c>
      <c r="P7" s="3">
        <v>58</v>
      </c>
      <c r="Q7" s="15">
        <f>IF(N7="Algae",P7,P7*AB7)</f>
        <v>58</v>
      </c>
      <c r="R7" s="15">
        <f>Q7/X7</f>
        <v>144733.94495412847</v>
      </c>
      <c r="S7" s="8">
        <v>1238</v>
      </c>
      <c r="T7" s="3">
        <f t="shared" si="5"/>
        <v>3089321.1009174315</v>
      </c>
      <c r="U7" s="8">
        <v>0</v>
      </c>
      <c r="V7" s="3">
        <f t="shared" si="0"/>
        <v>0</v>
      </c>
      <c r="W7" s="6" t="s">
        <v>24</v>
      </c>
      <c r="X7" s="8">
        <v>4.00735294117647E-4</v>
      </c>
      <c r="Y7" s="6" t="s">
        <v>24</v>
      </c>
      <c r="Z7"/>
      <c r="AA7"/>
      <c r="AB7" s="14">
        <v>0.45666666666666667</v>
      </c>
      <c r="AC7"/>
      <c r="AD7"/>
      <c r="AE7"/>
    </row>
    <row r="8" spans="1:31" ht="15" x14ac:dyDescent="0.2">
      <c r="A8" s="6" t="s">
        <v>15</v>
      </c>
      <c r="B8" s="6" t="s">
        <v>16</v>
      </c>
      <c r="C8" s="6" t="s">
        <v>17</v>
      </c>
      <c r="D8" s="6" t="s">
        <v>18</v>
      </c>
      <c r="E8" s="5" t="s">
        <v>190</v>
      </c>
      <c r="F8" s="5" t="str">
        <f t="shared" si="1"/>
        <v>UP</v>
      </c>
      <c r="G8" s="5" t="str">
        <f t="shared" si="2"/>
        <v>Reference</v>
      </c>
      <c r="H8" s="5" t="str">
        <f t="shared" si="3"/>
        <v>Pre_Reference</v>
      </c>
      <c r="I8" s="6" t="s">
        <v>19</v>
      </c>
      <c r="J8" s="6" t="s">
        <v>20</v>
      </c>
      <c r="K8" s="5">
        <v>15</v>
      </c>
      <c r="L8" s="5" t="str">
        <f t="shared" si="4"/>
        <v>Pre_Reference15</v>
      </c>
      <c r="M8" s="6" t="s">
        <v>21</v>
      </c>
      <c r="N8" s="6" t="s">
        <v>150</v>
      </c>
      <c r="O8" s="6" t="s">
        <v>156</v>
      </c>
      <c r="P8" s="3">
        <v>14</v>
      </c>
      <c r="Q8" s="15">
        <f>IF(N8="Algae",P8,P8*AB8)</f>
        <v>14</v>
      </c>
      <c r="R8" s="15">
        <f>Q8/X8</f>
        <v>34935.779816513765</v>
      </c>
      <c r="S8" s="8">
        <v>88</v>
      </c>
      <c r="T8" s="3">
        <f t="shared" si="5"/>
        <v>219596.33027522938</v>
      </c>
      <c r="U8" s="8">
        <v>0</v>
      </c>
      <c r="V8" s="3">
        <f t="shared" si="0"/>
        <v>0</v>
      </c>
      <c r="W8" s="6" t="s">
        <v>24</v>
      </c>
      <c r="X8" s="8">
        <v>4.00735294117647E-4</v>
      </c>
      <c r="Y8" s="6" t="s">
        <v>157</v>
      </c>
      <c r="Z8"/>
      <c r="AA8"/>
      <c r="AB8" s="14">
        <v>0.45666666666666667</v>
      </c>
      <c r="AC8"/>
      <c r="AD8"/>
      <c r="AE8"/>
    </row>
    <row r="9" spans="1:31" ht="15" x14ac:dyDescent="0.2">
      <c r="A9" s="2" t="s">
        <v>15</v>
      </c>
      <c r="B9" s="2" t="s">
        <v>16</v>
      </c>
      <c r="C9" s="2" t="s">
        <v>17</v>
      </c>
      <c r="D9" s="2" t="s">
        <v>18</v>
      </c>
      <c r="E9" s="5" t="s">
        <v>190</v>
      </c>
      <c r="F9" s="5" t="str">
        <f t="shared" si="1"/>
        <v>UP</v>
      </c>
      <c r="G9" s="5" t="str">
        <f t="shared" si="2"/>
        <v>Reference</v>
      </c>
      <c r="H9" s="5" t="str">
        <f t="shared" si="3"/>
        <v>Pre_Reference</v>
      </c>
      <c r="I9" s="2" t="s">
        <v>19</v>
      </c>
      <c r="J9" s="2" t="s">
        <v>20</v>
      </c>
      <c r="K9" s="5">
        <v>15</v>
      </c>
      <c r="L9" s="5" t="str">
        <f t="shared" si="4"/>
        <v>Pre_Reference15</v>
      </c>
      <c r="M9" s="2" t="s">
        <v>21</v>
      </c>
      <c r="N9" s="2" t="s">
        <v>22</v>
      </c>
      <c r="O9" s="2" t="s">
        <v>23</v>
      </c>
      <c r="P9" s="3">
        <v>3</v>
      </c>
      <c r="Q9" s="15">
        <f>IF(N9="Algae",P9,P9*AB9)</f>
        <v>1.37</v>
      </c>
      <c r="R9" s="15">
        <f>Q9/X9</f>
        <v>3418.7155963302762</v>
      </c>
      <c r="S9" s="3" t="s">
        <v>187</v>
      </c>
      <c r="T9" s="3">
        <f t="shared" si="5"/>
        <v>3418.7155963302762</v>
      </c>
      <c r="U9" s="3" t="s">
        <v>187</v>
      </c>
      <c r="V9" s="3"/>
      <c r="W9" s="2" t="s">
        <v>24</v>
      </c>
      <c r="X9" s="8">
        <v>4.00735294117647E-4</v>
      </c>
      <c r="Y9" s="2" t="s">
        <v>24</v>
      </c>
      <c r="Z9"/>
      <c r="AA9"/>
      <c r="AB9" s="14">
        <v>0.45666666666666667</v>
      </c>
      <c r="AC9"/>
      <c r="AD9"/>
      <c r="AE9"/>
    </row>
    <row r="10" spans="1:31" ht="15" x14ac:dyDescent="0.2">
      <c r="A10" s="2" t="s">
        <v>15</v>
      </c>
      <c r="B10" s="2" t="s">
        <v>16</v>
      </c>
      <c r="C10" s="2" t="s">
        <v>17</v>
      </c>
      <c r="D10" s="2" t="s">
        <v>18</v>
      </c>
      <c r="E10" s="5" t="s">
        <v>190</v>
      </c>
      <c r="F10" s="5" t="str">
        <f t="shared" si="1"/>
        <v>UP</v>
      </c>
      <c r="G10" s="5" t="str">
        <f t="shared" si="2"/>
        <v>Reference</v>
      </c>
      <c r="H10" s="5" t="str">
        <f t="shared" si="3"/>
        <v>Pre_Reference</v>
      </c>
      <c r="I10" s="2" t="s">
        <v>19</v>
      </c>
      <c r="J10" s="2" t="s">
        <v>20</v>
      </c>
      <c r="K10" s="5">
        <v>15</v>
      </c>
      <c r="L10" s="5" t="str">
        <f t="shared" si="4"/>
        <v>Pre_Reference15</v>
      </c>
      <c r="M10" s="2" t="s">
        <v>21</v>
      </c>
      <c r="N10" s="2" t="s">
        <v>22</v>
      </c>
      <c r="O10" s="2" t="s">
        <v>25</v>
      </c>
      <c r="P10" s="3">
        <v>56</v>
      </c>
      <c r="Q10" s="15">
        <f>IF(N10="Algae",P10,P10*AB10)</f>
        <v>25.573333333333334</v>
      </c>
      <c r="R10" s="15">
        <f>Q10/X10</f>
        <v>63816.024464831818</v>
      </c>
      <c r="S10" s="3" t="s">
        <v>187</v>
      </c>
      <c r="T10" s="3">
        <f t="shared" si="5"/>
        <v>63816.024464831818</v>
      </c>
      <c r="U10" s="3" t="s">
        <v>187</v>
      </c>
      <c r="V10" s="3"/>
      <c r="W10" s="2" t="s">
        <v>24</v>
      </c>
      <c r="X10" s="8">
        <v>4.00735294117647E-4</v>
      </c>
      <c r="Y10" s="2" t="s">
        <v>26</v>
      </c>
      <c r="Z10"/>
      <c r="AA10"/>
      <c r="AB10" s="14">
        <v>0.45666666666666667</v>
      </c>
      <c r="AC10"/>
      <c r="AD10"/>
      <c r="AE10"/>
    </row>
    <row r="11" spans="1:31" ht="15" x14ac:dyDescent="0.2">
      <c r="A11" s="2" t="s">
        <v>15</v>
      </c>
      <c r="B11" s="2" t="s">
        <v>16</v>
      </c>
      <c r="C11" s="2" t="s">
        <v>17</v>
      </c>
      <c r="D11" s="2" t="s">
        <v>18</v>
      </c>
      <c r="E11" s="5" t="s">
        <v>190</v>
      </c>
      <c r="F11" s="5" t="str">
        <f t="shared" si="1"/>
        <v>UP</v>
      </c>
      <c r="G11" s="5" t="str">
        <f t="shared" si="2"/>
        <v>Reference</v>
      </c>
      <c r="H11" s="5" t="str">
        <f t="shared" si="3"/>
        <v>Pre_Reference</v>
      </c>
      <c r="I11" s="2" t="s">
        <v>19</v>
      </c>
      <c r="J11" s="2" t="s">
        <v>20</v>
      </c>
      <c r="K11" s="5">
        <v>15</v>
      </c>
      <c r="L11" s="5" t="str">
        <f t="shared" si="4"/>
        <v>Pre_Reference15</v>
      </c>
      <c r="M11" s="2" t="s">
        <v>21</v>
      </c>
      <c r="N11" s="2" t="s">
        <v>22</v>
      </c>
      <c r="O11" s="2" t="s">
        <v>27</v>
      </c>
      <c r="P11" s="3">
        <v>1</v>
      </c>
      <c r="Q11" s="15">
        <f>IF(N11="Algae",P11,P11*AB11)</f>
        <v>0.45666666666666667</v>
      </c>
      <c r="R11" s="15">
        <f>Q11/X11</f>
        <v>1139.5718654434252</v>
      </c>
      <c r="S11" s="3" t="s">
        <v>187</v>
      </c>
      <c r="T11" s="3">
        <f t="shared" si="5"/>
        <v>1139.5718654434252</v>
      </c>
      <c r="U11" s="3" t="s">
        <v>187</v>
      </c>
      <c r="V11" s="3"/>
      <c r="W11" s="2" t="s">
        <v>24</v>
      </c>
      <c r="X11" s="8">
        <v>4.00735294117647E-4</v>
      </c>
      <c r="Y11" s="2" t="s">
        <v>24</v>
      </c>
      <c r="Z11"/>
      <c r="AA11"/>
      <c r="AB11" s="14">
        <v>0.45666666666666667</v>
      </c>
      <c r="AC11"/>
      <c r="AD11"/>
      <c r="AE11"/>
    </row>
    <row r="12" spans="1:31" ht="15" x14ac:dyDescent="0.2">
      <c r="A12" s="2" t="s">
        <v>15</v>
      </c>
      <c r="B12" s="2" t="s">
        <v>16</v>
      </c>
      <c r="C12" s="2" t="s">
        <v>17</v>
      </c>
      <c r="D12" s="2" t="s">
        <v>18</v>
      </c>
      <c r="E12" s="5" t="s">
        <v>190</v>
      </c>
      <c r="F12" s="5" t="str">
        <f t="shared" si="1"/>
        <v>UP</v>
      </c>
      <c r="G12" s="5" t="str">
        <f t="shared" si="2"/>
        <v>Reference</v>
      </c>
      <c r="H12" s="5" t="str">
        <f t="shared" si="3"/>
        <v>Pre_Reference</v>
      </c>
      <c r="I12" s="2" t="s">
        <v>19</v>
      </c>
      <c r="J12" s="2" t="s">
        <v>20</v>
      </c>
      <c r="K12" s="5">
        <v>15</v>
      </c>
      <c r="L12" s="5" t="str">
        <f t="shared" si="4"/>
        <v>Pre_Reference15</v>
      </c>
      <c r="M12" s="2" t="s">
        <v>21</v>
      </c>
      <c r="N12" s="2" t="s">
        <v>22</v>
      </c>
      <c r="O12" s="2" t="s">
        <v>28</v>
      </c>
      <c r="P12" s="3">
        <v>8</v>
      </c>
      <c r="Q12" s="15">
        <f>IF(N12="Algae",P12,P12*AB12)</f>
        <v>3.6533333333333333</v>
      </c>
      <c r="R12" s="15">
        <f>Q12/X12</f>
        <v>9116.5749235474013</v>
      </c>
      <c r="S12" s="3" t="s">
        <v>187</v>
      </c>
      <c r="T12" s="3">
        <f t="shared" si="5"/>
        <v>9116.5749235474013</v>
      </c>
      <c r="U12" s="3" t="s">
        <v>187</v>
      </c>
      <c r="V12" s="3"/>
      <c r="W12" s="2" t="s">
        <v>24</v>
      </c>
      <c r="X12" s="8">
        <v>4.00735294117647E-4</v>
      </c>
      <c r="Y12" s="2" t="s">
        <v>165</v>
      </c>
      <c r="Z12"/>
      <c r="AA12"/>
      <c r="AB12" s="14">
        <v>0.45666666666666667</v>
      </c>
      <c r="AC12"/>
      <c r="AD12"/>
      <c r="AE12"/>
    </row>
    <row r="13" spans="1:31" ht="15" x14ac:dyDescent="0.2">
      <c r="A13" s="2" t="s">
        <v>15</v>
      </c>
      <c r="B13" s="2" t="s">
        <v>16</v>
      </c>
      <c r="C13" s="2" t="s">
        <v>17</v>
      </c>
      <c r="D13" s="2" t="s">
        <v>18</v>
      </c>
      <c r="E13" s="5" t="s">
        <v>190</v>
      </c>
      <c r="F13" s="5" t="str">
        <f t="shared" si="1"/>
        <v>UP</v>
      </c>
      <c r="G13" s="5" t="str">
        <f t="shared" si="2"/>
        <v>Reference</v>
      </c>
      <c r="H13" s="5" t="str">
        <f t="shared" si="3"/>
        <v>Pre_Reference</v>
      </c>
      <c r="I13" s="2" t="s">
        <v>19</v>
      </c>
      <c r="J13" s="2" t="s">
        <v>20</v>
      </c>
      <c r="K13" s="5">
        <v>15</v>
      </c>
      <c r="L13" s="5" t="str">
        <f t="shared" si="4"/>
        <v>Pre_Reference15</v>
      </c>
      <c r="M13" s="2" t="s">
        <v>21</v>
      </c>
      <c r="N13" s="2" t="s">
        <v>22</v>
      </c>
      <c r="O13" s="2" t="s">
        <v>29</v>
      </c>
      <c r="P13" s="3">
        <v>3</v>
      </c>
      <c r="Q13" s="15">
        <f>IF(N13="Algae",P13,P13*AB13)</f>
        <v>1.37</v>
      </c>
      <c r="R13" s="15">
        <f>Q13/X13</f>
        <v>3418.7155963302762</v>
      </c>
      <c r="S13" s="3" t="s">
        <v>187</v>
      </c>
      <c r="T13" s="3">
        <f t="shared" si="5"/>
        <v>3418.7155963302762</v>
      </c>
      <c r="U13" s="3" t="s">
        <v>187</v>
      </c>
      <c r="V13" s="3"/>
      <c r="W13" s="2" t="s">
        <v>24</v>
      </c>
      <c r="X13" s="8">
        <v>4.00735294117647E-4</v>
      </c>
      <c r="Y13" s="2" t="s">
        <v>24</v>
      </c>
      <c r="Z13"/>
      <c r="AA13"/>
      <c r="AB13" s="14">
        <v>0.45666666666666667</v>
      </c>
      <c r="AC13"/>
      <c r="AD13"/>
      <c r="AE13"/>
    </row>
    <row r="14" spans="1:31" ht="15" x14ac:dyDescent="0.2">
      <c r="A14" s="2" t="s">
        <v>15</v>
      </c>
      <c r="B14" s="2" t="s">
        <v>16</v>
      </c>
      <c r="C14" s="2" t="s">
        <v>17</v>
      </c>
      <c r="D14" s="2" t="s">
        <v>18</v>
      </c>
      <c r="E14" s="5" t="s">
        <v>190</v>
      </c>
      <c r="F14" s="5" t="str">
        <f t="shared" si="1"/>
        <v>UP</v>
      </c>
      <c r="G14" s="5" t="str">
        <f t="shared" si="2"/>
        <v>Reference</v>
      </c>
      <c r="H14" s="5" t="str">
        <f t="shared" si="3"/>
        <v>Pre_Reference</v>
      </c>
      <c r="I14" s="2" t="s">
        <v>19</v>
      </c>
      <c r="J14" s="2" t="s">
        <v>20</v>
      </c>
      <c r="K14" s="5">
        <v>15</v>
      </c>
      <c r="L14" s="5" t="str">
        <f t="shared" si="4"/>
        <v>Pre_Reference15</v>
      </c>
      <c r="M14" s="2" t="s">
        <v>21</v>
      </c>
      <c r="N14" s="2" t="s">
        <v>22</v>
      </c>
      <c r="O14" s="2" t="s">
        <v>30</v>
      </c>
      <c r="P14" s="3">
        <v>5</v>
      </c>
      <c r="Q14" s="15">
        <f>IF(N14="Algae",P14,P14*AB14)</f>
        <v>2.2833333333333332</v>
      </c>
      <c r="R14" s="15">
        <f>Q14/X14</f>
        <v>5697.8593272171256</v>
      </c>
      <c r="S14" s="3" t="s">
        <v>187</v>
      </c>
      <c r="T14" s="3">
        <f t="shared" si="5"/>
        <v>5697.8593272171256</v>
      </c>
      <c r="U14" s="3" t="s">
        <v>187</v>
      </c>
      <c r="V14" s="3"/>
      <c r="W14" s="2" t="s">
        <v>24</v>
      </c>
      <c r="X14" s="8">
        <v>4.00735294117647E-4</v>
      </c>
      <c r="Y14" s="2" t="s">
        <v>31</v>
      </c>
      <c r="Z14"/>
      <c r="AA14"/>
      <c r="AB14" s="14">
        <v>0.45666666666666667</v>
      </c>
      <c r="AC14"/>
      <c r="AD14"/>
      <c r="AE14"/>
    </row>
    <row r="15" spans="1:31" ht="15" x14ac:dyDescent="0.2">
      <c r="A15" s="2" t="s">
        <v>15</v>
      </c>
      <c r="B15" s="2" t="s">
        <v>16</v>
      </c>
      <c r="C15" s="2" t="s">
        <v>17</v>
      </c>
      <c r="D15" s="2" t="s">
        <v>18</v>
      </c>
      <c r="E15" s="5" t="s">
        <v>190</v>
      </c>
      <c r="F15" s="5" t="str">
        <f t="shared" si="1"/>
        <v>UP</v>
      </c>
      <c r="G15" s="5" t="str">
        <f t="shared" si="2"/>
        <v>Reference</v>
      </c>
      <c r="H15" s="5" t="str">
        <f t="shared" si="3"/>
        <v>Pre_Reference</v>
      </c>
      <c r="I15" s="2" t="s">
        <v>19</v>
      </c>
      <c r="J15" s="2" t="s">
        <v>20</v>
      </c>
      <c r="K15" s="5">
        <v>15</v>
      </c>
      <c r="L15" s="5" t="str">
        <f t="shared" si="4"/>
        <v>Pre_Reference15</v>
      </c>
      <c r="M15" s="2" t="s">
        <v>21</v>
      </c>
      <c r="N15" s="2" t="s">
        <v>22</v>
      </c>
      <c r="O15" s="2" t="s">
        <v>32</v>
      </c>
      <c r="P15" s="3">
        <v>2</v>
      </c>
      <c r="Q15" s="15">
        <f>IF(N15="Algae",P15,P15*AB15)</f>
        <v>0.91333333333333333</v>
      </c>
      <c r="R15" s="15">
        <f>Q15/X15</f>
        <v>2279.1437308868503</v>
      </c>
      <c r="S15" s="3" t="s">
        <v>187</v>
      </c>
      <c r="T15" s="3">
        <f t="shared" si="5"/>
        <v>2279.1437308868503</v>
      </c>
      <c r="U15" s="3" t="s">
        <v>187</v>
      </c>
      <c r="V15" s="3"/>
      <c r="W15" s="2" t="s">
        <v>24</v>
      </c>
      <c r="X15" s="8">
        <v>4.00735294117647E-4</v>
      </c>
      <c r="Y15" s="2" t="s">
        <v>24</v>
      </c>
      <c r="Z15"/>
      <c r="AA15"/>
      <c r="AB15" s="14">
        <v>0.45666666666666667</v>
      </c>
      <c r="AC15"/>
      <c r="AD15"/>
      <c r="AE15"/>
    </row>
    <row r="16" spans="1:31" ht="15" x14ac:dyDescent="0.2">
      <c r="A16" s="2" t="s">
        <v>15</v>
      </c>
      <c r="B16" s="2" t="s">
        <v>16</v>
      </c>
      <c r="C16" s="2" t="s">
        <v>17</v>
      </c>
      <c r="D16" s="2" t="s">
        <v>18</v>
      </c>
      <c r="E16" s="5" t="s">
        <v>190</v>
      </c>
      <c r="F16" s="5" t="str">
        <f t="shared" si="1"/>
        <v>UP</v>
      </c>
      <c r="G16" s="5" t="str">
        <f t="shared" si="2"/>
        <v>Reference</v>
      </c>
      <c r="H16" s="5" t="str">
        <f t="shared" si="3"/>
        <v>Pre_Reference</v>
      </c>
      <c r="I16" s="2" t="s">
        <v>19</v>
      </c>
      <c r="J16" s="2" t="s">
        <v>20</v>
      </c>
      <c r="K16" s="5">
        <v>15</v>
      </c>
      <c r="L16" s="5" t="str">
        <f t="shared" si="4"/>
        <v>Pre_Reference15</v>
      </c>
      <c r="M16" s="2" t="s">
        <v>21</v>
      </c>
      <c r="N16" s="2" t="s">
        <v>22</v>
      </c>
      <c r="O16" s="2" t="s">
        <v>33</v>
      </c>
      <c r="P16" s="3">
        <v>264</v>
      </c>
      <c r="Q16" s="15">
        <f>IF(N16="Algae",P16,P16*AB16)</f>
        <v>120.56</v>
      </c>
      <c r="R16" s="15">
        <f>Q16/X16</f>
        <v>300846.97247706429</v>
      </c>
      <c r="S16" s="3" t="s">
        <v>187</v>
      </c>
      <c r="T16" s="3">
        <f t="shared" si="5"/>
        <v>300846.97247706429</v>
      </c>
      <c r="U16" s="3" t="s">
        <v>187</v>
      </c>
      <c r="V16" s="3"/>
      <c r="W16" s="2" t="s">
        <v>24</v>
      </c>
      <c r="X16" s="8">
        <v>4.00735294117647E-4</v>
      </c>
      <c r="Y16" s="2" t="s">
        <v>34</v>
      </c>
      <c r="Z16"/>
      <c r="AA16"/>
      <c r="AB16" s="14">
        <v>0.45666666666666667</v>
      </c>
      <c r="AC16"/>
      <c r="AD16"/>
      <c r="AE16"/>
    </row>
    <row r="17" spans="1:31" ht="15" x14ac:dyDescent="0.2">
      <c r="A17" s="2" t="s">
        <v>15</v>
      </c>
      <c r="B17" s="2" t="s">
        <v>16</v>
      </c>
      <c r="C17" s="2" t="s">
        <v>17</v>
      </c>
      <c r="D17" s="2" t="s">
        <v>18</v>
      </c>
      <c r="E17" s="5" t="s">
        <v>190</v>
      </c>
      <c r="F17" s="5" t="str">
        <f t="shared" si="1"/>
        <v>UP</v>
      </c>
      <c r="G17" s="5" t="str">
        <f t="shared" si="2"/>
        <v>Reference</v>
      </c>
      <c r="H17" s="5" t="str">
        <f t="shared" si="3"/>
        <v>Pre_Reference</v>
      </c>
      <c r="I17" s="2" t="s">
        <v>19</v>
      </c>
      <c r="J17" s="2" t="s">
        <v>20</v>
      </c>
      <c r="K17" s="5">
        <v>15</v>
      </c>
      <c r="L17" s="5" t="str">
        <f t="shared" si="4"/>
        <v>Pre_Reference15</v>
      </c>
      <c r="M17" s="2" t="s">
        <v>21</v>
      </c>
      <c r="N17" s="2" t="s">
        <v>22</v>
      </c>
      <c r="O17" s="2" t="s">
        <v>35</v>
      </c>
      <c r="P17" s="3">
        <v>156</v>
      </c>
      <c r="Q17" s="15">
        <f>IF(N17="Algae",P17,P17*AB17)</f>
        <v>71.239999999999995</v>
      </c>
      <c r="R17" s="15">
        <f>Q17/X17</f>
        <v>177773.21100917432</v>
      </c>
      <c r="S17" s="3" t="s">
        <v>187</v>
      </c>
      <c r="T17" s="3">
        <f t="shared" si="5"/>
        <v>177773.21100917432</v>
      </c>
      <c r="U17" s="3" t="s">
        <v>187</v>
      </c>
      <c r="V17" s="3"/>
      <c r="W17" s="2" t="s">
        <v>24</v>
      </c>
      <c r="X17" s="8">
        <v>4.00735294117647E-4</v>
      </c>
      <c r="Y17" s="2" t="s">
        <v>24</v>
      </c>
      <c r="Z17"/>
      <c r="AA17"/>
      <c r="AB17" s="14">
        <v>0.45666666666666667</v>
      </c>
      <c r="AC17"/>
      <c r="AD17"/>
      <c r="AE17"/>
    </row>
    <row r="18" spans="1:31" ht="15" x14ac:dyDescent="0.2">
      <c r="A18" s="2" t="s">
        <v>15</v>
      </c>
      <c r="B18" s="2" t="s">
        <v>16</v>
      </c>
      <c r="C18" s="2" t="s">
        <v>17</v>
      </c>
      <c r="D18" s="2" t="s">
        <v>18</v>
      </c>
      <c r="E18" s="5" t="s">
        <v>190</v>
      </c>
      <c r="F18" s="5" t="str">
        <f t="shared" si="1"/>
        <v>UP</v>
      </c>
      <c r="G18" s="5" t="str">
        <f t="shared" si="2"/>
        <v>Reference</v>
      </c>
      <c r="H18" s="5" t="str">
        <f t="shared" si="3"/>
        <v>Pre_Reference</v>
      </c>
      <c r="I18" s="2" t="s">
        <v>19</v>
      </c>
      <c r="J18" s="2" t="s">
        <v>20</v>
      </c>
      <c r="K18" s="5">
        <v>15</v>
      </c>
      <c r="L18" s="5" t="str">
        <f t="shared" si="4"/>
        <v>Pre_Reference15</v>
      </c>
      <c r="M18" s="2" t="s">
        <v>21</v>
      </c>
      <c r="N18" s="2" t="s">
        <v>22</v>
      </c>
      <c r="O18" s="2" t="s">
        <v>36</v>
      </c>
      <c r="P18" s="3">
        <v>4</v>
      </c>
      <c r="Q18" s="15">
        <f>IF(N18="Algae",P18,P18*AB18)</f>
        <v>1.8266666666666667</v>
      </c>
      <c r="R18" s="15">
        <f>Q18/X18</f>
        <v>4558.2874617737007</v>
      </c>
      <c r="S18" s="3" t="s">
        <v>187</v>
      </c>
      <c r="T18" s="3">
        <f t="shared" si="5"/>
        <v>4558.2874617737007</v>
      </c>
      <c r="U18" s="3" t="s">
        <v>187</v>
      </c>
      <c r="V18" s="3"/>
      <c r="W18" s="2" t="s">
        <v>24</v>
      </c>
      <c r="X18" s="8">
        <v>4.00735294117647E-4</v>
      </c>
      <c r="Y18" s="2" t="s">
        <v>24</v>
      </c>
      <c r="Z18"/>
      <c r="AA18"/>
      <c r="AB18" s="14">
        <v>0.45666666666666667</v>
      </c>
      <c r="AC18"/>
      <c r="AD18"/>
      <c r="AE18"/>
    </row>
    <row r="19" spans="1:31" ht="15" x14ac:dyDescent="0.2">
      <c r="A19" s="2" t="s">
        <v>15</v>
      </c>
      <c r="B19" s="2" t="s">
        <v>16</v>
      </c>
      <c r="C19" s="2" t="s">
        <v>17</v>
      </c>
      <c r="D19" s="2" t="s">
        <v>18</v>
      </c>
      <c r="E19" s="5" t="s">
        <v>190</v>
      </c>
      <c r="F19" s="5" t="str">
        <f t="shared" si="1"/>
        <v>UP</v>
      </c>
      <c r="G19" s="5" t="str">
        <f t="shared" si="2"/>
        <v>Reference</v>
      </c>
      <c r="H19" s="5" t="str">
        <f t="shared" si="3"/>
        <v>Pre_Reference</v>
      </c>
      <c r="I19" s="2" t="s">
        <v>19</v>
      </c>
      <c r="J19" s="2" t="s">
        <v>20</v>
      </c>
      <c r="K19" s="5">
        <v>15</v>
      </c>
      <c r="L19" s="5" t="str">
        <f t="shared" si="4"/>
        <v>Pre_Reference15</v>
      </c>
      <c r="M19" s="2" t="s">
        <v>21</v>
      </c>
      <c r="N19" s="2" t="s">
        <v>22</v>
      </c>
      <c r="O19" s="2" t="s">
        <v>37</v>
      </c>
      <c r="P19" s="3">
        <v>27</v>
      </c>
      <c r="Q19" s="15">
        <f>IF(N19="Algae",P19,P19*AB19)</f>
        <v>12.33</v>
      </c>
      <c r="R19" s="15">
        <f>Q19/X19</f>
        <v>30768.440366972482</v>
      </c>
      <c r="S19" s="3" t="s">
        <v>187</v>
      </c>
      <c r="T19" s="3">
        <f t="shared" si="5"/>
        <v>30768.440366972482</v>
      </c>
      <c r="U19" s="3" t="s">
        <v>187</v>
      </c>
      <c r="V19" s="3"/>
      <c r="W19" s="2" t="s">
        <v>24</v>
      </c>
      <c r="X19" s="8">
        <v>4.00735294117647E-4</v>
      </c>
      <c r="Y19" s="2" t="s">
        <v>24</v>
      </c>
      <c r="Z19"/>
      <c r="AA19"/>
      <c r="AB19" s="14">
        <v>0.45666666666666667</v>
      </c>
      <c r="AC19"/>
      <c r="AD19"/>
      <c r="AE19"/>
    </row>
    <row r="20" spans="1:31" ht="15" x14ac:dyDescent="0.2">
      <c r="A20" s="2" t="s">
        <v>15</v>
      </c>
      <c r="B20" s="2" t="s">
        <v>16</v>
      </c>
      <c r="C20" s="2" t="s">
        <v>17</v>
      </c>
      <c r="D20" s="2" t="s">
        <v>18</v>
      </c>
      <c r="E20" s="5" t="s">
        <v>190</v>
      </c>
      <c r="F20" s="5" t="str">
        <f t="shared" si="1"/>
        <v>UP</v>
      </c>
      <c r="G20" s="5" t="str">
        <f t="shared" si="2"/>
        <v>Reference</v>
      </c>
      <c r="H20" s="5" t="str">
        <f t="shared" si="3"/>
        <v>Pre_Reference</v>
      </c>
      <c r="I20" s="2" t="s">
        <v>19</v>
      </c>
      <c r="J20" s="2" t="s">
        <v>20</v>
      </c>
      <c r="K20" s="5">
        <v>15</v>
      </c>
      <c r="L20" s="5" t="str">
        <f t="shared" si="4"/>
        <v>Pre_Reference15</v>
      </c>
      <c r="M20" s="2" t="s">
        <v>21</v>
      </c>
      <c r="N20" s="2" t="s">
        <v>22</v>
      </c>
      <c r="O20" s="2" t="s">
        <v>38</v>
      </c>
      <c r="P20" s="3">
        <v>1</v>
      </c>
      <c r="Q20" s="15">
        <f>IF(N20="Algae",P20,P20*AB20)</f>
        <v>0.45666666666666667</v>
      </c>
      <c r="R20" s="15">
        <f>Q20/X20</f>
        <v>1139.5718654434252</v>
      </c>
      <c r="S20" s="3" t="s">
        <v>187</v>
      </c>
      <c r="T20" s="3">
        <f t="shared" si="5"/>
        <v>1139.5718654434252</v>
      </c>
      <c r="U20" s="3" t="s">
        <v>187</v>
      </c>
      <c r="V20" s="3"/>
      <c r="W20" s="2" t="s">
        <v>24</v>
      </c>
      <c r="X20" s="8">
        <v>4.00735294117647E-4</v>
      </c>
      <c r="Y20" s="2" t="s">
        <v>24</v>
      </c>
      <c r="AB20" s="14">
        <v>0.45666666666666667</v>
      </c>
      <c r="AC20"/>
      <c r="AD20"/>
      <c r="AE20"/>
    </row>
    <row r="21" spans="1:31" ht="15" x14ac:dyDescent="0.2">
      <c r="A21" s="2" t="s">
        <v>15</v>
      </c>
      <c r="B21" s="2" t="s">
        <v>16</v>
      </c>
      <c r="C21" s="2" t="s">
        <v>17</v>
      </c>
      <c r="D21" s="2" t="s">
        <v>18</v>
      </c>
      <c r="E21" s="5" t="s">
        <v>190</v>
      </c>
      <c r="F21" s="5" t="str">
        <f t="shared" si="1"/>
        <v>UP</v>
      </c>
      <c r="G21" s="5" t="str">
        <f t="shared" si="2"/>
        <v>Reference</v>
      </c>
      <c r="H21" s="5" t="str">
        <f t="shared" si="3"/>
        <v>Pre_Reference</v>
      </c>
      <c r="I21" s="2" t="s">
        <v>19</v>
      </c>
      <c r="J21" s="2" t="s">
        <v>20</v>
      </c>
      <c r="K21" s="5">
        <v>15</v>
      </c>
      <c r="L21" s="5" t="str">
        <f t="shared" si="4"/>
        <v>Pre_Reference15</v>
      </c>
      <c r="M21" s="2" t="s">
        <v>21</v>
      </c>
      <c r="N21" s="2" t="s">
        <v>22</v>
      </c>
      <c r="O21" s="2" t="s">
        <v>39</v>
      </c>
      <c r="P21" s="3">
        <v>1</v>
      </c>
      <c r="Q21" s="15">
        <f>IF(N21="Algae",P21,P21*AB21)</f>
        <v>0.45666666666666667</v>
      </c>
      <c r="R21" s="15">
        <f>Q21/X21</f>
        <v>1139.5718654434252</v>
      </c>
      <c r="S21" s="3" t="s">
        <v>187</v>
      </c>
      <c r="T21" s="3">
        <f t="shared" si="5"/>
        <v>1139.5718654434252</v>
      </c>
      <c r="U21" s="3" t="s">
        <v>187</v>
      </c>
      <c r="V21" s="3"/>
      <c r="W21" s="2" t="s">
        <v>24</v>
      </c>
      <c r="X21" s="8">
        <v>4.00735294117647E-4</v>
      </c>
      <c r="Y21" s="2" t="s">
        <v>24</v>
      </c>
      <c r="AB21" s="14">
        <v>0.45666666666666667</v>
      </c>
      <c r="AC21"/>
      <c r="AD21"/>
      <c r="AE21"/>
    </row>
    <row r="22" spans="1:31" ht="15" x14ac:dyDescent="0.2">
      <c r="A22" s="2" t="s">
        <v>15</v>
      </c>
      <c r="B22" s="2" t="s">
        <v>16</v>
      </c>
      <c r="C22" s="2" t="s">
        <v>17</v>
      </c>
      <c r="D22" s="2" t="s">
        <v>18</v>
      </c>
      <c r="E22" s="5" t="s">
        <v>190</v>
      </c>
      <c r="F22" s="5" t="str">
        <f t="shared" si="1"/>
        <v>UP</v>
      </c>
      <c r="G22" s="5" t="str">
        <f t="shared" si="2"/>
        <v>Reference</v>
      </c>
      <c r="H22" s="5" t="str">
        <f t="shared" si="3"/>
        <v>Pre_Reference</v>
      </c>
      <c r="I22" s="2" t="s">
        <v>19</v>
      </c>
      <c r="J22" s="2" t="s">
        <v>20</v>
      </c>
      <c r="K22" s="5">
        <v>15</v>
      </c>
      <c r="L22" s="5" t="str">
        <f t="shared" si="4"/>
        <v>Pre_Reference15</v>
      </c>
      <c r="M22" s="2" t="s">
        <v>21</v>
      </c>
      <c r="N22" s="2" t="s">
        <v>22</v>
      </c>
      <c r="O22" s="2" t="s">
        <v>40</v>
      </c>
      <c r="P22" s="3">
        <v>37</v>
      </c>
      <c r="Q22" s="15">
        <f>IF(N22="Algae",P22,P22*AB22)</f>
        <v>16.896666666666668</v>
      </c>
      <c r="R22" s="15">
        <f>Q22/X22</f>
        <v>42164.15902140674</v>
      </c>
      <c r="S22" s="3" t="s">
        <v>187</v>
      </c>
      <c r="T22" s="3">
        <f t="shared" si="5"/>
        <v>42164.15902140674</v>
      </c>
      <c r="U22" s="3" t="s">
        <v>187</v>
      </c>
      <c r="V22" s="3"/>
      <c r="W22" s="2" t="s">
        <v>24</v>
      </c>
      <c r="X22" s="8">
        <v>4.00735294117647E-4</v>
      </c>
      <c r="Y22" s="2" t="s">
        <v>24</v>
      </c>
      <c r="AB22" s="14">
        <v>0.45666666666666667</v>
      </c>
      <c r="AC22"/>
      <c r="AD22"/>
      <c r="AE22"/>
    </row>
    <row r="23" spans="1:31" ht="15" x14ac:dyDescent="0.2">
      <c r="A23" s="2" t="s">
        <v>15</v>
      </c>
      <c r="B23" s="2" t="s">
        <v>16</v>
      </c>
      <c r="C23" s="2" t="s">
        <v>17</v>
      </c>
      <c r="D23" s="2" t="s">
        <v>18</v>
      </c>
      <c r="E23" s="5" t="s">
        <v>190</v>
      </c>
      <c r="F23" s="5" t="str">
        <f t="shared" si="1"/>
        <v>UP</v>
      </c>
      <c r="G23" s="5" t="str">
        <f t="shared" si="2"/>
        <v>Reference</v>
      </c>
      <c r="H23" s="5" t="str">
        <f t="shared" si="3"/>
        <v>Pre_Reference</v>
      </c>
      <c r="I23" s="2" t="s">
        <v>19</v>
      </c>
      <c r="J23" s="2" t="s">
        <v>20</v>
      </c>
      <c r="K23" s="5">
        <v>15</v>
      </c>
      <c r="L23" s="5" t="str">
        <f t="shared" si="4"/>
        <v>Pre_Reference15</v>
      </c>
      <c r="M23" s="2" t="s">
        <v>21</v>
      </c>
      <c r="N23" s="2" t="s">
        <v>22</v>
      </c>
      <c r="O23" s="2" t="s">
        <v>41</v>
      </c>
      <c r="P23" s="3">
        <v>7</v>
      </c>
      <c r="Q23" s="15">
        <f>IF(N23="Algae",P23,P23*AB23)</f>
        <v>3.1966666666666668</v>
      </c>
      <c r="R23" s="15">
        <f>Q23/X23</f>
        <v>7977.0030581039773</v>
      </c>
      <c r="S23" s="3" t="s">
        <v>187</v>
      </c>
      <c r="T23" s="3">
        <f t="shared" si="5"/>
        <v>7977.0030581039773</v>
      </c>
      <c r="U23" s="3" t="s">
        <v>187</v>
      </c>
      <c r="V23" s="3"/>
      <c r="W23" s="2" t="s">
        <v>24</v>
      </c>
      <c r="X23" s="8">
        <v>4.00735294117647E-4</v>
      </c>
      <c r="Y23" s="2" t="s">
        <v>24</v>
      </c>
      <c r="AB23" s="14">
        <v>0.45666666666666667</v>
      </c>
      <c r="AC23"/>
      <c r="AD23"/>
      <c r="AE23"/>
    </row>
    <row r="24" spans="1:31" ht="15" x14ac:dyDescent="0.2">
      <c r="A24" s="2" t="s">
        <v>15</v>
      </c>
      <c r="B24" s="2" t="s">
        <v>16</v>
      </c>
      <c r="C24" s="2" t="s">
        <v>17</v>
      </c>
      <c r="D24" s="2" t="s">
        <v>18</v>
      </c>
      <c r="E24" s="5" t="s">
        <v>190</v>
      </c>
      <c r="F24" s="5" t="str">
        <f t="shared" si="1"/>
        <v>UP</v>
      </c>
      <c r="G24" s="5" t="str">
        <f t="shared" si="2"/>
        <v>Reference</v>
      </c>
      <c r="H24" s="5" t="str">
        <f t="shared" si="3"/>
        <v>Pre_Reference</v>
      </c>
      <c r="I24" s="2" t="s">
        <v>19</v>
      </c>
      <c r="J24" s="2" t="s">
        <v>20</v>
      </c>
      <c r="K24" s="5">
        <v>15</v>
      </c>
      <c r="L24" s="5" t="str">
        <f t="shared" si="4"/>
        <v>Pre_Reference15</v>
      </c>
      <c r="M24" s="2" t="s">
        <v>21</v>
      </c>
      <c r="N24" s="2" t="s">
        <v>22</v>
      </c>
      <c r="O24" s="2" t="s">
        <v>42</v>
      </c>
      <c r="P24" s="3">
        <v>22</v>
      </c>
      <c r="Q24" s="15">
        <f>IF(N24="Algae",P24,P24*AB24)</f>
        <v>10.046666666666667</v>
      </c>
      <c r="R24" s="15">
        <f>Q24/X24</f>
        <v>25070.581039755354</v>
      </c>
      <c r="S24" s="3" t="s">
        <v>187</v>
      </c>
      <c r="T24" s="3">
        <f t="shared" si="5"/>
        <v>25070.581039755354</v>
      </c>
      <c r="U24" s="3" t="s">
        <v>187</v>
      </c>
      <c r="V24" s="3"/>
      <c r="W24" s="2" t="s">
        <v>24</v>
      </c>
      <c r="X24" s="8">
        <v>4.00735294117647E-4</v>
      </c>
      <c r="Y24" s="2" t="s">
        <v>24</v>
      </c>
      <c r="AB24" s="14">
        <v>0.45666666666666667</v>
      </c>
      <c r="AC24"/>
      <c r="AD24"/>
      <c r="AE24"/>
    </row>
    <row r="25" spans="1:31" ht="15" x14ac:dyDescent="0.2">
      <c r="A25" s="2" t="s">
        <v>15</v>
      </c>
      <c r="B25" s="2" t="s">
        <v>16</v>
      </c>
      <c r="C25" s="2" t="s">
        <v>17</v>
      </c>
      <c r="D25" s="2" t="s">
        <v>18</v>
      </c>
      <c r="E25" s="5" t="s">
        <v>190</v>
      </c>
      <c r="F25" s="5" t="str">
        <f t="shared" si="1"/>
        <v>UP</v>
      </c>
      <c r="G25" s="5" t="str">
        <f t="shared" si="2"/>
        <v>Reference</v>
      </c>
      <c r="H25" s="5" t="str">
        <f t="shared" si="3"/>
        <v>Pre_Reference</v>
      </c>
      <c r="I25" s="2" t="s">
        <v>19</v>
      </c>
      <c r="J25" s="2" t="s">
        <v>20</v>
      </c>
      <c r="K25" s="5">
        <v>15</v>
      </c>
      <c r="L25" s="5" t="str">
        <f t="shared" si="4"/>
        <v>Pre_Reference15</v>
      </c>
      <c r="M25" s="2" t="s">
        <v>21</v>
      </c>
      <c r="N25" s="2" t="s">
        <v>22</v>
      </c>
      <c r="O25" s="2" t="s">
        <v>43</v>
      </c>
      <c r="P25" s="3">
        <v>1</v>
      </c>
      <c r="Q25" s="15">
        <f>IF(N25="Algae",P25,P25*AB25)</f>
        <v>0.45666666666666667</v>
      </c>
      <c r="R25" s="15">
        <f>Q25/X25</f>
        <v>1139.5718654434252</v>
      </c>
      <c r="S25" s="3" t="s">
        <v>187</v>
      </c>
      <c r="T25" s="3">
        <f t="shared" si="5"/>
        <v>1139.5718654434252</v>
      </c>
      <c r="U25" s="3" t="s">
        <v>187</v>
      </c>
      <c r="V25" s="3"/>
      <c r="W25" s="2" t="s">
        <v>24</v>
      </c>
      <c r="X25" s="8">
        <v>4.00735294117647E-4</v>
      </c>
      <c r="Y25" s="2" t="s">
        <v>24</v>
      </c>
      <c r="AB25" s="14">
        <v>0.45666666666666667</v>
      </c>
      <c r="AC25"/>
      <c r="AD25"/>
      <c r="AE25"/>
    </row>
    <row r="26" spans="1:31" ht="15" x14ac:dyDescent="0.2">
      <c r="A26" s="2" t="s">
        <v>15</v>
      </c>
      <c r="B26" s="2" t="s">
        <v>16</v>
      </c>
      <c r="C26" s="2" t="s">
        <v>17</v>
      </c>
      <c r="D26" s="2" t="s">
        <v>18</v>
      </c>
      <c r="E26" s="5" t="s">
        <v>190</v>
      </c>
      <c r="F26" s="5" t="str">
        <f t="shared" si="1"/>
        <v>UP</v>
      </c>
      <c r="G26" s="5" t="str">
        <f t="shared" si="2"/>
        <v>Reference</v>
      </c>
      <c r="H26" s="5" t="str">
        <f t="shared" si="3"/>
        <v>Pre_Reference</v>
      </c>
      <c r="I26" s="2" t="s">
        <v>19</v>
      </c>
      <c r="J26" s="2" t="s">
        <v>20</v>
      </c>
      <c r="K26" s="5">
        <v>15</v>
      </c>
      <c r="L26" s="5" t="str">
        <f t="shared" si="4"/>
        <v>Pre_Reference15</v>
      </c>
      <c r="M26" s="2" t="s">
        <v>21</v>
      </c>
      <c r="N26" s="2" t="s">
        <v>22</v>
      </c>
      <c r="O26" s="2" t="s">
        <v>44</v>
      </c>
      <c r="P26" s="3">
        <v>2</v>
      </c>
      <c r="Q26" s="15">
        <f>IF(N26="Algae",P26,P26*AB26)</f>
        <v>0.91333333333333333</v>
      </c>
      <c r="R26" s="15">
        <f>Q26/X26</f>
        <v>2279.1437308868503</v>
      </c>
      <c r="S26" s="3" t="s">
        <v>187</v>
      </c>
      <c r="T26" s="3">
        <f t="shared" si="5"/>
        <v>2279.1437308868503</v>
      </c>
      <c r="U26" s="3" t="s">
        <v>187</v>
      </c>
      <c r="V26" s="3"/>
      <c r="W26" s="2" t="s">
        <v>24</v>
      </c>
      <c r="X26" s="8">
        <v>4.00735294117647E-4</v>
      </c>
      <c r="Y26" s="2" t="s">
        <v>165</v>
      </c>
      <c r="AB26" s="14">
        <v>0.45666666666666667</v>
      </c>
      <c r="AC26"/>
      <c r="AD26"/>
      <c r="AE26"/>
    </row>
    <row r="27" spans="1:31" ht="15" x14ac:dyDescent="0.2">
      <c r="A27" s="6" t="s">
        <v>15</v>
      </c>
      <c r="B27" s="6" t="s">
        <v>45</v>
      </c>
      <c r="C27" s="6" t="s">
        <v>17</v>
      </c>
      <c r="D27" s="6" t="s">
        <v>18</v>
      </c>
      <c r="E27" s="5" t="s">
        <v>190</v>
      </c>
      <c r="F27" s="5" t="str">
        <f t="shared" si="1"/>
        <v>UP</v>
      </c>
      <c r="G27" s="5" t="str">
        <f t="shared" si="2"/>
        <v>Reference</v>
      </c>
      <c r="H27" s="5" t="str">
        <f t="shared" si="3"/>
        <v>Pre_Reference</v>
      </c>
      <c r="I27" s="6" t="s">
        <v>46</v>
      </c>
      <c r="J27" s="6" t="s">
        <v>47</v>
      </c>
      <c r="K27" s="5" t="str">
        <f t="shared" ref="K27:K50" si="6">RIGHT(J27,2)</f>
        <v>45</v>
      </c>
      <c r="L27" s="5" t="str">
        <f t="shared" si="4"/>
        <v>Pre_Reference45</v>
      </c>
      <c r="M27" s="6" t="s">
        <v>21</v>
      </c>
      <c r="N27" s="6" t="s">
        <v>150</v>
      </c>
      <c r="O27" s="6" t="s">
        <v>151</v>
      </c>
      <c r="P27" s="3">
        <v>20</v>
      </c>
      <c r="Q27" s="15">
        <f>IF(N27="Algae",P27,P27*AB27)</f>
        <v>20</v>
      </c>
      <c r="R27" s="15">
        <f>Q27/X27</f>
        <v>18193.979933110419</v>
      </c>
      <c r="S27" s="8">
        <v>2738</v>
      </c>
      <c r="T27" s="3">
        <f t="shared" si="5"/>
        <v>2490755.8528428162</v>
      </c>
      <c r="U27" s="8">
        <v>14</v>
      </c>
      <c r="V27" s="3">
        <f t="shared" ref="V10:V73" si="7">IF(U27="NA","NA",U27/X27)</f>
        <v>12735.785953177292</v>
      </c>
      <c r="W27" s="6" t="s">
        <v>24</v>
      </c>
      <c r="X27" s="8">
        <v>1.0992647058823499E-3</v>
      </c>
      <c r="Y27" s="6" t="s">
        <v>24</v>
      </c>
      <c r="AB27" s="14">
        <v>0.66798418972332019</v>
      </c>
      <c r="AC27"/>
      <c r="AD27"/>
      <c r="AE27"/>
    </row>
    <row r="28" spans="1:31" ht="15" x14ac:dyDescent="0.2">
      <c r="A28" s="6" t="s">
        <v>15</v>
      </c>
      <c r="B28" s="6" t="s">
        <v>45</v>
      </c>
      <c r="C28" s="6" t="s">
        <v>17</v>
      </c>
      <c r="D28" s="6" t="s">
        <v>18</v>
      </c>
      <c r="E28" s="5" t="s">
        <v>190</v>
      </c>
      <c r="F28" s="5" t="str">
        <f t="shared" si="1"/>
        <v>UP</v>
      </c>
      <c r="G28" s="5" t="str">
        <f t="shared" si="2"/>
        <v>Reference</v>
      </c>
      <c r="H28" s="5" t="str">
        <f t="shared" si="3"/>
        <v>Pre_Reference</v>
      </c>
      <c r="I28" s="6" t="s">
        <v>46</v>
      </c>
      <c r="J28" s="6" t="s">
        <v>47</v>
      </c>
      <c r="K28" s="5" t="str">
        <f t="shared" si="6"/>
        <v>45</v>
      </c>
      <c r="L28" s="5" t="str">
        <f t="shared" si="4"/>
        <v>Pre_Reference45</v>
      </c>
      <c r="M28" s="6" t="s">
        <v>21</v>
      </c>
      <c r="N28" s="6" t="s">
        <v>150</v>
      </c>
      <c r="O28" s="6" t="s">
        <v>158</v>
      </c>
      <c r="P28" s="3">
        <v>5</v>
      </c>
      <c r="Q28" s="15">
        <f>IF(N28="Algae",P28,P28*AB28)</f>
        <v>5</v>
      </c>
      <c r="R28" s="15">
        <f>Q28/X28</f>
        <v>4548.4949832776047</v>
      </c>
      <c r="S28" s="8">
        <v>260</v>
      </c>
      <c r="T28" s="3">
        <f t="shared" si="5"/>
        <v>236521.73913043542</v>
      </c>
      <c r="U28" s="8">
        <v>0</v>
      </c>
      <c r="V28" s="3">
        <f t="shared" si="7"/>
        <v>0</v>
      </c>
      <c r="W28" s="6" t="s">
        <v>24</v>
      </c>
      <c r="X28" s="8">
        <v>1.0992647058823499E-3</v>
      </c>
      <c r="Y28" s="6" t="s">
        <v>24</v>
      </c>
      <c r="AB28" s="14">
        <v>0.66798418972332019</v>
      </c>
      <c r="AC28"/>
      <c r="AD28"/>
      <c r="AE28"/>
    </row>
    <row r="29" spans="1:31" ht="15" x14ac:dyDescent="0.2">
      <c r="A29" s="6" t="s">
        <v>15</v>
      </c>
      <c r="B29" s="6" t="s">
        <v>45</v>
      </c>
      <c r="C29" s="6" t="s">
        <v>17</v>
      </c>
      <c r="D29" s="6" t="s">
        <v>18</v>
      </c>
      <c r="E29" s="5" t="s">
        <v>190</v>
      </c>
      <c r="F29" s="5" t="str">
        <f t="shared" si="1"/>
        <v>UP</v>
      </c>
      <c r="G29" s="5" t="str">
        <f t="shared" si="2"/>
        <v>Reference</v>
      </c>
      <c r="H29" s="5" t="str">
        <f t="shared" si="3"/>
        <v>Pre_Reference</v>
      </c>
      <c r="I29" s="6" t="s">
        <v>46</v>
      </c>
      <c r="J29" s="6" t="s">
        <v>47</v>
      </c>
      <c r="K29" s="5" t="str">
        <f t="shared" si="6"/>
        <v>45</v>
      </c>
      <c r="L29" s="5" t="str">
        <f t="shared" si="4"/>
        <v>Pre_Reference45</v>
      </c>
      <c r="M29" s="6" t="s">
        <v>21</v>
      </c>
      <c r="N29" s="6" t="s">
        <v>150</v>
      </c>
      <c r="O29" s="6" t="s">
        <v>22</v>
      </c>
      <c r="P29" s="3">
        <v>131</v>
      </c>
      <c r="Q29" s="15">
        <f>IF(N29="Algae",P29,P29*AB29)</f>
        <v>131</v>
      </c>
      <c r="R29" s="15">
        <f>Q29/X29</f>
        <v>119170.56856187324</v>
      </c>
      <c r="S29" s="8">
        <v>131</v>
      </c>
      <c r="T29" s="3">
        <f t="shared" si="5"/>
        <v>119170.56856187324</v>
      </c>
      <c r="U29" s="9" t="s">
        <v>187</v>
      </c>
      <c r="V29" s="3"/>
      <c r="W29" s="8">
        <v>0</v>
      </c>
      <c r="X29" s="8">
        <v>1.0992647058823499E-3</v>
      </c>
      <c r="Y29" s="6" t="s">
        <v>24</v>
      </c>
      <c r="Z29">
        <f>SUM(P29:P30)</f>
        <v>169</v>
      </c>
      <c r="AA29">
        <f>SUM(P36:P50)</f>
        <v>253</v>
      </c>
      <c r="AB29" s="14">
        <f>Z29/AA29</f>
        <v>0.66798418972332019</v>
      </c>
      <c r="AC29"/>
      <c r="AD29"/>
      <c r="AE29"/>
    </row>
    <row r="30" spans="1:31" ht="15" x14ac:dyDescent="0.2">
      <c r="A30" s="6" t="s">
        <v>15</v>
      </c>
      <c r="B30" s="6" t="s">
        <v>45</v>
      </c>
      <c r="C30" s="6" t="s">
        <v>17</v>
      </c>
      <c r="D30" s="6" t="s">
        <v>18</v>
      </c>
      <c r="E30" s="5" t="s">
        <v>190</v>
      </c>
      <c r="F30" s="5" t="str">
        <f t="shared" si="1"/>
        <v>UP</v>
      </c>
      <c r="G30" s="5" t="str">
        <f t="shared" si="2"/>
        <v>Reference</v>
      </c>
      <c r="H30" s="5" t="str">
        <f t="shared" si="3"/>
        <v>Pre_Reference</v>
      </c>
      <c r="I30" s="6" t="s">
        <v>46</v>
      </c>
      <c r="J30" s="6" t="s">
        <v>47</v>
      </c>
      <c r="K30" s="5" t="str">
        <f t="shared" si="6"/>
        <v>45</v>
      </c>
      <c r="L30" s="5" t="str">
        <f t="shared" si="4"/>
        <v>Pre_Reference45</v>
      </c>
      <c r="M30" s="6" t="s">
        <v>21</v>
      </c>
      <c r="N30" s="6" t="s">
        <v>150</v>
      </c>
      <c r="O30" s="6" t="s">
        <v>152</v>
      </c>
      <c r="P30" s="3">
        <v>38</v>
      </c>
      <c r="Q30" s="15">
        <f>IF(N30="Algae",P30,P30*AB30)</f>
        <v>38</v>
      </c>
      <c r="R30" s="15">
        <f>Q30/X30</f>
        <v>34568.561872909791</v>
      </c>
      <c r="S30" s="8">
        <v>38</v>
      </c>
      <c r="T30" s="3">
        <f t="shared" si="5"/>
        <v>34568.561872909791</v>
      </c>
      <c r="U30" s="8">
        <v>0</v>
      </c>
      <c r="V30" s="3">
        <f t="shared" si="7"/>
        <v>0</v>
      </c>
      <c r="W30" s="6" t="s">
        <v>24</v>
      </c>
      <c r="X30" s="8">
        <v>1.0992647058823499E-3</v>
      </c>
      <c r="Y30" s="6" t="s">
        <v>24</v>
      </c>
      <c r="AB30" s="14">
        <v>0.66798418972332019</v>
      </c>
      <c r="AC30"/>
      <c r="AD30"/>
      <c r="AE30"/>
    </row>
    <row r="31" spans="1:31" ht="15" x14ac:dyDescent="0.2">
      <c r="A31" s="6" t="s">
        <v>15</v>
      </c>
      <c r="B31" s="6" t="s">
        <v>45</v>
      </c>
      <c r="C31" s="6" t="s">
        <v>17</v>
      </c>
      <c r="D31" s="6" t="s">
        <v>18</v>
      </c>
      <c r="E31" s="5" t="s">
        <v>190</v>
      </c>
      <c r="F31" s="5" t="str">
        <f t="shared" si="1"/>
        <v>UP</v>
      </c>
      <c r="G31" s="5" t="str">
        <f t="shared" si="2"/>
        <v>Reference</v>
      </c>
      <c r="H31" s="5" t="str">
        <f t="shared" si="3"/>
        <v>Pre_Reference</v>
      </c>
      <c r="I31" s="6" t="s">
        <v>46</v>
      </c>
      <c r="J31" s="6" t="s">
        <v>47</v>
      </c>
      <c r="K31" s="5" t="str">
        <f t="shared" si="6"/>
        <v>45</v>
      </c>
      <c r="L31" s="5" t="str">
        <f t="shared" si="4"/>
        <v>Pre_Reference45</v>
      </c>
      <c r="M31" s="6" t="s">
        <v>21</v>
      </c>
      <c r="N31" s="6" t="s">
        <v>150</v>
      </c>
      <c r="O31" s="6" t="s">
        <v>153</v>
      </c>
      <c r="P31" s="3">
        <v>9</v>
      </c>
      <c r="Q31" s="15">
        <f>IF(N31="Algae",P31,P31*AB31)</f>
        <v>9</v>
      </c>
      <c r="R31" s="15">
        <f>Q31/X31</f>
        <v>8187.2909698996882</v>
      </c>
      <c r="S31" s="8">
        <v>270</v>
      </c>
      <c r="T31" s="3">
        <f t="shared" si="5"/>
        <v>245618.72909699063</v>
      </c>
      <c r="U31" s="8">
        <v>0</v>
      </c>
      <c r="V31" s="3">
        <f t="shared" si="7"/>
        <v>0</v>
      </c>
      <c r="W31" s="6" t="s">
        <v>24</v>
      </c>
      <c r="X31" s="8">
        <v>1.0992647058823499E-3</v>
      </c>
      <c r="Y31" s="6" t="s">
        <v>24</v>
      </c>
      <c r="AB31" s="14">
        <v>0.66798418972332019</v>
      </c>
      <c r="AC31"/>
      <c r="AD31"/>
    </row>
    <row r="32" spans="1:31" ht="15" x14ac:dyDescent="0.2">
      <c r="A32" s="6" t="s">
        <v>15</v>
      </c>
      <c r="B32" s="6" t="s">
        <v>45</v>
      </c>
      <c r="C32" s="6" t="s">
        <v>17</v>
      </c>
      <c r="D32" s="6" t="s">
        <v>18</v>
      </c>
      <c r="E32" s="5" t="s">
        <v>190</v>
      </c>
      <c r="F32" s="5" t="str">
        <f t="shared" si="1"/>
        <v>UP</v>
      </c>
      <c r="G32" s="5" t="str">
        <f t="shared" si="2"/>
        <v>Reference</v>
      </c>
      <c r="H32" s="5" t="str">
        <f t="shared" si="3"/>
        <v>Pre_Reference</v>
      </c>
      <c r="I32" s="6" t="s">
        <v>46</v>
      </c>
      <c r="J32" s="6" t="s">
        <v>47</v>
      </c>
      <c r="K32" s="5" t="str">
        <f t="shared" si="6"/>
        <v>45</v>
      </c>
      <c r="L32" s="5" t="str">
        <f t="shared" si="4"/>
        <v>Pre_Reference45</v>
      </c>
      <c r="M32" s="6" t="s">
        <v>21</v>
      </c>
      <c r="N32" s="6" t="s">
        <v>150</v>
      </c>
      <c r="O32" s="6" t="s">
        <v>154</v>
      </c>
      <c r="P32" s="3">
        <v>2</v>
      </c>
      <c r="Q32" s="15">
        <f>IF(N32="Algae",P32,P32*AB32)</f>
        <v>2</v>
      </c>
      <c r="R32" s="15">
        <f>Q32/X32</f>
        <v>1819.3979933110418</v>
      </c>
      <c r="S32" s="8">
        <v>60</v>
      </c>
      <c r="T32" s="3">
        <f t="shared" si="5"/>
        <v>54581.939799331252</v>
      </c>
      <c r="U32" s="8">
        <v>0</v>
      </c>
      <c r="V32" s="3">
        <f t="shared" si="7"/>
        <v>0</v>
      </c>
      <c r="W32" s="6" t="s">
        <v>24</v>
      </c>
      <c r="X32" s="8">
        <v>1.0992647058823499E-3</v>
      </c>
      <c r="Y32" s="6" t="s">
        <v>24</v>
      </c>
      <c r="AB32" s="14">
        <v>0.66798418972332019</v>
      </c>
      <c r="AC32"/>
      <c r="AD32"/>
    </row>
    <row r="33" spans="1:30" ht="15" x14ac:dyDescent="0.2">
      <c r="A33" s="6" t="s">
        <v>15</v>
      </c>
      <c r="B33" s="6" t="s">
        <v>45</v>
      </c>
      <c r="C33" s="6" t="s">
        <v>17</v>
      </c>
      <c r="D33" s="6" t="s">
        <v>18</v>
      </c>
      <c r="E33" s="5" t="s">
        <v>190</v>
      </c>
      <c r="F33" s="5" t="str">
        <f t="shared" si="1"/>
        <v>UP</v>
      </c>
      <c r="G33" s="5" t="str">
        <f t="shared" si="2"/>
        <v>Reference</v>
      </c>
      <c r="H33" s="5" t="str">
        <f t="shared" si="3"/>
        <v>Pre_Reference</v>
      </c>
      <c r="I33" s="6" t="s">
        <v>46</v>
      </c>
      <c r="J33" s="6" t="s">
        <v>47</v>
      </c>
      <c r="K33" s="5" t="str">
        <f t="shared" si="6"/>
        <v>45</v>
      </c>
      <c r="L33" s="5" t="str">
        <f t="shared" si="4"/>
        <v>Pre_Reference45</v>
      </c>
      <c r="M33" s="6" t="s">
        <v>21</v>
      </c>
      <c r="N33" s="6" t="s">
        <v>150</v>
      </c>
      <c r="O33" s="6" t="s">
        <v>159</v>
      </c>
      <c r="P33" s="3">
        <v>1</v>
      </c>
      <c r="Q33" s="15">
        <f>IF(N33="Algae",P33,P33*AB33)</f>
        <v>1</v>
      </c>
      <c r="R33" s="15">
        <f>Q33/X33</f>
        <v>909.69899665552089</v>
      </c>
      <c r="S33" s="8">
        <v>300</v>
      </c>
      <c r="T33" s="3">
        <f t="shared" si="5"/>
        <v>272909.69899665628</v>
      </c>
      <c r="U33" s="8">
        <v>0</v>
      </c>
      <c r="V33" s="3">
        <f t="shared" si="7"/>
        <v>0</v>
      </c>
      <c r="W33" s="6" t="s">
        <v>24</v>
      </c>
      <c r="X33" s="8">
        <v>1.0992647058823499E-3</v>
      </c>
      <c r="Y33" s="6" t="s">
        <v>24</v>
      </c>
      <c r="AB33" s="14">
        <v>0.66798418972332019</v>
      </c>
      <c r="AC33"/>
      <c r="AD33"/>
    </row>
    <row r="34" spans="1:30" ht="15" x14ac:dyDescent="0.2">
      <c r="A34" s="6" t="s">
        <v>15</v>
      </c>
      <c r="B34" s="6" t="s">
        <v>45</v>
      </c>
      <c r="C34" s="6" t="s">
        <v>17</v>
      </c>
      <c r="D34" s="6" t="s">
        <v>18</v>
      </c>
      <c r="E34" s="5" t="s">
        <v>190</v>
      </c>
      <c r="F34" s="5" t="str">
        <f t="shared" si="1"/>
        <v>UP</v>
      </c>
      <c r="G34" s="5" t="str">
        <f t="shared" si="2"/>
        <v>Reference</v>
      </c>
      <c r="H34" s="5" t="str">
        <f t="shared" si="3"/>
        <v>Pre_Reference</v>
      </c>
      <c r="I34" s="6" t="s">
        <v>46</v>
      </c>
      <c r="J34" s="6" t="s">
        <v>47</v>
      </c>
      <c r="K34" s="5" t="str">
        <f t="shared" si="6"/>
        <v>45</v>
      </c>
      <c r="L34" s="5" t="str">
        <f t="shared" si="4"/>
        <v>Pre_Reference45</v>
      </c>
      <c r="M34" s="6" t="s">
        <v>21</v>
      </c>
      <c r="N34" s="6" t="s">
        <v>150</v>
      </c>
      <c r="O34" s="6" t="s">
        <v>155</v>
      </c>
      <c r="P34" s="3">
        <v>2</v>
      </c>
      <c r="Q34" s="15">
        <f>IF(N34="Algae",P34,P34*AB34)</f>
        <v>2</v>
      </c>
      <c r="R34" s="15">
        <f>Q34/X34</f>
        <v>1819.3979933110418</v>
      </c>
      <c r="S34" s="8">
        <v>9</v>
      </c>
      <c r="T34" s="3">
        <f t="shared" si="5"/>
        <v>8187.2909698996882</v>
      </c>
      <c r="U34" s="8">
        <v>0</v>
      </c>
      <c r="V34" s="3">
        <f t="shared" si="7"/>
        <v>0</v>
      </c>
      <c r="W34" s="6" t="s">
        <v>24</v>
      </c>
      <c r="X34" s="8">
        <v>1.0992647058823499E-3</v>
      </c>
      <c r="Y34" s="6" t="s">
        <v>24</v>
      </c>
      <c r="AB34" s="14">
        <v>0.66798418972332019</v>
      </c>
      <c r="AC34"/>
      <c r="AD34"/>
    </row>
    <row r="35" spans="1:30" ht="15" x14ac:dyDescent="0.2">
      <c r="A35" s="6" t="s">
        <v>15</v>
      </c>
      <c r="B35" s="6" t="s">
        <v>45</v>
      </c>
      <c r="C35" s="6" t="s">
        <v>17</v>
      </c>
      <c r="D35" s="6" t="s">
        <v>18</v>
      </c>
      <c r="E35" s="5" t="s">
        <v>190</v>
      </c>
      <c r="F35" s="5" t="str">
        <f t="shared" si="1"/>
        <v>UP</v>
      </c>
      <c r="G35" s="5" t="str">
        <f t="shared" si="2"/>
        <v>Reference</v>
      </c>
      <c r="H35" s="5" t="str">
        <f t="shared" si="3"/>
        <v>Pre_Reference</v>
      </c>
      <c r="I35" s="6" t="s">
        <v>46</v>
      </c>
      <c r="J35" s="6" t="s">
        <v>47</v>
      </c>
      <c r="K35" s="5" t="str">
        <f t="shared" si="6"/>
        <v>45</v>
      </c>
      <c r="L35" s="5" t="str">
        <f t="shared" si="4"/>
        <v>Pre_Reference45</v>
      </c>
      <c r="M35" s="6" t="s">
        <v>21</v>
      </c>
      <c r="N35" s="6" t="s">
        <v>150</v>
      </c>
      <c r="O35" s="6" t="s">
        <v>156</v>
      </c>
      <c r="P35" s="3">
        <v>48</v>
      </c>
      <c r="Q35" s="15">
        <f>IF(N35="Algae",P35,P35*AB35)</f>
        <v>48</v>
      </c>
      <c r="R35" s="15">
        <f>Q35/X35</f>
        <v>43665.551839464999</v>
      </c>
      <c r="S35" s="8">
        <v>220</v>
      </c>
      <c r="T35" s="3">
        <f t="shared" si="5"/>
        <v>200133.77926421459</v>
      </c>
      <c r="U35" s="8">
        <v>0</v>
      </c>
      <c r="V35" s="3">
        <f t="shared" si="7"/>
        <v>0</v>
      </c>
      <c r="W35" s="6" t="s">
        <v>24</v>
      </c>
      <c r="X35" s="8">
        <v>1.0992647058823499E-3</v>
      </c>
      <c r="Y35" s="6" t="s">
        <v>24</v>
      </c>
      <c r="AB35" s="14">
        <v>0.66798418972332019</v>
      </c>
      <c r="AC35"/>
      <c r="AD35"/>
    </row>
    <row r="36" spans="1:30" ht="15" x14ac:dyDescent="0.2">
      <c r="A36" s="2" t="s">
        <v>15</v>
      </c>
      <c r="B36" s="2" t="s">
        <v>45</v>
      </c>
      <c r="C36" s="2" t="s">
        <v>17</v>
      </c>
      <c r="D36" s="2" t="s">
        <v>18</v>
      </c>
      <c r="E36" s="5" t="s">
        <v>190</v>
      </c>
      <c r="F36" s="5" t="str">
        <f t="shared" si="1"/>
        <v>UP</v>
      </c>
      <c r="G36" s="5" t="str">
        <f t="shared" si="2"/>
        <v>Reference</v>
      </c>
      <c r="H36" s="5" t="str">
        <f t="shared" si="3"/>
        <v>Pre_Reference</v>
      </c>
      <c r="I36" s="2" t="s">
        <v>46</v>
      </c>
      <c r="J36" s="2" t="s">
        <v>47</v>
      </c>
      <c r="K36" s="5" t="str">
        <f t="shared" si="6"/>
        <v>45</v>
      </c>
      <c r="L36" s="5" t="str">
        <f t="shared" si="4"/>
        <v>Pre_Reference45</v>
      </c>
      <c r="M36" s="2" t="s">
        <v>21</v>
      </c>
      <c r="N36" s="2" t="s">
        <v>22</v>
      </c>
      <c r="O36" s="2" t="s">
        <v>23</v>
      </c>
      <c r="P36" s="3">
        <v>5</v>
      </c>
      <c r="Q36" s="15">
        <f>IF(N36="Algae",P36,P36*AB36)</f>
        <v>3.339920948616601</v>
      </c>
      <c r="R36" s="15">
        <f>Q36/X36</f>
        <v>3038.3227358652775</v>
      </c>
      <c r="S36" s="3" t="s">
        <v>187</v>
      </c>
      <c r="T36" s="3">
        <f t="shared" si="5"/>
        <v>3038.3227358652775</v>
      </c>
      <c r="U36" s="3" t="s">
        <v>187</v>
      </c>
      <c r="V36" s="3"/>
      <c r="W36" s="2" t="s">
        <v>24</v>
      </c>
      <c r="X36" s="8">
        <v>1.0992647058823499E-3</v>
      </c>
      <c r="Y36" s="2" t="s">
        <v>24</v>
      </c>
      <c r="AB36" s="14">
        <v>0.66798418972332019</v>
      </c>
      <c r="AC36"/>
      <c r="AD36"/>
    </row>
    <row r="37" spans="1:30" ht="15" x14ac:dyDescent="0.2">
      <c r="A37" s="2" t="s">
        <v>15</v>
      </c>
      <c r="B37" s="2" t="s">
        <v>45</v>
      </c>
      <c r="C37" s="2" t="s">
        <v>17</v>
      </c>
      <c r="D37" s="2" t="s">
        <v>18</v>
      </c>
      <c r="E37" s="5" t="s">
        <v>190</v>
      </c>
      <c r="F37" s="5" t="str">
        <f t="shared" si="1"/>
        <v>UP</v>
      </c>
      <c r="G37" s="5" t="str">
        <f t="shared" si="2"/>
        <v>Reference</v>
      </c>
      <c r="H37" s="5" t="str">
        <f t="shared" si="3"/>
        <v>Pre_Reference</v>
      </c>
      <c r="I37" s="2" t="s">
        <v>46</v>
      </c>
      <c r="J37" s="2" t="s">
        <v>47</v>
      </c>
      <c r="K37" s="5" t="str">
        <f t="shared" si="6"/>
        <v>45</v>
      </c>
      <c r="L37" s="5" t="str">
        <f t="shared" si="4"/>
        <v>Pre_Reference45</v>
      </c>
      <c r="M37" s="2" t="s">
        <v>21</v>
      </c>
      <c r="N37" s="2" t="s">
        <v>22</v>
      </c>
      <c r="O37" s="2" t="s">
        <v>48</v>
      </c>
      <c r="P37" s="3">
        <v>1</v>
      </c>
      <c r="Q37" s="15">
        <f>IF(N37="Algae",P37,P37*AB37)</f>
        <v>0.66798418972332019</v>
      </c>
      <c r="R37" s="15">
        <f>Q37/X37</f>
        <v>607.66454717305544</v>
      </c>
      <c r="S37" s="3" t="s">
        <v>187</v>
      </c>
      <c r="T37" s="3">
        <f t="shared" si="5"/>
        <v>607.66454717305544</v>
      </c>
      <c r="U37" s="3" t="s">
        <v>187</v>
      </c>
      <c r="V37" s="3"/>
      <c r="W37" s="2" t="s">
        <v>24</v>
      </c>
      <c r="X37" s="8">
        <v>1.0992647058823499E-3</v>
      </c>
      <c r="Y37" s="2" t="s">
        <v>24</v>
      </c>
      <c r="AB37" s="14">
        <v>0.66798418972332019</v>
      </c>
      <c r="AC37"/>
      <c r="AD37"/>
    </row>
    <row r="38" spans="1:30" ht="15" x14ac:dyDescent="0.2">
      <c r="A38" s="2" t="s">
        <v>15</v>
      </c>
      <c r="B38" s="2" t="s">
        <v>45</v>
      </c>
      <c r="C38" s="2" t="s">
        <v>17</v>
      </c>
      <c r="D38" s="2" t="s">
        <v>18</v>
      </c>
      <c r="E38" s="5" t="s">
        <v>190</v>
      </c>
      <c r="F38" s="5" t="str">
        <f t="shared" si="1"/>
        <v>UP</v>
      </c>
      <c r="G38" s="5" t="str">
        <f t="shared" si="2"/>
        <v>Reference</v>
      </c>
      <c r="H38" s="5" t="str">
        <f t="shared" si="3"/>
        <v>Pre_Reference</v>
      </c>
      <c r="I38" s="2" t="s">
        <v>46</v>
      </c>
      <c r="J38" s="2" t="s">
        <v>47</v>
      </c>
      <c r="K38" s="5" t="str">
        <f t="shared" si="6"/>
        <v>45</v>
      </c>
      <c r="L38" s="5" t="str">
        <f t="shared" si="4"/>
        <v>Pre_Reference45</v>
      </c>
      <c r="M38" s="2" t="s">
        <v>21</v>
      </c>
      <c r="N38" s="2" t="s">
        <v>22</v>
      </c>
      <c r="O38" s="2" t="s">
        <v>27</v>
      </c>
      <c r="P38" s="3">
        <v>3</v>
      </c>
      <c r="Q38" s="15">
        <f>IF(N38="Algae",P38,P38*AB38)</f>
        <v>2.0039525691699605</v>
      </c>
      <c r="R38" s="15">
        <f>Q38/X38</f>
        <v>1822.9936415191664</v>
      </c>
      <c r="S38" s="3" t="s">
        <v>187</v>
      </c>
      <c r="T38" s="3">
        <f t="shared" si="5"/>
        <v>1822.9936415191664</v>
      </c>
      <c r="U38" s="3" t="s">
        <v>187</v>
      </c>
      <c r="V38" s="3"/>
      <c r="W38" s="2" t="s">
        <v>24</v>
      </c>
      <c r="X38" s="8">
        <v>1.0992647058823499E-3</v>
      </c>
      <c r="Y38" s="2" t="s">
        <v>24</v>
      </c>
      <c r="AB38" s="14">
        <v>0.66798418972332019</v>
      </c>
      <c r="AC38"/>
      <c r="AD38"/>
    </row>
    <row r="39" spans="1:30" ht="15" x14ac:dyDescent="0.2">
      <c r="A39" s="2" t="s">
        <v>15</v>
      </c>
      <c r="B39" s="2" t="s">
        <v>45</v>
      </c>
      <c r="C39" s="2" t="s">
        <v>17</v>
      </c>
      <c r="D39" s="2" t="s">
        <v>18</v>
      </c>
      <c r="E39" s="5" t="s">
        <v>190</v>
      </c>
      <c r="F39" s="5" t="str">
        <f t="shared" si="1"/>
        <v>UP</v>
      </c>
      <c r="G39" s="5" t="str">
        <f t="shared" si="2"/>
        <v>Reference</v>
      </c>
      <c r="H39" s="5" t="str">
        <f t="shared" si="3"/>
        <v>Pre_Reference</v>
      </c>
      <c r="I39" s="2" t="s">
        <v>46</v>
      </c>
      <c r="J39" s="2" t="s">
        <v>47</v>
      </c>
      <c r="K39" s="5" t="str">
        <f t="shared" si="6"/>
        <v>45</v>
      </c>
      <c r="L39" s="5" t="str">
        <f t="shared" si="4"/>
        <v>Pre_Reference45</v>
      </c>
      <c r="M39" s="2" t="s">
        <v>21</v>
      </c>
      <c r="N39" s="2" t="s">
        <v>22</v>
      </c>
      <c r="O39" s="2" t="s">
        <v>49</v>
      </c>
      <c r="P39" s="3">
        <v>2</v>
      </c>
      <c r="Q39" s="15">
        <f>IF(N39="Algae",P39,P39*AB39)</f>
        <v>1.3359683794466404</v>
      </c>
      <c r="R39" s="15">
        <f>Q39/X39</f>
        <v>1215.3290943461109</v>
      </c>
      <c r="S39" s="3" t="s">
        <v>187</v>
      </c>
      <c r="T39" s="3">
        <f t="shared" si="5"/>
        <v>1215.3290943461109</v>
      </c>
      <c r="U39" s="3" t="s">
        <v>187</v>
      </c>
      <c r="V39" s="3"/>
      <c r="W39" s="2" t="s">
        <v>24</v>
      </c>
      <c r="X39" s="8">
        <v>1.0992647058823499E-3</v>
      </c>
      <c r="Y39" s="2" t="s">
        <v>24</v>
      </c>
      <c r="AB39" s="14">
        <v>0.66798418972332019</v>
      </c>
      <c r="AC39"/>
      <c r="AD39"/>
    </row>
    <row r="40" spans="1:30" ht="15" x14ac:dyDescent="0.2">
      <c r="A40" s="2" t="s">
        <v>15</v>
      </c>
      <c r="B40" s="2" t="s">
        <v>45</v>
      </c>
      <c r="C40" s="2" t="s">
        <v>17</v>
      </c>
      <c r="D40" s="2" t="s">
        <v>18</v>
      </c>
      <c r="E40" s="5" t="s">
        <v>190</v>
      </c>
      <c r="F40" s="5" t="str">
        <f t="shared" si="1"/>
        <v>UP</v>
      </c>
      <c r="G40" s="5" t="str">
        <f t="shared" si="2"/>
        <v>Reference</v>
      </c>
      <c r="H40" s="5" t="str">
        <f t="shared" si="3"/>
        <v>Pre_Reference</v>
      </c>
      <c r="I40" s="2" t="s">
        <v>46</v>
      </c>
      <c r="J40" s="2" t="s">
        <v>47</v>
      </c>
      <c r="K40" s="5" t="str">
        <f t="shared" si="6"/>
        <v>45</v>
      </c>
      <c r="L40" s="5" t="str">
        <f t="shared" si="4"/>
        <v>Pre_Reference45</v>
      </c>
      <c r="M40" s="2" t="s">
        <v>21</v>
      </c>
      <c r="N40" s="2" t="s">
        <v>22</v>
      </c>
      <c r="O40" s="2" t="s">
        <v>50</v>
      </c>
      <c r="P40" s="3">
        <v>1</v>
      </c>
      <c r="Q40" s="15">
        <f>IF(N40="Algae",P40,P40*AB40)</f>
        <v>0.66798418972332019</v>
      </c>
      <c r="R40" s="15">
        <f>Q40/X40</f>
        <v>607.66454717305544</v>
      </c>
      <c r="S40" s="3" t="s">
        <v>187</v>
      </c>
      <c r="T40" s="3">
        <f t="shared" si="5"/>
        <v>607.66454717305544</v>
      </c>
      <c r="U40" s="3" t="s">
        <v>187</v>
      </c>
      <c r="V40" s="3"/>
      <c r="W40" s="2" t="s">
        <v>24</v>
      </c>
      <c r="X40" s="8">
        <v>1.0992647058823499E-3</v>
      </c>
      <c r="Y40" s="2" t="s">
        <v>24</v>
      </c>
      <c r="AB40" s="14">
        <v>0.66798418972332019</v>
      </c>
      <c r="AC40"/>
      <c r="AD40"/>
    </row>
    <row r="41" spans="1:30" ht="15" x14ac:dyDescent="0.2">
      <c r="A41" s="2" t="s">
        <v>15</v>
      </c>
      <c r="B41" s="2" t="s">
        <v>45</v>
      </c>
      <c r="C41" s="2" t="s">
        <v>17</v>
      </c>
      <c r="D41" s="2" t="s">
        <v>18</v>
      </c>
      <c r="E41" s="5" t="s">
        <v>190</v>
      </c>
      <c r="F41" s="5" t="str">
        <f t="shared" si="1"/>
        <v>UP</v>
      </c>
      <c r="G41" s="5" t="str">
        <f t="shared" si="2"/>
        <v>Reference</v>
      </c>
      <c r="H41" s="5" t="str">
        <f t="shared" si="3"/>
        <v>Pre_Reference</v>
      </c>
      <c r="I41" s="2" t="s">
        <v>46</v>
      </c>
      <c r="J41" s="2" t="s">
        <v>47</v>
      </c>
      <c r="K41" s="5" t="str">
        <f t="shared" si="6"/>
        <v>45</v>
      </c>
      <c r="L41" s="5" t="str">
        <f t="shared" si="4"/>
        <v>Pre_Reference45</v>
      </c>
      <c r="M41" s="2" t="s">
        <v>21</v>
      </c>
      <c r="N41" s="2" t="s">
        <v>22</v>
      </c>
      <c r="O41" s="2" t="s">
        <v>51</v>
      </c>
      <c r="P41" s="3">
        <v>1</v>
      </c>
      <c r="Q41" s="15">
        <f>IF(N41="Algae",P41,P41*AB41)</f>
        <v>0.66798418972332019</v>
      </c>
      <c r="R41" s="15">
        <f>Q41/X41</f>
        <v>607.66454717305544</v>
      </c>
      <c r="S41" s="3" t="s">
        <v>187</v>
      </c>
      <c r="T41" s="3">
        <f t="shared" si="5"/>
        <v>607.66454717305544</v>
      </c>
      <c r="U41" s="3" t="s">
        <v>187</v>
      </c>
      <c r="V41" s="3"/>
      <c r="W41" s="2" t="s">
        <v>24</v>
      </c>
      <c r="X41" s="8">
        <v>1.0992647058823499E-3</v>
      </c>
      <c r="Y41" s="2" t="s">
        <v>165</v>
      </c>
      <c r="AB41" s="14">
        <v>0.66798418972332019</v>
      </c>
      <c r="AC41"/>
      <c r="AD41"/>
    </row>
    <row r="42" spans="1:30" ht="15" x14ac:dyDescent="0.2">
      <c r="A42" s="2" t="s">
        <v>15</v>
      </c>
      <c r="B42" s="2" t="s">
        <v>45</v>
      </c>
      <c r="C42" s="2" t="s">
        <v>17</v>
      </c>
      <c r="D42" s="2" t="s">
        <v>18</v>
      </c>
      <c r="E42" s="5" t="s">
        <v>190</v>
      </c>
      <c r="F42" s="5" t="str">
        <f t="shared" si="1"/>
        <v>UP</v>
      </c>
      <c r="G42" s="5" t="str">
        <f t="shared" si="2"/>
        <v>Reference</v>
      </c>
      <c r="H42" s="5" t="str">
        <f t="shared" si="3"/>
        <v>Pre_Reference</v>
      </c>
      <c r="I42" s="2" t="s">
        <v>46</v>
      </c>
      <c r="J42" s="2" t="s">
        <v>47</v>
      </c>
      <c r="K42" s="5" t="str">
        <f t="shared" si="6"/>
        <v>45</v>
      </c>
      <c r="L42" s="5" t="str">
        <f t="shared" si="4"/>
        <v>Pre_Reference45</v>
      </c>
      <c r="M42" s="2" t="s">
        <v>21</v>
      </c>
      <c r="N42" s="2" t="s">
        <v>22</v>
      </c>
      <c r="O42" s="2" t="s">
        <v>30</v>
      </c>
      <c r="P42" s="3">
        <v>10</v>
      </c>
      <c r="Q42" s="15">
        <f>IF(N42="Algae",P42,P42*AB42)</f>
        <v>6.6798418972332021</v>
      </c>
      <c r="R42" s="15">
        <f>Q42/X42</f>
        <v>6076.6454717305551</v>
      </c>
      <c r="S42" s="3" t="s">
        <v>187</v>
      </c>
      <c r="T42" s="3">
        <f t="shared" si="5"/>
        <v>6076.6454717305551</v>
      </c>
      <c r="U42" s="3" t="s">
        <v>187</v>
      </c>
      <c r="V42" s="3"/>
      <c r="W42" s="2" t="s">
        <v>24</v>
      </c>
      <c r="X42" s="8">
        <v>1.0992647058823499E-3</v>
      </c>
      <c r="Y42" s="2" t="s">
        <v>31</v>
      </c>
      <c r="AB42" s="14">
        <v>0.66798418972332019</v>
      </c>
      <c r="AC42"/>
      <c r="AD42"/>
    </row>
    <row r="43" spans="1:30" ht="15" x14ac:dyDescent="0.2">
      <c r="A43" s="2" t="s">
        <v>15</v>
      </c>
      <c r="B43" s="2" t="s">
        <v>45</v>
      </c>
      <c r="C43" s="2" t="s">
        <v>17</v>
      </c>
      <c r="D43" s="2" t="s">
        <v>18</v>
      </c>
      <c r="E43" s="5" t="s">
        <v>190</v>
      </c>
      <c r="F43" s="5" t="str">
        <f t="shared" si="1"/>
        <v>UP</v>
      </c>
      <c r="G43" s="5" t="str">
        <f t="shared" si="2"/>
        <v>Reference</v>
      </c>
      <c r="H43" s="5" t="str">
        <f t="shared" si="3"/>
        <v>Pre_Reference</v>
      </c>
      <c r="I43" s="2" t="s">
        <v>46</v>
      </c>
      <c r="J43" s="2" t="s">
        <v>47</v>
      </c>
      <c r="K43" s="5" t="str">
        <f t="shared" si="6"/>
        <v>45</v>
      </c>
      <c r="L43" s="5" t="str">
        <f t="shared" si="4"/>
        <v>Pre_Reference45</v>
      </c>
      <c r="M43" s="2" t="s">
        <v>21</v>
      </c>
      <c r="N43" s="2" t="s">
        <v>22</v>
      </c>
      <c r="O43" s="2" t="s">
        <v>33</v>
      </c>
      <c r="P43" s="3">
        <v>171</v>
      </c>
      <c r="Q43" s="15">
        <f>IF(N43="Algae",P43,P43*AB43)</f>
        <v>114.22529644268775</v>
      </c>
      <c r="R43" s="15">
        <f>Q43/X43</f>
        <v>103910.63756659249</v>
      </c>
      <c r="S43" s="3" t="s">
        <v>187</v>
      </c>
      <c r="T43" s="3">
        <f t="shared" si="5"/>
        <v>103910.63756659249</v>
      </c>
      <c r="U43" s="3" t="s">
        <v>187</v>
      </c>
      <c r="V43" s="3"/>
      <c r="W43" s="2" t="s">
        <v>24</v>
      </c>
      <c r="X43" s="8">
        <v>1.0992647058823499E-3</v>
      </c>
      <c r="Y43" s="2" t="s">
        <v>52</v>
      </c>
      <c r="AB43" s="14">
        <v>0.66798418972332019</v>
      </c>
      <c r="AC43"/>
      <c r="AD43"/>
    </row>
    <row r="44" spans="1:30" ht="15" x14ac:dyDescent="0.2">
      <c r="A44" s="2" t="s">
        <v>15</v>
      </c>
      <c r="B44" s="2" t="s">
        <v>45</v>
      </c>
      <c r="C44" s="2" t="s">
        <v>17</v>
      </c>
      <c r="D44" s="2" t="s">
        <v>18</v>
      </c>
      <c r="E44" s="5" t="s">
        <v>190</v>
      </c>
      <c r="F44" s="5" t="str">
        <f t="shared" si="1"/>
        <v>UP</v>
      </c>
      <c r="G44" s="5" t="str">
        <f t="shared" si="2"/>
        <v>Reference</v>
      </c>
      <c r="H44" s="5" t="str">
        <f t="shared" si="3"/>
        <v>Pre_Reference</v>
      </c>
      <c r="I44" s="2" t="s">
        <v>46</v>
      </c>
      <c r="J44" s="2" t="s">
        <v>47</v>
      </c>
      <c r="K44" s="5" t="str">
        <f t="shared" si="6"/>
        <v>45</v>
      </c>
      <c r="L44" s="5" t="str">
        <f t="shared" si="4"/>
        <v>Pre_Reference45</v>
      </c>
      <c r="M44" s="2" t="s">
        <v>21</v>
      </c>
      <c r="N44" s="2" t="s">
        <v>22</v>
      </c>
      <c r="O44" s="2" t="s">
        <v>53</v>
      </c>
      <c r="P44" s="3">
        <v>2</v>
      </c>
      <c r="Q44" s="15">
        <f>IF(N44="Algae",P44,P44*AB44)</f>
        <v>1.3359683794466404</v>
      </c>
      <c r="R44" s="15">
        <f>Q44/X44</f>
        <v>1215.3290943461109</v>
      </c>
      <c r="S44" s="3" t="s">
        <v>187</v>
      </c>
      <c r="T44" s="3">
        <f t="shared" si="5"/>
        <v>1215.3290943461109</v>
      </c>
      <c r="U44" s="3" t="s">
        <v>187</v>
      </c>
      <c r="V44" s="3"/>
      <c r="W44" s="2" t="s">
        <v>24</v>
      </c>
      <c r="X44" s="8">
        <v>1.0992647058823499E-3</v>
      </c>
      <c r="Y44" s="2" t="s">
        <v>24</v>
      </c>
      <c r="AB44" s="14">
        <v>0.66798418972332019</v>
      </c>
      <c r="AC44"/>
      <c r="AD44"/>
    </row>
    <row r="45" spans="1:30" ht="15" x14ac:dyDescent="0.2">
      <c r="A45" s="2" t="s">
        <v>15</v>
      </c>
      <c r="B45" s="2" t="s">
        <v>45</v>
      </c>
      <c r="C45" s="2" t="s">
        <v>17</v>
      </c>
      <c r="D45" s="2" t="s">
        <v>18</v>
      </c>
      <c r="E45" s="5" t="s">
        <v>190</v>
      </c>
      <c r="F45" s="5" t="str">
        <f t="shared" si="1"/>
        <v>UP</v>
      </c>
      <c r="G45" s="5" t="str">
        <f t="shared" si="2"/>
        <v>Reference</v>
      </c>
      <c r="H45" s="5" t="str">
        <f t="shared" si="3"/>
        <v>Pre_Reference</v>
      </c>
      <c r="I45" s="2" t="s">
        <v>46</v>
      </c>
      <c r="J45" s="2" t="s">
        <v>47</v>
      </c>
      <c r="K45" s="5" t="str">
        <f t="shared" si="6"/>
        <v>45</v>
      </c>
      <c r="L45" s="5" t="str">
        <f t="shared" si="4"/>
        <v>Pre_Reference45</v>
      </c>
      <c r="M45" s="2" t="s">
        <v>21</v>
      </c>
      <c r="N45" s="2" t="s">
        <v>22</v>
      </c>
      <c r="O45" s="2" t="s">
        <v>35</v>
      </c>
      <c r="P45" s="3">
        <v>46</v>
      </c>
      <c r="Q45" s="15">
        <f>IF(N45="Algae",P45,P45*AB45)</f>
        <v>30.72727272727273</v>
      </c>
      <c r="R45" s="15">
        <f>Q45/X45</f>
        <v>27952.569169960552</v>
      </c>
      <c r="S45" s="3" t="s">
        <v>187</v>
      </c>
      <c r="T45" s="3">
        <f t="shared" si="5"/>
        <v>27952.569169960552</v>
      </c>
      <c r="U45" s="3" t="s">
        <v>187</v>
      </c>
      <c r="V45" s="3"/>
      <c r="W45" s="2" t="s">
        <v>24</v>
      </c>
      <c r="X45" s="8">
        <v>1.0992647058823499E-3</v>
      </c>
      <c r="Y45" s="2" t="s">
        <v>24</v>
      </c>
      <c r="AB45" s="14">
        <v>0.66798418972332019</v>
      </c>
      <c r="AC45"/>
      <c r="AD45"/>
    </row>
    <row r="46" spans="1:30" ht="15" x14ac:dyDescent="0.2">
      <c r="A46" s="2" t="s">
        <v>15</v>
      </c>
      <c r="B46" s="2" t="s">
        <v>45</v>
      </c>
      <c r="C46" s="2" t="s">
        <v>17</v>
      </c>
      <c r="D46" s="2" t="s">
        <v>18</v>
      </c>
      <c r="E46" s="5" t="s">
        <v>190</v>
      </c>
      <c r="F46" s="5" t="str">
        <f t="shared" si="1"/>
        <v>UP</v>
      </c>
      <c r="G46" s="5" t="str">
        <f t="shared" si="2"/>
        <v>Reference</v>
      </c>
      <c r="H46" s="5" t="str">
        <f t="shared" si="3"/>
        <v>Pre_Reference</v>
      </c>
      <c r="I46" s="2" t="s">
        <v>46</v>
      </c>
      <c r="J46" s="2" t="s">
        <v>47</v>
      </c>
      <c r="K46" s="5" t="str">
        <f t="shared" si="6"/>
        <v>45</v>
      </c>
      <c r="L46" s="5" t="str">
        <f t="shared" si="4"/>
        <v>Pre_Reference45</v>
      </c>
      <c r="M46" s="2" t="s">
        <v>21</v>
      </c>
      <c r="N46" s="2" t="s">
        <v>22</v>
      </c>
      <c r="O46" s="2" t="s">
        <v>37</v>
      </c>
      <c r="P46" s="3">
        <v>1</v>
      </c>
      <c r="Q46" s="15">
        <f>IF(N46="Algae",P46,P46*AB46)</f>
        <v>0.66798418972332019</v>
      </c>
      <c r="R46" s="15">
        <f>Q46/X46</f>
        <v>607.66454717305544</v>
      </c>
      <c r="S46" s="3" t="s">
        <v>187</v>
      </c>
      <c r="T46" s="3">
        <f t="shared" si="5"/>
        <v>607.66454717305544</v>
      </c>
      <c r="U46" s="3" t="s">
        <v>187</v>
      </c>
      <c r="V46" s="3"/>
      <c r="W46" s="2" t="s">
        <v>24</v>
      </c>
      <c r="X46" s="8">
        <v>1.0992647058823499E-3</v>
      </c>
      <c r="Y46" s="2" t="s">
        <v>24</v>
      </c>
      <c r="AB46" s="14">
        <v>0.66798418972332019</v>
      </c>
      <c r="AC46"/>
      <c r="AD46"/>
    </row>
    <row r="47" spans="1:30" ht="15" x14ac:dyDescent="0.2">
      <c r="A47" s="2" t="s">
        <v>15</v>
      </c>
      <c r="B47" s="2" t="s">
        <v>45</v>
      </c>
      <c r="C47" s="2" t="s">
        <v>17</v>
      </c>
      <c r="D47" s="2" t="s">
        <v>18</v>
      </c>
      <c r="E47" s="5" t="s">
        <v>190</v>
      </c>
      <c r="F47" s="5" t="str">
        <f t="shared" si="1"/>
        <v>UP</v>
      </c>
      <c r="G47" s="5" t="str">
        <f t="shared" si="2"/>
        <v>Reference</v>
      </c>
      <c r="H47" s="5" t="str">
        <f t="shared" si="3"/>
        <v>Pre_Reference</v>
      </c>
      <c r="I47" s="2" t="s">
        <v>46</v>
      </c>
      <c r="J47" s="2" t="s">
        <v>47</v>
      </c>
      <c r="K47" s="5" t="str">
        <f t="shared" si="6"/>
        <v>45</v>
      </c>
      <c r="L47" s="5" t="str">
        <f t="shared" si="4"/>
        <v>Pre_Reference45</v>
      </c>
      <c r="M47" s="2" t="s">
        <v>21</v>
      </c>
      <c r="N47" s="2" t="s">
        <v>22</v>
      </c>
      <c r="O47" s="2" t="s">
        <v>54</v>
      </c>
      <c r="P47" s="3">
        <v>2</v>
      </c>
      <c r="Q47" s="15">
        <f>IF(N47="Algae",P47,P47*AB47)</f>
        <v>1.3359683794466404</v>
      </c>
      <c r="R47" s="15">
        <f>Q47/X47</f>
        <v>1215.3290943461109</v>
      </c>
      <c r="S47" s="3" t="s">
        <v>187</v>
      </c>
      <c r="T47" s="3">
        <f t="shared" si="5"/>
        <v>1215.3290943461109</v>
      </c>
      <c r="U47" s="3" t="s">
        <v>187</v>
      </c>
      <c r="V47" s="3"/>
      <c r="W47" s="2" t="s">
        <v>24</v>
      </c>
      <c r="X47" s="8">
        <v>1.0992647058823499E-3</v>
      </c>
      <c r="Y47" s="2" t="s">
        <v>24</v>
      </c>
      <c r="AB47" s="14">
        <v>0.66798418972332019</v>
      </c>
      <c r="AC47"/>
      <c r="AD47"/>
    </row>
    <row r="48" spans="1:30" ht="15" x14ac:dyDescent="0.2">
      <c r="A48" s="2" t="s">
        <v>15</v>
      </c>
      <c r="B48" s="2" t="s">
        <v>45</v>
      </c>
      <c r="C48" s="2" t="s">
        <v>17</v>
      </c>
      <c r="D48" s="2" t="s">
        <v>18</v>
      </c>
      <c r="E48" s="5" t="s">
        <v>190</v>
      </c>
      <c r="F48" s="5" t="str">
        <f t="shared" si="1"/>
        <v>UP</v>
      </c>
      <c r="G48" s="5" t="str">
        <f t="shared" si="2"/>
        <v>Reference</v>
      </c>
      <c r="H48" s="5" t="str">
        <f t="shared" si="3"/>
        <v>Pre_Reference</v>
      </c>
      <c r="I48" s="2" t="s">
        <v>46</v>
      </c>
      <c r="J48" s="2" t="s">
        <v>47</v>
      </c>
      <c r="K48" s="5" t="str">
        <f t="shared" si="6"/>
        <v>45</v>
      </c>
      <c r="L48" s="5" t="str">
        <f t="shared" si="4"/>
        <v>Pre_Reference45</v>
      </c>
      <c r="M48" s="2" t="s">
        <v>21</v>
      </c>
      <c r="N48" s="2" t="s">
        <v>22</v>
      </c>
      <c r="O48" s="2" t="s">
        <v>39</v>
      </c>
      <c r="P48" s="3">
        <v>1</v>
      </c>
      <c r="Q48" s="15">
        <f>IF(N48="Algae",P48,P48*AB48)</f>
        <v>0.66798418972332019</v>
      </c>
      <c r="R48" s="15">
        <f>Q48/X48</f>
        <v>607.66454717305544</v>
      </c>
      <c r="S48" s="3" t="s">
        <v>187</v>
      </c>
      <c r="T48" s="3">
        <f t="shared" si="5"/>
        <v>607.66454717305544</v>
      </c>
      <c r="U48" s="3" t="s">
        <v>187</v>
      </c>
      <c r="V48" s="3"/>
      <c r="W48" s="2" t="s">
        <v>24</v>
      </c>
      <c r="X48" s="8">
        <v>1.0992647058823499E-3</v>
      </c>
      <c r="Y48" s="2" t="s">
        <v>24</v>
      </c>
      <c r="AB48" s="14">
        <v>0.66798418972332019</v>
      </c>
      <c r="AC48"/>
      <c r="AD48"/>
    </row>
    <row r="49" spans="1:30" ht="15" x14ac:dyDescent="0.2">
      <c r="A49" s="2" t="s">
        <v>15</v>
      </c>
      <c r="B49" s="2" t="s">
        <v>45</v>
      </c>
      <c r="C49" s="2" t="s">
        <v>17</v>
      </c>
      <c r="D49" s="2" t="s">
        <v>18</v>
      </c>
      <c r="E49" s="5" t="s">
        <v>190</v>
      </c>
      <c r="F49" s="5" t="str">
        <f t="shared" si="1"/>
        <v>UP</v>
      </c>
      <c r="G49" s="5" t="str">
        <f t="shared" si="2"/>
        <v>Reference</v>
      </c>
      <c r="H49" s="5" t="str">
        <f t="shared" si="3"/>
        <v>Pre_Reference</v>
      </c>
      <c r="I49" s="2" t="s">
        <v>46</v>
      </c>
      <c r="J49" s="2" t="s">
        <v>47</v>
      </c>
      <c r="K49" s="5" t="str">
        <f t="shared" si="6"/>
        <v>45</v>
      </c>
      <c r="L49" s="5" t="str">
        <f t="shared" si="4"/>
        <v>Pre_Reference45</v>
      </c>
      <c r="M49" s="2" t="s">
        <v>21</v>
      </c>
      <c r="N49" s="2" t="s">
        <v>22</v>
      </c>
      <c r="O49" s="2" t="s">
        <v>40</v>
      </c>
      <c r="P49" s="3">
        <v>6</v>
      </c>
      <c r="Q49" s="15">
        <f>IF(N49="Algae",P49,P49*AB49)</f>
        <v>4.0079051383399209</v>
      </c>
      <c r="R49" s="15">
        <f>Q49/X49</f>
        <v>3645.9872830383329</v>
      </c>
      <c r="S49" s="3" t="s">
        <v>187</v>
      </c>
      <c r="T49" s="3">
        <f t="shared" si="5"/>
        <v>3645.9872830383329</v>
      </c>
      <c r="U49" s="3" t="s">
        <v>187</v>
      </c>
      <c r="V49" s="3"/>
      <c r="W49" s="2" t="s">
        <v>24</v>
      </c>
      <c r="X49" s="8">
        <v>1.0992647058823499E-3</v>
      </c>
      <c r="Y49" s="2" t="s">
        <v>24</v>
      </c>
      <c r="AB49" s="14">
        <v>0.66798418972332019</v>
      </c>
      <c r="AC49"/>
      <c r="AD49"/>
    </row>
    <row r="50" spans="1:30" ht="15" x14ac:dyDescent="0.2">
      <c r="A50" s="2" t="s">
        <v>15</v>
      </c>
      <c r="B50" s="2" t="s">
        <v>45</v>
      </c>
      <c r="C50" s="2" t="s">
        <v>17</v>
      </c>
      <c r="D50" s="2" t="s">
        <v>18</v>
      </c>
      <c r="E50" s="5" t="s">
        <v>190</v>
      </c>
      <c r="F50" s="5" t="str">
        <f t="shared" si="1"/>
        <v>UP</v>
      </c>
      <c r="G50" s="5" t="str">
        <f t="shared" si="2"/>
        <v>Reference</v>
      </c>
      <c r="H50" s="5" t="str">
        <f t="shared" si="3"/>
        <v>Pre_Reference</v>
      </c>
      <c r="I50" s="2" t="s">
        <v>46</v>
      </c>
      <c r="J50" s="2" t="s">
        <v>47</v>
      </c>
      <c r="K50" s="5" t="str">
        <f t="shared" si="6"/>
        <v>45</v>
      </c>
      <c r="L50" s="5" t="str">
        <f t="shared" si="4"/>
        <v>Pre_Reference45</v>
      </c>
      <c r="M50" s="2" t="s">
        <v>21</v>
      </c>
      <c r="N50" s="2" t="s">
        <v>22</v>
      </c>
      <c r="O50" s="2" t="s">
        <v>55</v>
      </c>
      <c r="P50" s="3">
        <v>1</v>
      </c>
      <c r="Q50" s="15">
        <f>IF(N50="Algae",P50,P50*AB50)</f>
        <v>0.66798418972332019</v>
      </c>
      <c r="R50" s="15">
        <f>Q50/X50</f>
        <v>607.66454717305544</v>
      </c>
      <c r="S50" s="3" t="s">
        <v>187</v>
      </c>
      <c r="T50" s="3">
        <f t="shared" si="5"/>
        <v>607.66454717305544</v>
      </c>
      <c r="U50" s="3" t="s">
        <v>187</v>
      </c>
      <c r="V50" s="3"/>
      <c r="W50" s="2" t="s">
        <v>24</v>
      </c>
      <c r="X50" s="8">
        <v>1.0992647058823499E-3</v>
      </c>
      <c r="Y50" s="2" t="s">
        <v>56</v>
      </c>
      <c r="AB50" s="14">
        <v>0.66798418972332019</v>
      </c>
      <c r="AC50"/>
      <c r="AD50"/>
    </row>
    <row r="51" spans="1:30" ht="15" x14ac:dyDescent="0.2">
      <c r="A51" s="6" t="s">
        <v>15</v>
      </c>
      <c r="B51" s="6" t="s">
        <v>57</v>
      </c>
      <c r="C51" s="6" t="s">
        <v>17</v>
      </c>
      <c r="D51" s="6" t="s">
        <v>18</v>
      </c>
      <c r="E51" s="5" t="s">
        <v>190</v>
      </c>
      <c r="F51" s="5" t="str">
        <f t="shared" si="1"/>
        <v>UP</v>
      </c>
      <c r="G51" s="5" t="str">
        <f t="shared" si="2"/>
        <v>Reference</v>
      </c>
      <c r="H51" s="5" t="str">
        <f t="shared" si="3"/>
        <v>Pre_Reference</v>
      </c>
      <c r="I51" s="6" t="s">
        <v>58</v>
      </c>
      <c r="J51" s="6" t="s">
        <v>59</v>
      </c>
      <c r="K51" s="5">
        <v>75</v>
      </c>
      <c r="L51" s="5" t="str">
        <f t="shared" si="4"/>
        <v>Pre_Reference75</v>
      </c>
      <c r="M51" s="6" t="s">
        <v>21</v>
      </c>
      <c r="N51" s="6" t="s">
        <v>150</v>
      </c>
      <c r="O51" s="6" t="s">
        <v>151</v>
      </c>
      <c r="P51" s="3">
        <v>1</v>
      </c>
      <c r="Q51" s="15">
        <f>IF(N51="Algae",P51,P51*AB51)</f>
        <v>1</v>
      </c>
      <c r="R51" s="15">
        <f>Q51/X51</f>
        <v>7684.2105263157819</v>
      </c>
      <c r="S51" s="8">
        <v>5</v>
      </c>
      <c r="T51" s="3">
        <f t="shared" si="5"/>
        <v>38421.05263157891</v>
      </c>
      <c r="U51" s="8">
        <v>0</v>
      </c>
      <c r="V51" s="3">
        <f t="shared" si="7"/>
        <v>0</v>
      </c>
      <c r="W51" s="6" t="s">
        <v>24</v>
      </c>
      <c r="X51" s="8">
        <v>1.3013698630136999E-4</v>
      </c>
      <c r="Y51" s="6" t="s">
        <v>24</v>
      </c>
      <c r="AB51" s="13">
        <v>4.8333333333333332E-2</v>
      </c>
      <c r="AC51"/>
      <c r="AD51"/>
    </row>
    <row r="52" spans="1:30" ht="15" x14ac:dyDescent="0.2">
      <c r="A52" s="6" t="s">
        <v>15</v>
      </c>
      <c r="B52" s="6" t="s">
        <v>57</v>
      </c>
      <c r="C52" s="6" t="s">
        <v>17</v>
      </c>
      <c r="D52" s="6" t="s">
        <v>18</v>
      </c>
      <c r="E52" s="5" t="s">
        <v>190</v>
      </c>
      <c r="F52" s="5" t="str">
        <f t="shared" si="1"/>
        <v>UP</v>
      </c>
      <c r="G52" s="5" t="str">
        <f t="shared" si="2"/>
        <v>Reference</v>
      </c>
      <c r="H52" s="5" t="str">
        <f t="shared" si="3"/>
        <v>Pre_Reference</v>
      </c>
      <c r="I52" s="6" t="s">
        <v>58</v>
      </c>
      <c r="J52" s="6" t="s">
        <v>59</v>
      </c>
      <c r="K52" s="5">
        <v>75</v>
      </c>
      <c r="L52" s="5" t="str">
        <f t="shared" si="4"/>
        <v>Pre_Reference75</v>
      </c>
      <c r="M52" s="6" t="s">
        <v>21</v>
      </c>
      <c r="N52" s="6" t="s">
        <v>150</v>
      </c>
      <c r="O52" s="6" t="s">
        <v>158</v>
      </c>
      <c r="P52" s="3">
        <v>1</v>
      </c>
      <c r="Q52" s="15">
        <f>IF(N52="Algae",P52,P52*AB52)</f>
        <v>1</v>
      </c>
      <c r="R52" s="15">
        <f>Q52/X52</f>
        <v>7684.2105263157819</v>
      </c>
      <c r="S52" s="8">
        <v>4</v>
      </c>
      <c r="T52" s="3">
        <f t="shared" si="5"/>
        <v>30736.842105263127</v>
      </c>
      <c r="U52" s="8">
        <v>0</v>
      </c>
      <c r="V52" s="3">
        <f t="shared" si="7"/>
        <v>0</v>
      </c>
      <c r="W52" s="6" t="s">
        <v>24</v>
      </c>
      <c r="X52" s="8">
        <v>1.3013698630136999E-4</v>
      </c>
      <c r="Y52" s="6" t="s">
        <v>24</v>
      </c>
      <c r="AB52" s="13">
        <v>4.8333333333333332E-2</v>
      </c>
      <c r="AC52"/>
      <c r="AD52"/>
    </row>
    <row r="53" spans="1:30" ht="15" x14ac:dyDescent="0.2">
      <c r="A53" s="6" t="s">
        <v>15</v>
      </c>
      <c r="B53" s="6" t="s">
        <v>57</v>
      </c>
      <c r="C53" s="6" t="s">
        <v>17</v>
      </c>
      <c r="D53" s="6" t="s">
        <v>18</v>
      </c>
      <c r="E53" s="5" t="s">
        <v>190</v>
      </c>
      <c r="F53" s="5" t="str">
        <f t="shared" si="1"/>
        <v>UP</v>
      </c>
      <c r="G53" s="5" t="str">
        <f t="shared" si="2"/>
        <v>Reference</v>
      </c>
      <c r="H53" s="5" t="str">
        <f t="shared" si="3"/>
        <v>Pre_Reference</v>
      </c>
      <c r="I53" s="6" t="s">
        <v>58</v>
      </c>
      <c r="J53" s="6" t="s">
        <v>59</v>
      </c>
      <c r="K53" s="5">
        <v>75</v>
      </c>
      <c r="L53" s="5" t="str">
        <f t="shared" si="4"/>
        <v>Pre_Reference75</v>
      </c>
      <c r="M53" s="6" t="s">
        <v>21</v>
      </c>
      <c r="N53" s="6" t="s">
        <v>150</v>
      </c>
      <c r="O53" s="6" t="s">
        <v>22</v>
      </c>
      <c r="P53" s="3">
        <v>25</v>
      </c>
      <c r="Q53" s="15">
        <f>IF(N53="Algae",P53,P53*AB53)</f>
        <v>25</v>
      </c>
      <c r="R53" s="15">
        <f>Q53/X53</f>
        <v>192105.26315789454</v>
      </c>
      <c r="S53" s="8">
        <v>25</v>
      </c>
      <c r="T53" s="3">
        <f t="shared" si="5"/>
        <v>192105.26315789454</v>
      </c>
      <c r="U53" s="9"/>
      <c r="V53" s="3">
        <f t="shared" si="7"/>
        <v>0</v>
      </c>
      <c r="W53" s="8">
        <v>0</v>
      </c>
      <c r="X53" s="8">
        <v>1.3013698630136999E-4</v>
      </c>
      <c r="Y53" s="6" t="s">
        <v>24</v>
      </c>
      <c r="Z53">
        <f>SUM(P53:P54)</f>
        <v>29</v>
      </c>
      <c r="AA53">
        <f>SUM(P58:P82)</f>
        <v>600</v>
      </c>
      <c r="AB53" s="14">
        <f>Z53/AA53</f>
        <v>4.8333333333333332E-2</v>
      </c>
      <c r="AC53"/>
      <c r="AD53"/>
    </row>
    <row r="54" spans="1:30" ht="15" x14ac:dyDescent="0.2">
      <c r="A54" s="6" t="s">
        <v>15</v>
      </c>
      <c r="B54" s="6" t="s">
        <v>57</v>
      </c>
      <c r="C54" s="6" t="s">
        <v>17</v>
      </c>
      <c r="D54" s="6" t="s">
        <v>18</v>
      </c>
      <c r="E54" s="5" t="s">
        <v>190</v>
      </c>
      <c r="F54" s="5" t="str">
        <f t="shared" si="1"/>
        <v>UP</v>
      </c>
      <c r="G54" s="5" t="str">
        <f t="shared" si="2"/>
        <v>Reference</v>
      </c>
      <c r="H54" s="5" t="str">
        <f t="shared" si="3"/>
        <v>Pre_Reference</v>
      </c>
      <c r="I54" s="6" t="s">
        <v>58</v>
      </c>
      <c r="J54" s="6" t="s">
        <v>59</v>
      </c>
      <c r="K54" s="5">
        <v>75</v>
      </c>
      <c r="L54" s="5" t="str">
        <f t="shared" si="4"/>
        <v>Pre_Reference75</v>
      </c>
      <c r="M54" s="6" t="s">
        <v>21</v>
      </c>
      <c r="N54" s="6" t="s">
        <v>150</v>
      </c>
      <c r="O54" s="6" t="s">
        <v>152</v>
      </c>
      <c r="P54" s="3">
        <v>4</v>
      </c>
      <c r="Q54" s="15">
        <f>IF(N54="Algae",P54,P54*AB54)</f>
        <v>4</v>
      </c>
      <c r="R54" s="15">
        <f>Q54/X54</f>
        <v>30736.842105263127</v>
      </c>
      <c r="S54" s="8">
        <v>4</v>
      </c>
      <c r="T54" s="3">
        <f t="shared" si="5"/>
        <v>30736.842105263127</v>
      </c>
      <c r="U54" s="8">
        <v>0</v>
      </c>
      <c r="V54" s="3">
        <f t="shared" si="7"/>
        <v>0</v>
      </c>
      <c r="W54" s="6" t="s">
        <v>24</v>
      </c>
      <c r="X54" s="8">
        <v>1.3013698630136999E-4</v>
      </c>
      <c r="Y54" s="6" t="s">
        <v>24</v>
      </c>
      <c r="AB54" s="13">
        <v>4.8333333333333332E-2</v>
      </c>
      <c r="AC54"/>
      <c r="AD54"/>
    </row>
    <row r="55" spans="1:30" ht="15" x14ac:dyDescent="0.2">
      <c r="A55" s="6" t="s">
        <v>15</v>
      </c>
      <c r="B55" s="6" t="s">
        <v>57</v>
      </c>
      <c r="C55" s="6" t="s">
        <v>17</v>
      </c>
      <c r="D55" s="6" t="s">
        <v>18</v>
      </c>
      <c r="E55" s="5" t="s">
        <v>190</v>
      </c>
      <c r="F55" s="5" t="str">
        <f t="shared" si="1"/>
        <v>UP</v>
      </c>
      <c r="G55" s="5" t="str">
        <f t="shared" si="2"/>
        <v>Reference</v>
      </c>
      <c r="H55" s="5" t="str">
        <f t="shared" si="3"/>
        <v>Pre_Reference</v>
      </c>
      <c r="I55" s="6" t="s">
        <v>58</v>
      </c>
      <c r="J55" s="6" t="s">
        <v>59</v>
      </c>
      <c r="K55" s="5">
        <v>75</v>
      </c>
      <c r="L55" s="5" t="str">
        <f t="shared" si="4"/>
        <v>Pre_Reference75</v>
      </c>
      <c r="M55" s="6" t="s">
        <v>21</v>
      </c>
      <c r="N55" s="6" t="s">
        <v>150</v>
      </c>
      <c r="O55" s="6" t="s">
        <v>155</v>
      </c>
      <c r="P55" s="3">
        <v>9</v>
      </c>
      <c r="Q55" s="15">
        <f>IF(N55="Algae",P55,P55*AB55)</f>
        <v>9</v>
      </c>
      <c r="R55" s="15">
        <f>Q55/X55</f>
        <v>69157.894736842034</v>
      </c>
      <c r="S55" s="8">
        <v>95</v>
      </c>
      <c r="T55" s="3">
        <f t="shared" si="5"/>
        <v>729999.9999999993</v>
      </c>
      <c r="U55" s="8">
        <v>0</v>
      </c>
      <c r="V55" s="3">
        <f t="shared" si="7"/>
        <v>0</v>
      </c>
      <c r="W55" s="6" t="s">
        <v>24</v>
      </c>
      <c r="X55" s="8">
        <v>1.3013698630136999E-4</v>
      </c>
      <c r="Y55" s="6" t="s">
        <v>24</v>
      </c>
      <c r="AB55" s="13">
        <v>4.8333333333333332E-2</v>
      </c>
      <c r="AC55"/>
      <c r="AD55"/>
    </row>
    <row r="56" spans="1:30" ht="15" x14ac:dyDescent="0.2">
      <c r="A56" s="6" t="s">
        <v>15</v>
      </c>
      <c r="B56" s="6" t="s">
        <v>57</v>
      </c>
      <c r="C56" s="6" t="s">
        <v>17</v>
      </c>
      <c r="D56" s="6" t="s">
        <v>18</v>
      </c>
      <c r="E56" s="5" t="s">
        <v>190</v>
      </c>
      <c r="F56" s="5" t="str">
        <f t="shared" si="1"/>
        <v>UP</v>
      </c>
      <c r="G56" s="5" t="str">
        <f t="shared" si="2"/>
        <v>Reference</v>
      </c>
      <c r="H56" s="5" t="str">
        <f t="shared" si="3"/>
        <v>Pre_Reference</v>
      </c>
      <c r="I56" s="6" t="s">
        <v>58</v>
      </c>
      <c r="J56" s="6" t="s">
        <v>59</v>
      </c>
      <c r="K56" s="5">
        <v>75</v>
      </c>
      <c r="L56" s="5" t="str">
        <f t="shared" si="4"/>
        <v>Pre_Reference75</v>
      </c>
      <c r="M56" s="6" t="s">
        <v>21</v>
      </c>
      <c r="N56" s="6" t="s">
        <v>150</v>
      </c>
      <c r="O56" s="6" t="s">
        <v>160</v>
      </c>
      <c r="P56" s="3">
        <v>263</v>
      </c>
      <c r="Q56" s="15">
        <f>IF(N56="Algae",P56,P56*AB56)</f>
        <v>263</v>
      </c>
      <c r="R56" s="15">
        <f>Q56/X56</f>
        <v>2020947.3684210507</v>
      </c>
      <c r="S56" s="8">
        <v>5260</v>
      </c>
      <c r="T56" s="3">
        <f t="shared" si="5"/>
        <v>40418947.368421011</v>
      </c>
      <c r="U56" s="8">
        <v>0</v>
      </c>
      <c r="V56" s="3">
        <f t="shared" si="7"/>
        <v>0</v>
      </c>
      <c r="W56" s="6" t="s">
        <v>24</v>
      </c>
      <c r="X56" s="8">
        <v>1.3013698630136999E-4</v>
      </c>
      <c r="Y56" s="6" t="s">
        <v>24</v>
      </c>
      <c r="AB56" s="13">
        <v>4.8333333333333332E-2</v>
      </c>
      <c r="AC56"/>
      <c r="AD56"/>
    </row>
    <row r="57" spans="1:30" ht="15" x14ac:dyDescent="0.2">
      <c r="A57" s="6" t="s">
        <v>15</v>
      </c>
      <c r="B57" s="6" t="s">
        <v>57</v>
      </c>
      <c r="C57" s="6" t="s">
        <v>17</v>
      </c>
      <c r="D57" s="6" t="s">
        <v>18</v>
      </c>
      <c r="E57" s="5" t="s">
        <v>190</v>
      </c>
      <c r="F57" s="5" t="str">
        <f t="shared" si="1"/>
        <v>UP</v>
      </c>
      <c r="G57" s="5" t="str">
        <f t="shared" si="2"/>
        <v>Reference</v>
      </c>
      <c r="H57" s="5" t="str">
        <f t="shared" si="3"/>
        <v>Pre_Reference</v>
      </c>
      <c r="I57" s="6" t="s">
        <v>58</v>
      </c>
      <c r="J57" s="6" t="s">
        <v>59</v>
      </c>
      <c r="K57" s="5">
        <v>75</v>
      </c>
      <c r="L57" s="5" t="str">
        <f t="shared" si="4"/>
        <v>Pre_Reference75</v>
      </c>
      <c r="M57" s="6" t="s">
        <v>21</v>
      </c>
      <c r="N57" s="6" t="s">
        <v>150</v>
      </c>
      <c r="O57" s="6" t="s">
        <v>156</v>
      </c>
      <c r="P57" s="3">
        <v>2</v>
      </c>
      <c r="Q57" s="15">
        <f>IF(N57="Algae",P57,P57*AB57)</f>
        <v>2</v>
      </c>
      <c r="R57" s="15">
        <f>Q57/X57</f>
        <v>15368.421052631564</v>
      </c>
      <c r="S57" s="8">
        <v>8</v>
      </c>
      <c r="T57" s="3">
        <f t="shared" si="5"/>
        <v>61473.684210526255</v>
      </c>
      <c r="U57" s="8">
        <v>0</v>
      </c>
      <c r="V57" s="3">
        <f t="shared" si="7"/>
        <v>0</v>
      </c>
      <c r="W57" s="6" t="s">
        <v>24</v>
      </c>
      <c r="X57" s="8">
        <v>1.3013698630136999E-4</v>
      </c>
      <c r="Y57" s="6" t="s">
        <v>24</v>
      </c>
      <c r="AB57" s="13">
        <v>4.8333333333333332E-2</v>
      </c>
      <c r="AC57"/>
      <c r="AD57"/>
    </row>
    <row r="58" spans="1:30" ht="15" x14ac:dyDescent="0.2">
      <c r="A58" s="2" t="s">
        <v>15</v>
      </c>
      <c r="B58" s="2" t="s">
        <v>57</v>
      </c>
      <c r="C58" s="2" t="s">
        <v>17</v>
      </c>
      <c r="D58" s="2" t="s">
        <v>18</v>
      </c>
      <c r="E58" s="5" t="s">
        <v>190</v>
      </c>
      <c r="F58" s="5" t="str">
        <f t="shared" si="1"/>
        <v>UP</v>
      </c>
      <c r="G58" s="5" t="str">
        <f t="shared" si="2"/>
        <v>Reference</v>
      </c>
      <c r="H58" s="5" t="str">
        <f t="shared" si="3"/>
        <v>Pre_Reference</v>
      </c>
      <c r="I58" s="2" t="s">
        <v>58</v>
      </c>
      <c r="J58" s="2" t="s">
        <v>59</v>
      </c>
      <c r="K58" s="5">
        <v>75</v>
      </c>
      <c r="L58" s="5" t="str">
        <f t="shared" si="4"/>
        <v>Pre_Reference75</v>
      </c>
      <c r="M58" s="2" t="s">
        <v>21</v>
      </c>
      <c r="N58" s="2" t="s">
        <v>22</v>
      </c>
      <c r="O58" s="2" t="s">
        <v>23</v>
      </c>
      <c r="P58" s="3">
        <v>4</v>
      </c>
      <c r="Q58" s="15">
        <f>IF(N58="Algae",P58,P58*AB58)</f>
        <v>0.19333333333333333</v>
      </c>
      <c r="R58" s="15">
        <f>Q58/X58</f>
        <v>1485.6140350877179</v>
      </c>
      <c r="S58" s="3" t="s">
        <v>187</v>
      </c>
      <c r="T58" s="3">
        <f t="shared" si="5"/>
        <v>1485.6140350877179</v>
      </c>
      <c r="U58" s="3" t="s">
        <v>187</v>
      </c>
      <c r="V58" s="3"/>
      <c r="W58" s="2" t="s">
        <v>24</v>
      </c>
      <c r="X58" s="8">
        <v>1.3013698630136999E-4</v>
      </c>
      <c r="Y58" s="2" t="s">
        <v>24</v>
      </c>
      <c r="AB58" s="13">
        <v>4.8333333333333332E-2</v>
      </c>
      <c r="AC58"/>
      <c r="AD58"/>
    </row>
    <row r="59" spans="1:30" ht="15" x14ac:dyDescent="0.2">
      <c r="A59" s="2" t="s">
        <v>15</v>
      </c>
      <c r="B59" s="2" t="s">
        <v>57</v>
      </c>
      <c r="C59" s="2" t="s">
        <v>17</v>
      </c>
      <c r="D59" s="2" t="s">
        <v>18</v>
      </c>
      <c r="E59" s="5" t="s">
        <v>190</v>
      </c>
      <c r="F59" s="5" t="str">
        <f t="shared" si="1"/>
        <v>UP</v>
      </c>
      <c r="G59" s="5" t="str">
        <f t="shared" si="2"/>
        <v>Reference</v>
      </c>
      <c r="H59" s="5" t="str">
        <f t="shared" si="3"/>
        <v>Pre_Reference</v>
      </c>
      <c r="I59" s="2" t="s">
        <v>58</v>
      </c>
      <c r="J59" s="2" t="s">
        <v>59</v>
      </c>
      <c r="K59" s="5">
        <v>75</v>
      </c>
      <c r="L59" s="5" t="str">
        <f t="shared" si="4"/>
        <v>Pre_Reference75</v>
      </c>
      <c r="M59" s="2" t="s">
        <v>21</v>
      </c>
      <c r="N59" s="2" t="s">
        <v>22</v>
      </c>
      <c r="O59" s="2" t="s">
        <v>25</v>
      </c>
      <c r="P59" s="3">
        <v>29</v>
      </c>
      <c r="Q59" s="15">
        <f>IF(N59="Algae",P59,P59*AB59)</f>
        <v>1.4016666666666666</v>
      </c>
      <c r="R59" s="15">
        <f>Q59/X59</f>
        <v>10770.701754385955</v>
      </c>
      <c r="S59" s="3" t="s">
        <v>187</v>
      </c>
      <c r="T59" s="3">
        <f t="shared" si="5"/>
        <v>10770.701754385955</v>
      </c>
      <c r="U59" s="3" t="s">
        <v>187</v>
      </c>
      <c r="V59" s="3"/>
      <c r="W59" s="2" t="s">
        <v>24</v>
      </c>
      <c r="X59" s="8">
        <v>1.3013698630136999E-4</v>
      </c>
      <c r="Y59" s="2" t="s">
        <v>24</v>
      </c>
      <c r="AB59" s="13">
        <v>4.8333333333333332E-2</v>
      </c>
      <c r="AC59"/>
      <c r="AD59"/>
    </row>
    <row r="60" spans="1:30" ht="15" x14ac:dyDescent="0.2">
      <c r="A60" s="2" t="s">
        <v>15</v>
      </c>
      <c r="B60" s="2" t="s">
        <v>57</v>
      </c>
      <c r="C60" s="2" t="s">
        <v>17</v>
      </c>
      <c r="D60" s="2" t="s">
        <v>18</v>
      </c>
      <c r="E60" s="5" t="s">
        <v>190</v>
      </c>
      <c r="F60" s="5" t="str">
        <f t="shared" si="1"/>
        <v>UP</v>
      </c>
      <c r="G60" s="5" t="str">
        <f t="shared" si="2"/>
        <v>Reference</v>
      </c>
      <c r="H60" s="5" t="str">
        <f t="shared" si="3"/>
        <v>Pre_Reference</v>
      </c>
      <c r="I60" s="2" t="s">
        <v>58</v>
      </c>
      <c r="J60" s="2" t="s">
        <v>59</v>
      </c>
      <c r="K60" s="5">
        <v>75</v>
      </c>
      <c r="L60" s="5" t="str">
        <f t="shared" si="4"/>
        <v>Pre_Reference75</v>
      </c>
      <c r="M60" s="2" t="s">
        <v>21</v>
      </c>
      <c r="N60" s="2" t="s">
        <v>22</v>
      </c>
      <c r="O60" s="2" t="s">
        <v>60</v>
      </c>
      <c r="P60" s="3">
        <v>1</v>
      </c>
      <c r="Q60" s="15">
        <f>IF(N60="Algae",P60,P60*AB60)</f>
        <v>4.8333333333333332E-2</v>
      </c>
      <c r="R60" s="15">
        <f>Q60/X60</f>
        <v>371.40350877192947</v>
      </c>
      <c r="S60" s="3" t="s">
        <v>187</v>
      </c>
      <c r="T60" s="3">
        <f t="shared" si="5"/>
        <v>371.40350877192947</v>
      </c>
      <c r="U60" s="3" t="s">
        <v>187</v>
      </c>
      <c r="V60" s="3"/>
      <c r="W60" s="2" t="s">
        <v>24</v>
      </c>
      <c r="X60" s="8">
        <v>1.3013698630136999E-4</v>
      </c>
      <c r="Y60" s="2" t="s">
        <v>24</v>
      </c>
      <c r="AB60" s="13">
        <v>4.8333333333333332E-2</v>
      </c>
      <c r="AC60"/>
      <c r="AD60"/>
    </row>
    <row r="61" spans="1:30" ht="15" x14ac:dyDescent="0.2">
      <c r="A61" s="2" t="s">
        <v>15</v>
      </c>
      <c r="B61" s="2" t="s">
        <v>57</v>
      </c>
      <c r="C61" s="2" t="s">
        <v>17</v>
      </c>
      <c r="D61" s="2" t="s">
        <v>18</v>
      </c>
      <c r="E61" s="5" t="s">
        <v>190</v>
      </c>
      <c r="F61" s="5" t="str">
        <f t="shared" si="1"/>
        <v>UP</v>
      </c>
      <c r="G61" s="5" t="str">
        <f t="shared" si="2"/>
        <v>Reference</v>
      </c>
      <c r="H61" s="5" t="str">
        <f t="shared" si="3"/>
        <v>Pre_Reference</v>
      </c>
      <c r="I61" s="2" t="s">
        <v>58</v>
      </c>
      <c r="J61" s="2" t="s">
        <v>59</v>
      </c>
      <c r="K61" s="5">
        <v>75</v>
      </c>
      <c r="L61" s="5" t="str">
        <f t="shared" si="4"/>
        <v>Pre_Reference75</v>
      </c>
      <c r="M61" s="2" t="s">
        <v>21</v>
      </c>
      <c r="N61" s="2" t="s">
        <v>22</v>
      </c>
      <c r="O61" s="2" t="s">
        <v>49</v>
      </c>
      <c r="P61" s="3">
        <v>1</v>
      </c>
      <c r="Q61" s="15">
        <f>IF(N61="Algae",P61,P61*AB61)</f>
        <v>4.8333333333333332E-2</v>
      </c>
      <c r="R61" s="15">
        <f>Q61/X61</f>
        <v>371.40350877192947</v>
      </c>
      <c r="S61" s="3" t="s">
        <v>187</v>
      </c>
      <c r="T61" s="3">
        <f t="shared" si="5"/>
        <v>371.40350877192947</v>
      </c>
      <c r="U61" s="3" t="s">
        <v>187</v>
      </c>
      <c r="V61" s="3"/>
      <c r="W61" s="2" t="s">
        <v>24</v>
      </c>
      <c r="X61" s="8">
        <v>1.3013698630136999E-4</v>
      </c>
      <c r="Y61" s="2" t="s">
        <v>24</v>
      </c>
      <c r="AB61" s="13">
        <v>4.8333333333333332E-2</v>
      </c>
      <c r="AC61"/>
      <c r="AD61"/>
    </row>
    <row r="62" spans="1:30" ht="15" x14ac:dyDescent="0.2">
      <c r="A62" s="2" t="s">
        <v>15</v>
      </c>
      <c r="B62" s="2" t="s">
        <v>57</v>
      </c>
      <c r="C62" s="2" t="s">
        <v>17</v>
      </c>
      <c r="D62" s="2" t="s">
        <v>18</v>
      </c>
      <c r="E62" s="5" t="s">
        <v>190</v>
      </c>
      <c r="F62" s="5" t="str">
        <f t="shared" si="1"/>
        <v>UP</v>
      </c>
      <c r="G62" s="5" t="str">
        <f t="shared" si="2"/>
        <v>Reference</v>
      </c>
      <c r="H62" s="5" t="str">
        <f t="shared" si="3"/>
        <v>Pre_Reference</v>
      </c>
      <c r="I62" s="2" t="s">
        <v>58</v>
      </c>
      <c r="J62" s="2" t="s">
        <v>59</v>
      </c>
      <c r="K62" s="5">
        <v>75</v>
      </c>
      <c r="L62" s="5" t="str">
        <f t="shared" si="4"/>
        <v>Pre_Reference75</v>
      </c>
      <c r="M62" s="2" t="s">
        <v>21</v>
      </c>
      <c r="N62" s="2" t="s">
        <v>22</v>
      </c>
      <c r="O62" s="2" t="s">
        <v>61</v>
      </c>
      <c r="P62" s="3">
        <v>1</v>
      </c>
      <c r="Q62" s="15">
        <f>IF(N62="Algae",P62,P62*AB62)</f>
        <v>4.8333333333333332E-2</v>
      </c>
      <c r="R62" s="15">
        <f>Q62/X62</f>
        <v>371.40350877192947</v>
      </c>
      <c r="S62" s="3" t="s">
        <v>187</v>
      </c>
      <c r="T62" s="3">
        <f t="shared" si="5"/>
        <v>371.40350877192947</v>
      </c>
      <c r="U62" s="3" t="s">
        <v>187</v>
      </c>
      <c r="V62" s="3"/>
      <c r="W62" s="2" t="s">
        <v>24</v>
      </c>
      <c r="X62" s="8">
        <v>1.3013698630136999E-4</v>
      </c>
      <c r="Y62" s="2" t="s">
        <v>24</v>
      </c>
      <c r="AB62" s="13">
        <v>4.8333333333333332E-2</v>
      </c>
      <c r="AC62"/>
      <c r="AD62"/>
    </row>
    <row r="63" spans="1:30" ht="15" x14ac:dyDescent="0.2">
      <c r="A63" s="2" t="s">
        <v>15</v>
      </c>
      <c r="B63" s="2" t="s">
        <v>57</v>
      </c>
      <c r="C63" s="2" t="s">
        <v>17</v>
      </c>
      <c r="D63" s="2" t="s">
        <v>18</v>
      </c>
      <c r="E63" s="5" t="s">
        <v>190</v>
      </c>
      <c r="F63" s="5" t="str">
        <f t="shared" si="1"/>
        <v>UP</v>
      </c>
      <c r="G63" s="5" t="str">
        <f t="shared" si="2"/>
        <v>Reference</v>
      </c>
      <c r="H63" s="5" t="str">
        <f t="shared" si="3"/>
        <v>Pre_Reference</v>
      </c>
      <c r="I63" s="2" t="s">
        <v>58</v>
      </c>
      <c r="J63" s="2" t="s">
        <v>59</v>
      </c>
      <c r="K63" s="5">
        <v>75</v>
      </c>
      <c r="L63" s="5" t="str">
        <f t="shared" si="4"/>
        <v>Pre_Reference75</v>
      </c>
      <c r="M63" s="2" t="s">
        <v>21</v>
      </c>
      <c r="N63" s="2" t="s">
        <v>22</v>
      </c>
      <c r="O63" s="2" t="s">
        <v>28</v>
      </c>
      <c r="P63" s="3">
        <v>2</v>
      </c>
      <c r="Q63" s="15">
        <f>IF(N63="Algae",P63,P63*AB63)</f>
        <v>9.6666666666666665E-2</v>
      </c>
      <c r="R63" s="15">
        <f>Q63/X63</f>
        <v>742.80701754385893</v>
      </c>
      <c r="S63" s="3" t="s">
        <v>187</v>
      </c>
      <c r="T63" s="3">
        <f t="shared" si="5"/>
        <v>742.80701754385893</v>
      </c>
      <c r="U63" s="3" t="s">
        <v>187</v>
      </c>
      <c r="V63" s="3"/>
      <c r="W63" s="2" t="s">
        <v>24</v>
      </c>
      <c r="X63" s="8">
        <v>1.3013698630136999E-4</v>
      </c>
      <c r="Y63" s="2" t="s">
        <v>165</v>
      </c>
      <c r="AB63" s="13">
        <v>4.8333333333333332E-2</v>
      </c>
      <c r="AC63"/>
      <c r="AD63"/>
    </row>
    <row r="64" spans="1:30" ht="15" x14ac:dyDescent="0.2">
      <c r="A64" s="2" t="s">
        <v>15</v>
      </c>
      <c r="B64" s="2" t="s">
        <v>57</v>
      </c>
      <c r="C64" s="2" t="s">
        <v>17</v>
      </c>
      <c r="D64" s="2" t="s">
        <v>18</v>
      </c>
      <c r="E64" s="5" t="s">
        <v>190</v>
      </c>
      <c r="F64" s="5" t="str">
        <f t="shared" si="1"/>
        <v>UP</v>
      </c>
      <c r="G64" s="5" t="str">
        <f t="shared" si="2"/>
        <v>Reference</v>
      </c>
      <c r="H64" s="5" t="str">
        <f t="shared" si="3"/>
        <v>Pre_Reference</v>
      </c>
      <c r="I64" s="2" t="s">
        <v>58</v>
      </c>
      <c r="J64" s="2" t="s">
        <v>59</v>
      </c>
      <c r="K64" s="5">
        <v>75</v>
      </c>
      <c r="L64" s="5" t="str">
        <f t="shared" si="4"/>
        <v>Pre_Reference75</v>
      </c>
      <c r="M64" s="2" t="s">
        <v>21</v>
      </c>
      <c r="N64" s="2" t="s">
        <v>22</v>
      </c>
      <c r="O64" s="2" t="s">
        <v>62</v>
      </c>
      <c r="P64" s="3">
        <v>3</v>
      </c>
      <c r="Q64" s="15">
        <f>IF(N64="Algae",P64,P64*AB64)</f>
        <v>0.14499999999999999</v>
      </c>
      <c r="R64" s="15">
        <f>Q64/X64</f>
        <v>1114.2105263157882</v>
      </c>
      <c r="S64" s="3" t="s">
        <v>187</v>
      </c>
      <c r="T64" s="3">
        <f t="shared" si="5"/>
        <v>1114.2105263157882</v>
      </c>
      <c r="U64" s="3" t="s">
        <v>187</v>
      </c>
      <c r="V64" s="3"/>
      <c r="W64" s="2" t="s">
        <v>24</v>
      </c>
      <c r="X64" s="8">
        <v>1.3013698630136999E-4</v>
      </c>
      <c r="Y64" s="2" t="s">
        <v>165</v>
      </c>
      <c r="AB64" s="13">
        <v>4.8333333333333332E-2</v>
      </c>
      <c r="AC64"/>
      <c r="AD64"/>
    </row>
    <row r="65" spans="1:30" ht="15" x14ac:dyDescent="0.2">
      <c r="A65" s="2" t="s">
        <v>15</v>
      </c>
      <c r="B65" s="2" t="s">
        <v>57</v>
      </c>
      <c r="C65" s="2" t="s">
        <v>17</v>
      </c>
      <c r="D65" s="2" t="s">
        <v>18</v>
      </c>
      <c r="E65" s="5" t="s">
        <v>190</v>
      </c>
      <c r="F65" s="5" t="str">
        <f t="shared" si="1"/>
        <v>UP</v>
      </c>
      <c r="G65" s="5" t="str">
        <f t="shared" si="2"/>
        <v>Reference</v>
      </c>
      <c r="H65" s="5" t="str">
        <f t="shared" si="3"/>
        <v>Pre_Reference</v>
      </c>
      <c r="I65" s="2" t="s">
        <v>58</v>
      </c>
      <c r="J65" s="2" t="s">
        <v>59</v>
      </c>
      <c r="K65" s="5">
        <v>75</v>
      </c>
      <c r="L65" s="5" t="str">
        <f t="shared" si="4"/>
        <v>Pre_Reference75</v>
      </c>
      <c r="M65" s="2" t="s">
        <v>21</v>
      </c>
      <c r="N65" s="2" t="s">
        <v>22</v>
      </c>
      <c r="O65" s="2" t="s">
        <v>63</v>
      </c>
      <c r="P65" s="3">
        <v>2</v>
      </c>
      <c r="Q65" s="15">
        <f>IF(N65="Algae",P65,P65*AB65)</f>
        <v>9.6666666666666665E-2</v>
      </c>
      <c r="R65" s="15">
        <f>Q65/X65</f>
        <v>742.80701754385893</v>
      </c>
      <c r="S65" s="3" t="s">
        <v>187</v>
      </c>
      <c r="T65" s="3">
        <f t="shared" si="5"/>
        <v>742.80701754385893</v>
      </c>
      <c r="U65" s="3" t="s">
        <v>187</v>
      </c>
      <c r="V65" s="3"/>
      <c r="W65" s="2" t="s">
        <v>24</v>
      </c>
      <c r="X65" s="8">
        <v>1.3013698630136999E-4</v>
      </c>
      <c r="Y65" s="2"/>
      <c r="AB65" s="13">
        <v>4.8333333333333332E-2</v>
      </c>
      <c r="AC65"/>
      <c r="AD65"/>
    </row>
    <row r="66" spans="1:30" ht="15" x14ac:dyDescent="0.2">
      <c r="A66" s="2" t="s">
        <v>15</v>
      </c>
      <c r="B66" s="2" t="s">
        <v>57</v>
      </c>
      <c r="C66" s="2" t="s">
        <v>17</v>
      </c>
      <c r="D66" s="2" t="s">
        <v>18</v>
      </c>
      <c r="E66" s="5" t="s">
        <v>190</v>
      </c>
      <c r="F66" s="5" t="str">
        <f t="shared" si="1"/>
        <v>UP</v>
      </c>
      <c r="G66" s="5" t="str">
        <f t="shared" si="2"/>
        <v>Reference</v>
      </c>
      <c r="H66" s="5" t="str">
        <f t="shared" si="3"/>
        <v>Pre_Reference</v>
      </c>
      <c r="I66" s="2" t="s">
        <v>58</v>
      </c>
      <c r="J66" s="2" t="s">
        <v>59</v>
      </c>
      <c r="K66" s="5">
        <v>75</v>
      </c>
      <c r="L66" s="5" t="str">
        <f t="shared" si="4"/>
        <v>Pre_Reference75</v>
      </c>
      <c r="M66" s="2" t="s">
        <v>21</v>
      </c>
      <c r="N66" s="2" t="s">
        <v>22</v>
      </c>
      <c r="O66" s="2" t="s">
        <v>64</v>
      </c>
      <c r="P66" s="3">
        <v>1</v>
      </c>
      <c r="Q66" s="15">
        <f>IF(N66="Algae",P66,P66*AB66)</f>
        <v>4.8333333333333332E-2</v>
      </c>
      <c r="R66" s="15">
        <f>Q66/X66</f>
        <v>371.40350877192947</v>
      </c>
      <c r="S66" s="3" t="s">
        <v>187</v>
      </c>
      <c r="T66" s="3">
        <f t="shared" si="5"/>
        <v>371.40350877192947</v>
      </c>
      <c r="U66" s="3" t="s">
        <v>187</v>
      </c>
      <c r="V66" s="3"/>
      <c r="W66" s="2" t="s">
        <v>24</v>
      </c>
      <c r="X66" s="8">
        <v>1.3013698630136999E-4</v>
      </c>
      <c r="Y66" s="2"/>
      <c r="AB66" s="13">
        <v>4.8333333333333332E-2</v>
      </c>
      <c r="AC66"/>
      <c r="AD66"/>
    </row>
    <row r="67" spans="1:30" x14ac:dyDescent="0.15">
      <c r="A67" s="2" t="s">
        <v>15</v>
      </c>
      <c r="B67" s="2" t="s">
        <v>57</v>
      </c>
      <c r="C67" s="2" t="s">
        <v>17</v>
      </c>
      <c r="D67" s="2" t="s">
        <v>18</v>
      </c>
      <c r="E67" s="5" t="s">
        <v>190</v>
      </c>
      <c r="F67" s="5" t="str">
        <f t="shared" ref="F67:F130" si="8">LEFT(I67,2)</f>
        <v>UP</v>
      </c>
      <c r="G67" s="5" t="str">
        <f t="shared" ref="G67:G130" si="9">IF(F67="UP","Reference", "Treatment")</f>
        <v>Reference</v>
      </c>
      <c r="H67" s="5" t="str">
        <f t="shared" ref="H67:H130" si="10">E67&amp;G67</f>
        <v>Pre_Reference</v>
      </c>
      <c r="I67" s="2" t="s">
        <v>58</v>
      </c>
      <c r="J67" s="2" t="s">
        <v>59</v>
      </c>
      <c r="K67" s="5">
        <v>75</v>
      </c>
      <c r="L67" s="5" t="str">
        <f t="shared" ref="L67:L130" si="11">H67&amp;K67</f>
        <v>Pre_Reference75</v>
      </c>
      <c r="M67" s="2" t="s">
        <v>21</v>
      </c>
      <c r="N67" s="2" t="s">
        <v>22</v>
      </c>
      <c r="O67" s="2" t="s">
        <v>65</v>
      </c>
      <c r="P67" s="3">
        <v>2</v>
      </c>
      <c r="Q67" s="15">
        <f>IF(N67="Algae",P67,P67*AB67)</f>
        <v>9.6666666666666665E-2</v>
      </c>
      <c r="R67" s="15">
        <f>Q67/X67</f>
        <v>742.80701754385893</v>
      </c>
      <c r="S67" s="3" t="s">
        <v>187</v>
      </c>
      <c r="T67" s="3">
        <f t="shared" ref="T67:T130" si="12">IF(N67="Algae",S67/X67,R67)</f>
        <v>742.80701754385893</v>
      </c>
      <c r="U67" s="3" t="s">
        <v>187</v>
      </c>
      <c r="V67" s="3"/>
      <c r="W67" s="2" t="s">
        <v>24</v>
      </c>
      <c r="X67" s="8">
        <v>1.3013698630136999E-4</v>
      </c>
      <c r="Y67" s="2" t="s">
        <v>24</v>
      </c>
      <c r="AB67" s="13">
        <v>4.8333333333333332E-2</v>
      </c>
    </row>
    <row r="68" spans="1:30" x14ac:dyDescent="0.15">
      <c r="A68" s="2" t="s">
        <v>15</v>
      </c>
      <c r="B68" s="2" t="s">
        <v>57</v>
      </c>
      <c r="C68" s="2" t="s">
        <v>17</v>
      </c>
      <c r="D68" s="2" t="s">
        <v>18</v>
      </c>
      <c r="E68" s="5" t="s">
        <v>190</v>
      </c>
      <c r="F68" s="5" t="str">
        <f t="shared" si="8"/>
        <v>UP</v>
      </c>
      <c r="G68" s="5" t="str">
        <f t="shared" si="9"/>
        <v>Reference</v>
      </c>
      <c r="H68" s="5" t="str">
        <f t="shared" si="10"/>
        <v>Pre_Reference</v>
      </c>
      <c r="I68" s="2" t="s">
        <v>58</v>
      </c>
      <c r="J68" s="2" t="s">
        <v>59</v>
      </c>
      <c r="K68" s="5">
        <v>75</v>
      </c>
      <c r="L68" s="5" t="str">
        <f t="shared" si="11"/>
        <v>Pre_Reference75</v>
      </c>
      <c r="M68" s="2" t="s">
        <v>21</v>
      </c>
      <c r="N68" s="2" t="s">
        <v>22</v>
      </c>
      <c r="O68" s="2" t="s">
        <v>30</v>
      </c>
      <c r="P68" s="3">
        <v>4</v>
      </c>
      <c r="Q68" s="15">
        <f>IF(N68="Algae",P68,P68*AB68)</f>
        <v>0.19333333333333333</v>
      </c>
      <c r="R68" s="15">
        <f>Q68/X68</f>
        <v>1485.6140350877179</v>
      </c>
      <c r="S68" s="3" t="s">
        <v>187</v>
      </c>
      <c r="T68" s="3">
        <f t="shared" si="12"/>
        <v>1485.6140350877179</v>
      </c>
      <c r="U68" s="3" t="s">
        <v>187</v>
      </c>
      <c r="V68" s="3"/>
      <c r="W68" s="2" t="s">
        <v>24</v>
      </c>
      <c r="X68" s="8">
        <v>1.3013698630136999E-4</v>
      </c>
      <c r="Y68" s="2" t="s">
        <v>66</v>
      </c>
      <c r="AB68" s="13">
        <v>4.8333333333333332E-2</v>
      </c>
    </row>
    <row r="69" spans="1:30" x14ac:dyDescent="0.15">
      <c r="A69" s="2" t="s">
        <v>15</v>
      </c>
      <c r="B69" s="2" t="s">
        <v>57</v>
      </c>
      <c r="C69" s="2" t="s">
        <v>17</v>
      </c>
      <c r="D69" s="2" t="s">
        <v>18</v>
      </c>
      <c r="E69" s="5" t="s">
        <v>190</v>
      </c>
      <c r="F69" s="5" t="str">
        <f t="shared" si="8"/>
        <v>UP</v>
      </c>
      <c r="G69" s="5" t="str">
        <f t="shared" si="9"/>
        <v>Reference</v>
      </c>
      <c r="H69" s="5" t="str">
        <f t="shared" si="10"/>
        <v>Pre_Reference</v>
      </c>
      <c r="I69" s="2" t="s">
        <v>58</v>
      </c>
      <c r="J69" s="2" t="s">
        <v>59</v>
      </c>
      <c r="K69" s="5">
        <v>75</v>
      </c>
      <c r="L69" s="5" t="str">
        <f t="shared" si="11"/>
        <v>Pre_Reference75</v>
      </c>
      <c r="M69" s="2" t="s">
        <v>21</v>
      </c>
      <c r="N69" s="2" t="s">
        <v>22</v>
      </c>
      <c r="O69" s="2" t="s">
        <v>67</v>
      </c>
      <c r="P69" s="3">
        <v>1</v>
      </c>
      <c r="Q69" s="15">
        <f>IF(N69="Algae",P69,P69*AB69)</f>
        <v>4.8333333333333332E-2</v>
      </c>
      <c r="R69" s="15">
        <f>Q69/X69</f>
        <v>371.40350877192947</v>
      </c>
      <c r="S69" s="3" t="s">
        <v>187</v>
      </c>
      <c r="T69" s="3">
        <f t="shared" si="12"/>
        <v>371.40350877192947</v>
      </c>
      <c r="U69" s="3" t="s">
        <v>187</v>
      </c>
      <c r="V69" s="3"/>
      <c r="W69" s="2" t="s">
        <v>24</v>
      </c>
      <c r="X69" s="8">
        <v>1.3013698630136999E-4</v>
      </c>
      <c r="Y69" s="2" t="s">
        <v>24</v>
      </c>
      <c r="AB69" s="13">
        <v>4.8333333333333332E-2</v>
      </c>
    </row>
    <row r="70" spans="1:30" x14ac:dyDescent="0.15">
      <c r="A70" s="2" t="s">
        <v>15</v>
      </c>
      <c r="B70" s="2" t="s">
        <v>57</v>
      </c>
      <c r="C70" s="2" t="s">
        <v>17</v>
      </c>
      <c r="D70" s="2" t="s">
        <v>18</v>
      </c>
      <c r="E70" s="5" t="s">
        <v>190</v>
      </c>
      <c r="F70" s="5" t="str">
        <f t="shared" si="8"/>
        <v>UP</v>
      </c>
      <c r="G70" s="5" t="str">
        <f t="shared" si="9"/>
        <v>Reference</v>
      </c>
      <c r="H70" s="5" t="str">
        <f t="shared" si="10"/>
        <v>Pre_Reference</v>
      </c>
      <c r="I70" s="2" t="s">
        <v>58</v>
      </c>
      <c r="J70" s="2" t="s">
        <v>59</v>
      </c>
      <c r="K70" s="5">
        <v>75</v>
      </c>
      <c r="L70" s="5" t="str">
        <f t="shared" si="11"/>
        <v>Pre_Reference75</v>
      </c>
      <c r="M70" s="2" t="s">
        <v>21</v>
      </c>
      <c r="N70" s="2" t="s">
        <v>22</v>
      </c>
      <c r="O70" s="2" t="s">
        <v>33</v>
      </c>
      <c r="P70" s="3">
        <v>358</v>
      </c>
      <c r="Q70" s="15">
        <f>IF(N70="Algae",P70,P70*AB70)</f>
        <v>17.303333333333335</v>
      </c>
      <c r="R70" s="15">
        <f>Q70/X70</f>
        <v>132962.45614035075</v>
      </c>
      <c r="S70" s="3" t="s">
        <v>187</v>
      </c>
      <c r="T70" s="3">
        <f t="shared" si="12"/>
        <v>132962.45614035075</v>
      </c>
      <c r="U70" s="3" t="s">
        <v>187</v>
      </c>
      <c r="V70" s="3"/>
      <c r="W70" s="2" t="s">
        <v>24</v>
      </c>
      <c r="X70" s="8">
        <v>1.3013698630136999E-4</v>
      </c>
      <c r="Y70" s="2" t="s">
        <v>68</v>
      </c>
      <c r="AB70" s="13">
        <v>4.8333333333333332E-2</v>
      </c>
    </row>
    <row r="71" spans="1:30" x14ac:dyDescent="0.15">
      <c r="A71" s="2" t="s">
        <v>15</v>
      </c>
      <c r="B71" s="2" t="s">
        <v>57</v>
      </c>
      <c r="C71" s="2" t="s">
        <v>17</v>
      </c>
      <c r="D71" s="2" t="s">
        <v>18</v>
      </c>
      <c r="E71" s="5" t="s">
        <v>190</v>
      </c>
      <c r="F71" s="5" t="str">
        <f t="shared" si="8"/>
        <v>UP</v>
      </c>
      <c r="G71" s="5" t="str">
        <f t="shared" si="9"/>
        <v>Reference</v>
      </c>
      <c r="H71" s="5" t="str">
        <f t="shared" si="10"/>
        <v>Pre_Reference</v>
      </c>
      <c r="I71" s="2" t="s">
        <v>58</v>
      </c>
      <c r="J71" s="2" t="s">
        <v>59</v>
      </c>
      <c r="K71" s="5">
        <v>75</v>
      </c>
      <c r="L71" s="5" t="str">
        <f t="shared" si="11"/>
        <v>Pre_Reference75</v>
      </c>
      <c r="M71" s="2" t="s">
        <v>21</v>
      </c>
      <c r="N71" s="2" t="s">
        <v>22</v>
      </c>
      <c r="O71" s="2" t="s">
        <v>53</v>
      </c>
      <c r="P71" s="3">
        <v>1</v>
      </c>
      <c r="Q71" s="15">
        <f>IF(N71="Algae",P71,P71*AB71)</f>
        <v>4.8333333333333332E-2</v>
      </c>
      <c r="R71" s="15">
        <f>Q71/X71</f>
        <v>371.40350877192947</v>
      </c>
      <c r="S71" s="3" t="s">
        <v>187</v>
      </c>
      <c r="T71" s="3">
        <f t="shared" si="12"/>
        <v>371.40350877192947</v>
      </c>
      <c r="U71" s="3" t="s">
        <v>187</v>
      </c>
      <c r="V71" s="3"/>
      <c r="W71" s="2" t="s">
        <v>24</v>
      </c>
      <c r="X71" s="8">
        <v>1.3013698630136999E-4</v>
      </c>
      <c r="Y71" s="2" t="s">
        <v>24</v>
      </c>
      <c r="AB71" s="13">
        <v>4.8333333333333332E-2</v>
      </c>
    </row>
    <row r="72" spans="1:30" x14ac:dyDescent="0.15">
      <c r="A72" s="2" t="s">
        <v>15</v>
      </c>
      <c r="B72" s="2" t="s">
        <v>57</v>
      </c>
      <c r="C72" s="2" t="s">
        <v>17</v>
      </c>
      <c r="D72" s="2" t="s">
        <v>18</v>
      </c>
      <c r="E72" s="5" t="s">
        <v>190</v>
      </c>
      <c r="F72" s="5" t="str">
        <f t="shared" si="8"/>
        <v>UP</v>
      </c>
      <c r="G72" s="5" t="str">
        <f t="shared" si="9"/>
        <v>Reference</v>
      </c>
      <c r="H72" s="5" t="str">
        <f t="shared" si="10"/>
        <v>Pre_Reference</v>
      </c>
      <c r="I72" s="2" t="s">
        <v>58</v>
      </c>
      <c r="J72" s="2" t="s">
        <v>59</v>
      </c>
      <c r="K72" s="5">
        <v>75</v>
      </c>
      <c r="L72" s="5" t="str">
        <f t="shared" si="11"/>
        <v>Pre_Reference75</v>
      </c>
      <c r="M72" s="2" t="s">
        <v>21</v>
      </c>
      <c r="N72" s="2" t="s">
        <v>22</v>
      </c>
      <c r="O72" s="2" t="s">
        <v>69</v>
      </c>
      <c r="P72" s="3">
        <v>1</v>
      </c>
      <c r="Q72" s="15">
        <f>IF(N72="Algae",P72,P72*AB72)</f>
        <v>4.8333333333333332E-2</v>
      </c>
      <c r="R72" s="15">
        <f>Q72/X72</f>
        <v>371.40350877192947</v>
      </c>
      <c r="S72" s="3" t="s">
        <v>187</v>
      </c>
      <c r="T72" s="3">
        <f t="shared" si="12"/>
        <v>371.40350877192947</v>
      </c>
      <c r="U72" s="3" t="s">
        <v>187</v>
      </c>
      <c r="V72" s="3"/>
      <c r="W72" s="2" t="s">
        <v>24</v>
      </c>
      <c r="X72" s="8">
        <v>1.3013698630136999E-4</v>
      </c>
      <c r="Y72" s="2" t="s">
        <v>24</v>
      </c>
      <c r="AB72" s="13">
        <v>4.8333333333333332E-2</v>
      </c>
    </row>
    <row r="73" spans="1:30" x14ac:dyDescent="0.15">
      <c r="A73" s="2" t="s">
        <v>15</v>
      </c>
      <c r="B73" s="2" t="s">
        <v>57</v>
      </c>
      <c r="C73" s="2" t="s">
        <v>17</v>
      </c>
      <c r="D73" s="2" t="s">
        <v>18</v>
      </c>
      <c r="E73" s="5" t="s">
        <v>190</v>
      </c>
      <c r="F73" s="5" t="str">
        <f t="shared" si="8"/>
        <v>UP</v>
      </c>
      <c r="G73" s="5" t="str">
        <f t="shared" si="9"/>
        <v>Reference</v>
      </c>
      <c r="H73" s="5" t="str">
        <f t="shared" si="10"/>
        <v>Pre_Reference</v>
      </c>
      <c r="I73" s="2" t="s">
        <v>58</v>
      </c>
      <c r="J73" s="2" t="s">
        <v>59</v>
      </c>
      <c r="K73" s="5">
        <v>75</v>
      </c>
      <c r="L73" s="5" t="str">
        <f t="shared" si="11"/>
        <v>Pre_Reference75</v>
      </c>
      <c r="M73" s="2" t="s">
        <v>21</v>
      </c>
      <c r="N73" s="2" t="s">
        <v>22</v>
      </c>
      <c r="O73" s="2" t="s">
        <v>35</v>
      </c>
      <c r="P73" s="3">
        <v>141</v>
      </c>
      <c r="Q73" s="15">
        <f>IF(N73="Algae",P73,P73*AB73)</f>
        <v>6.8149999999999995</v>
      </c>
      <c r="R73" s="15">
        <f>Q73/X73</f>
        <v>52367.894736842049</v>
      </c>
      <c r="S73" s="3" t="s">
        <v>187</v>
      </c>
      <c r="T73" s="3">
        <f t="shared" si="12"/>
        <v>52367.894736842049</v>
      </c>
      <c r="U73" s="3" t="s">
        <v>187</v>
      </c>
      <c r="V73" s="3"/>
      <c r="W73" s="2" t="s">
        <v>24</v>
      </c>
      <c r="X73" s="8">
        <v>1.3013698630136999E-4</v>
      </c>
      <c r="Y73" s="2" t="s">
        <v>24</v>
      </c>
      <c r="AB73" s="13">
        <v>4.8333333333333332E-2</v>
      </c>
    </row>
    <row r="74" spans="1:30" x14ac:dyDescent="0.15">
      <c r="A74" s="2" t="s">
        <v>15</v>
      </c>
      <c r="B74" s="2" t="s">
        <v>57</v>
      </c>
      <c r="C74" s="2" t="s">
        <v>17</v>
      </c>
      <c r="D74" s="2" t="s">
        <v>18</v>
      </c>
      <c r="E74" s="5" t="s">
        <v>190</v>
      </c>
      <c r="F74" s="5" t="str">
        <f t="shared" si="8"/>
        <v>UP</v>
      </c>
      <c r="G74" s="5" t="str">
        <f t="shared" si="9"/>
        <v>Reference</v>
      </c>
      <c r="H74" s="5" t="str">
        <f t="shared" si="10"/>
        <v>Pre_Reference</v>
      </c>
      <c r="I74" s="2" t="s">
        <v>58</v>
      </c>
      <c r="J74" s="2" t="s">
        <v>59</v>
      </c>
      <c r="K74" s="5">
        <v>75</v>
      </c>
      <c r="L74" s="5" t="str">
        <f t="shared" si="11"/>
        <v>Pre_Reference75</v>
      </c>
      <c r="M74" s="2" t="s">
        <v>21</v>
      </c>
      <c r="N74" s="2" t="s">
        <v>22</v>
      </c>
      <c r="O74" s="2" t="s">
        <v>37</v>
      </c>
      <c r="P74" s="3">
        <v>7</v>
      </c>
      <c r="Q74" s="15">
        <f>IF(N74="Algae",P74,P74*AB74)</f>
        <v>0.33833333333333332</v>
      </c>
      <c r="R74" s="15">
        <f>Q74/X74</f>
        <v>2599.8245614035059</v>
      </c>
      <c r="S74" s="3" t="s">
        <v>187</v>
      </c>
      <c r="T74" s="3">
        <f t="shared" si="12"/>
        <v>2599.8245614035059</v>
      </c>
      <c r="U74" s="3" t="s">
        <v>187</v>
      </c>
      <c r="V74" s="3"/>
      <c r="W74" s="2" t="s">
        <v>24</v>
      </c>
      <c r="X74" s="8">
        <v>1.3013698630136999E-4</v>
      </c>
      <c r="Y74" s="2" t="s">
        <v>24</v>
      </c>
      <c r="AB74" s="13">
        <v>4.8333333333333332E-2</v>
      </c>
    </row>
    <row r="75" spans="1:30" x14ac:dyDescent="0.15">
      <c r="A75" s="2" t="s">
        <v>15</v>
      </c>
      <c r="B75" s="2" t="s">
        <v>57</v>
      </c>
      <c r="C75" s="2" t="s">
        <v>17</v>
      </c>
      <c r="D75" s="2" t="s">
        <v>18</v>
      </c>
      <c r="E75" s="5" t="s">
        <v>190</v>
      </c>
      <c r="F75" s="5" t="str">
        <f t="shared" si="8"/>
        <v>UP</v>
      </c>
      <c r="G75" s="5" t="str">
        <f t="shared" si="9"/>
        <v>Reference</v>
      </c>
      <c r="H75" s="5" t="str">
        <f t="shared" si="10"/>
        <v>Pre_Reference</v>
      </c>
      <c r="I75" s="2" t="s">
        <v>58</v>
      </c>
      <c r="J75" s="2" t="s">
        <v>59</v>
      </c>
      <c r="K75" s="5">
        <v>75</v>
      </c>
      <c r="L75" s="5" t="str">
        <f t="shared" si="11"/>
        <v>Pre_Reference75</v>
      </c>
      <c r="M75" s="2" t="s">
        <v>21</v>
      </c>
      <c r="N75" s="2" t="s">
        <v>22</v>
      </c>
      <c r="O75" s="2" t="s">
        <v>70</v>
      </c>
      <c r="P75" s="3">
        <v>1</v>
      </c>
      <c r="Q75" s="15">
        <f>IF(N75="Algae",P75,P75*AB75)</f>
        <v>4.8333333333333332E-2</v>
      </c>
      <c r="R75" s="15">
        <f>Q75/X75</f>
        <v>371.40350877192947</v>
      </c>
      <c r="S75" s="3" t="s">
        <v>187</v>
      </c>
      <c r="T75" s="3">
        <f t="shared" si="12"/>
        <v>371.40350877192947</v>
      </c>
      <c r="U75" s="3" t="s">
        <v>187</v>
      </c>
      <c r="V75" s="3"/>
      <c r="W75" s="2" t="s">
        <v>24</v>
      </c>
      <c r="X75" s="8">
        <v>1.3013698630136999E-4</v>
      </c>
      <c r="Y75" s="2" t="s">
        <v>24</v>
      </c>
      <c r="AB75" s="13">
        <v>4.8333333333333332E-2</v>
      </c>
    </row>
    <row r="76" spans="1:30" x14ac:dyDescent="0.15">
      <c r="A76" s="2" t="s">
        <v>15</v>
      </c>
      <c r="B76" s="2" t="s">
        <v>57</v>
      </c>
      <c r="C76" s="2" t="s">
        <v>17</v>
      </c>
      <c r="D76" s="2" t="s">
        <v>18</v>
      </c>
      <c r="E76" s="5" t="s">
        <v>190</v>
      </c>
      <c r="F76" s="5" t="str">
        <f t="shared" si="8"/>
        <v>UP</v>
      </c>
      <c r="G76" s="5" t="str">
        <f t="shared" si="9"/>
        <v>Reference</v>
      </c>
      <c r="H76" s="5" t="str">
        <f t="shared" si="10"/>
        <v>Pre_Reference</v>
      </c>
      <c r="I76" s="2" t="s">
        <v>58</v>
      </c>
      <c r="J76" s="2" t="s">
        <v>59</v>
      </c>
      <c r="K76" s="5">
        <v>75</v>
      </c>
      <c r="L76" s="5" t="str">
        <f t="shared" si="11"/>
        <v>Pre_Reference75</v>
      </c>
      <c r="M76" s="2" t="s">
        <v>21</v>
      </c>
      <c r="N76" s="2" t="s">
        <v>22</v>
      </c>
      <c r="O76" s="2" t="s">
        <v>54</v>
      </c>
      <c r="P76" s="3">
        <v>1</v>
      </c>
      <c r="Q76" s="15">
        <f>IF(N76="Algae",P76,P76*AB76)</f>
        <v>4.8333333333333332E-2</v>
      </c>
      <c r="R76" s="15">
        <f>Q76/X76</f>
        <v>371.40350877192947</v>
      </c>
      <c r="S76" s="3" t="s">
        <v>187</v>
      </c>
      <c r="T76" s="3">
        <f t="shared" si="12"/>
        <v>371.40350877192947</v>
      </c>
      <c r="U76" s="3" t="s">
        <v>187</v>
      </c>
      <c r="V76" s="3"/>
      <c r="W76" s="2" t="s">
        <v>24</v>
      </c>
      <c r="X76" s="8">
        <v>1.3013698630136999E-4</v>
      </c>
      <c r="Y76" s="2" t="s">
        <v>24</v>
      </c>
      <c r="AB76" s="13">
        <v>4.8333333333333332E-2</v>
      </c>
    </row>
    <row r="77" spans="1:30" x14ac:dyDescent="0.15">
      <c r="A77" s="2" t="s">
        <v>15</v>
      </c>
      <c r="B77" s="2" t="s">
        <v>57</v>
      </c>
      <c r="C77" s="2" t="s">
        <v>17</v>
      </c>
      <c r="D77" s="2" t="s">
        <v>18</v>
      </c>
      <c r="E77" s="5" t="s">
        <v>190</v>
      </c>
      <c r="F77" s="5" t="str">
        <f t="shared" si="8"/>
        <v>UP</v>
      </c>
      <c r="G77" s="5" t="str">
        <f t="shared" si="9"/>
        <v>Reference</v>
      </c>
      <c r="H77" s="5" t="str">
        <f t="shared" si="10"/>
        <v>Pre_Reference</v>
      </c>
      <c r="I77" s="2" t="s">
        <v>58</v>
      </c>
      <c r="J77" s="2" t="s">
        <v>59</v>
      </c>
      <c r="K77" s="5">
        <v>75</v>
      </c>
      <c r="L77" s="5" t="str">
        <f t="shared" si="11"/>
        <v>Pre_Reference75</v>
      </c>
      <c r="M77" s="2" t="s">
        <v>21</v>
      </c>
      <c r="N77" s="2" t="s">
        <v>22</v>
      </c>
      <c r="O77" s="2" t="s">
        <v>40</v>
      </c>
      <c r="P77" s="3">
        <v>14</v>
      </c>
      <c r="Q77" s="15">
        <f>IF(N77="Algae",P77,P77*AB77)</f>
        <v>0.67666666666666664</v>
      </c>
      <c r="R77" s="15">
        <f>Q77/X77</f>
        <v>5199.6491228070117</v>
      </c>
      <c r="S77" s="3" t="s">
        <v>187</v>
      </c>
      <c r="T77" s="3">
        <f t="shared" si="12"/>
        <v>5199.6491228070117</v>
      </c>
      <c r="U77" s="3" t="s">
        <v>187</v>
      </c>
      <c r="V77" s="3"/>
      <c r="W77" s="2" t="s">
        <v>24</v>
      </c>
      <c r="X77" s="8">
        <v>1.3013698630136999E-4</v>
      </c>
      <c r="Y77" s="2" t="s">
        <v>24</v>
      </c>
      <c r="AB77" s="13">
        <v>4.8333333333333332E-2</v>
      </c>
    </row>
    <row r="78" spans="1:30" x14ac:dyDescent="0.15">
      <c r="A78" s="2" t="s">
        <v>15</v>
      </c>
      <c r="B78" s="2" t="s">
        <v>57</v>
      </c>
      <c r="C78" s="2" t="s">
        <v>17</v>
      </c>
      <c r="D78" s="2" t="s">
        <v>18</v>
      </c>
      <c r="E78" s="5" t="s">
        <v>190</v>
      </c>
      <c r="F78" s="5" t="str">
        <f t="shared" si="8"/>
        <v>UP</v>
      </c>
      <c r="G78" s="5" t="str">
        <f t="shared" si="9"/>
        <v>Reference</v>
      </c>
      <c r="H78" s="5" t="str">
        <f t="shared" si="10"/>
        <v>Pre_Reference</v>
      </c>
      <c r="I78" s="2" t="s">
        <v>58</v>
      </c>
      <c r="J78" s="2" t="s">
        <v>59</v>
      </c>
      <c r="K78" s="5">
        <v>75</v>
      </c>
      <c r="L78" s="5" t="str">
        <f t="shared" si="11"/>
        <v>Pre_Reference75</v>
      </c>
      <c r="M78" s="2" t="s">
        <v>21</v>
      </c>
      <c r="N78" s="2" t="s">
        <v>22</v>
      </c>
      <c r="O78" s="2" t="s">
        <v>41</v>
      </c>
      <c r="P78" s="3">
        <v>4</v>
      </c>
      <c r="Q78" s="15">
        <f>IF(N78="Algae",P78,P78*AB78)</f>
        <v>0.19333333333333333</v>
      </c>
      <c r="R78" s="15">
        <f>Q78/X78</f>
        <v>1485.6140350877179</v>
      </c>
      <c r="S78" s="3" t="s">
        <v>187</v>
      </c>
      <c r="T78" s="3">
        <f t="shared" si="12"/>
        <v>1485.6140350877179</v>
      </c>
      <c r="U78" s="3" t="s">
        <v>187</v>
      </c>
      <c r="V78" s="3"/>
      <c r="W78" s="2" t="s">
        <v>24</v>
      </c>
      <c r="X78" s="8">
        <v>1.3013698630136999E-4</v>
      </c>
      <c r="Y78" s="2" t="s">
        <v>24</v>
      </c>
      <c r="AB78" s="13">
        <v>4.8333333333333332E-2</v>
      </c>
    </row>
    <row r="79" spans="1:30" x14ac:dyDescent="0.15">
      <c r="A79" s="2" t="s">
        <v>15</v>
      </c>
      <c r="B79" s="2" t="s">
        <v>57</v>
      </c>
      <c r="C79" s="2" t="s">
        <v>17</v>
      </c>
      <c r="D79" s="2" t="s">
        <v>18</v>
      </c>
      <c r="E79" s="5" t="s">
        <v>190</v>
      </c>
      <c r="F79" s="5" t="str">
        <f t="shared" si="8"/>
        <v>UP</v>
      </c>
      <c r="G79" s="5" t="str">
        <f t="shared" si="9"/>
        <v>Reference</v>
      </c>
      <c r="H79" s="5" t="str">
        <f t="shared" si="10"/>
        <v>Pre_Reference</v>
      </c>
      <c r="I79" s="2" t="s">
        <v>58</v>
      </c>
      <c r="J79" s="2" t="s">
        <v>59</v>
      </c>
      <c r="K79" s="5">
        <v>75</v>
      </c>
      <c r="L79" s="5" t="str">
        <f t="shared" si="11"/>
        <v>Pre_Reference75</v>
      </c>
      <c r="M79" s="2" t="s">
        <v>21</v>
      </c>
      <c r="N79" s="2" t="s">
        <v>22</v>
      </c>
      <c r="O79" s="2" t="s">
        <v>42</v>
      </c>
      <c r="P79" s="3">
        <v>12</v>
      </c>
      <c r="Q79" s="15">
        <f>IF(N79="Algae",P79,P79*AB79)</f>
        <v>0.57999999999999996</v>
      </c>
      <c r="R79" s="15">
        <f>Q79/X79</f>
        <v>4456.8421052631529</v>
      </c>
      <c r="S79" s="3" t="s">
        <v>187</v>
      </c>
      <c r="T79" s="3">
        <f t="shared" si="12"/>
        <v>4456.8421052631529</v>
      </c>
      <c r="U79" s="3" t="s">
        <v>187</v>
      </c>
      <c r="V79" s="3"/>
      <c r="W79" s="2" t="s">
        <v>24</v>
      </c>
      <c r="X79" s="8">
        <v>1.3013698630136999E-4</v>
      </c>
      <c r="Y79" s="2" t="s">
        <v>24</v>
      </c>
      <c r="AB79" s="13">
        <v>4.8333333333333332E-2</v>
      </c>
    </row>
    <row r="80" spans="1:30" x14ac:dyDescent="0.15">
      <c r="A80" s="2" t="s">
        <v>15</v>
      </c>
      <c r="B80" s="2" t="s">
        <v>57</v>
      </c>
      <c r="C80" s="2" t="s">
        <v>17</v>
      </c>
      <c r="D80" s="2" t="s">
        <v>18</v>
      </c>
      <c r="E80" s="5" t="s">
        <v>190</v>
      </c>
      <c r="F80" s="5" t="str">
        <f t="shared" si="8"/>
        <v>UP</v>
      </c>
      <c r="G80" s="5" t="str">
        <f t="shared" si="9"/>
        <v>Reference</v>
      </c>
      <c r="H80" s="5" t="str">
        <f t="shared" si="10"/>
        <v>Pre_Reference</v>
      </c>
      <c r="I80" s="2" t="s">
        <v>58</v>
      </c>
      <c r="J80" s="2" t="s">
        <v>59</v>
      </c>
      <c r="K80" s="5">
        <v>75</v>
      </c>
      <c r="L80" s="5" t="str">
        <f t="shared" si="11"/>
        <v>Pre_Reference75</v>
      </c>
      <c r="M80" s="2" t="s">
        <v>21</v>
      </c>
      <c r="N80" s="2" t="s">
        <v>22</v>
      </c>
      <c r="O80" s="2" t="s">
        <v>71</v>
      </c>
      <c r="P80" s="3">
        <v>5</v>
      </c>
      <c r="Q80" s="15">
        <f>IF(N80="Algae",P80,P80*AB80)</f>
        <v>0.24166666666666667</v>
      </c>
      <c r="R80" s="15">
        <f>Q80/X80</f>
        <v>1857.0175438596473</v>
      </c>
      <c r="S80" s="3" t="s">
        <v>187</v>
      </c>
      <c r="T80" s="3">
        <f t="shared" si="12"/>
        <v>1857.0175438596473</v>
      </c>
      <c r="U80" s="3" t="s">
        <v>187</v>
      </c>
      <c r="V80" s="3"/>
      <c r="W80" s="2" t="s">
        <v>24</v>
      </c>
      <c r="X80" s="8">
        <v>1.3013698630136999E-4</v>
      </c>
      <c r="Y80" s="2" t="s">
        <v>24</v>
      </c>
      <c r="AB80" s="13">
        <v>4.8333333333333332E-2</v>
      </c>
    </row>
    <row r="81" spans="1:28" x14ac:dyDescent="0.15">
      <c r="A81" s="2" t="s">
        <v>15</v>
      </c>
      <c r="B81" s="2" t="s">
        <v>57</v>
      </c>
      <c r="C81" s="2" t="s">
        <v>17</v>
      </c>
      <c r="D81" s="2" t="s">
        <v>18</v>
      </c>
      <c r="E81" s="5" t="s">
        <v>190</v>
      </c>
      <c r="F81" s="5" t="str">
        <f t="shared" si="8"/>
        <v>UP</v>
      </c>
      <c r="G81" s="5" t="str">
        <f t="shared" si="9"/>
        <v>Reference</v>
      </c>
      <c r="H81" s="5" t="str">
        <f t="shared" si="10"/>
        <v>Pre_Reference</v>
      </c>
      <c r="I81" s="2" t="s">
        <v>58</v>
      </c>
      <c r="J81" s="2" t="s">
        <v>59</v>
      </c>
      <c r="K81" s="5">
        <v>75</v>
      </c>
      <c r="L81" s="5" t="str">
        <f t="shared" si="11"/>
        <v>Pre_Reference75</v>
      </c>
      <c r="M81" s="2" t="s">
        <v>21</v>
      </c>
      <c r="N81" s="2" t="s">
        <v>22</v>
      </c>
      <c r="O81" s="2" t="s">
        <v>43</v>
      </c>
      <c r="P81" s="3">
        <v>2</v>
      </c>
      <c r="Q81" s="15">
        <f>IF(N81="Algae",P81,P81*AB81)</f>
        <v>9.6666666666666665E-2</v>
      </c>
      <c r="R81" s="15">
        <f>Q81/X81</f>
        <v>742.80701754385893</v>
      </c>
      <c r="S81" s="3" t="s">
        <v>187</v>
      </c>
      <c r="T81" s="3">
        <f t="shared" si="12"/>
        <v>742.80701754385893</v>
      </c>
      <c r="U81" s="3" t="s">
        <v>187</v>
      </c>
      <c r="V81" s="3"/>
      <c r="W81" s="2" t="s">
        <v>24</v>
      </c>
      <c r="X81" s="8">
        <v>1.3013698630136999E-4</v>
      </c>
      <c r="Y81" s="2" t="s">
        <v>24</v>
      </c>
      <c r="AB81" s="13">
        <v>4.8333333333333332E-2</v>
      </c>
    </row>
    <row r="82" spans="1:28" x14ac:dyDescent="0.15">
      <c r="A82" s="2" t="s">
        <v>15</v>
      </c>
      <c r="B82" s="2" t="s">
        <v>57</v>
      </c>
      <c r="C82" s="2" t="s">
        <v>17</v>
      </c>
      <c r="D82" s="2" t="s">
        <v>18</v>
      </c>
      <c r="E82" s="5" t="s">
        <v>190</v>
      </c>
      <c r="F82" s="5" t="str">
        <f t="shared" si="8"/>
        <v>UP</v>
      </c>
      <c r="G82" s="5" t="str">
        <f t="shared" si="9"/>
        <v>Reference</v>
      </c>
      <c r="H82" s="5" t="str">
        <f t="shared" si="10"/>
        <v>Pre_Reference</v>
      </c>
      <c r="I82" s="2" t="s">
        <v>58</v>
      </c>
      <c r="J82" s="2" t="s">
        <v>59</v>
      </c>
      <c r="K82" s="5">
        <v>75</v>
      </c>
      <c r="L82" s="5" t="str">
        <f t="shared" si="11"/>
        <v>Pre_Reference75</v>
      </c>
      <c r="M82" s="2" t="s">
        <v>21</v>
      </c>
      <c r="N82" s="2" t="s">
        <v>22</v>
      </c>
      <c r="O82" s="2" t="s">
        <v>72</v>
      </c>
      <c r="P82" s="3">
        <v>2</v>
      </c>
      <c r="Q82" s="15">
        <f>IF(N82="Algae",P82,P82*AB82)</f>
        <v>9.6666666666666665E-2</v>
      </c>
      <c r="R82" s="15">
        <f>Q82/X82</f>
        <v>742.80701754385893</v>
      </c>
      <c r="S82" s="3" t="s">
        <v>187</v>
      </c>
      <c r="T82" s="3">
        <f t="shared" si="12"/>
        <v>742.80701754385893</v>
      </c>
      <c r="U82" s="3" t="s">
        <v>187</v>
      </c>
      <c r="V82" s="3"/>
      <c r="W82" s="2" t="s">
        <v>24</v>
      </c>
      <c r="X82" s="8">
        <v>1.3013698630136999E-4</v>
      </c>
      <c r="Y82" s="2" t="s">
        <v>24</v>
      </c>
      <c r="AB82" s="13">
        <v>4.8333333333333332E-2</v>
      </c>
    </row>
    <row r="83" spans="1:28" ht="15" x14ac:dyDescent="0.2">
      <c r="A83" s="6" t="s">
        <v>15</v>
      </c>
      <c r="B83" s="6" t="s">
        <v>73</v>
      </c>
      <c r="C83" s="6" t="s">
        <v>17</v>
      </c>
      <c r="D83" s="6" t="s">
        <v>18</v>
      </c>
      <c r="E83" s="5" t="s">
        <v>190</v>
      </c>
      <c r="F83" s="5" t="str">
        <f t="shared" si="8"/>
        <v>DS</v>
      </c>
      <c r="G83" s="5" t="str">
        <f t="shared" si="9"/>
        <v>Treatment</v>
      </c>
      <c r="H83" s="5" t="str">
        <f t="shared" si="10"/>
        <v>Pre_Treatment</v>
      </c>
      <c r="I83" s="6" t="s">
        <v>74</v>
      </c>
      <c r="J83" s="6" t="s">
        <v>20</v>
      </c>
      <c r="K83" s="5">
        <v>15</v>
      </c>
      <c r="L83" s="5" t="str">
        <f t="shared" si="11"/>
        <v>Pre_Treatment15</v>
      </c>
      <c r="M83" s="6" t="s">
        <v>75</v>
      </c>
      <c r="N83" s="6" t="s">
        <v>150</v>
      </c>
      <c r="O83" s="6" t="s">
        <v>158</v>
      </c>
      <c r="P83" s="3">
        <v>1</v>
      </c>
      <c r="Q83" s="15">
        <f>IF(N83="Algae",P83,P83*AB83)</f>
        <v>1</v>
      </c>
      <c r="R83" s="15">
        <f>Q83/X83</f>
        <v>882.94314381270715</v>
      </c>
      <c r="S83" s="8">
        <v>5</v>
      </c>
      <c r="T83" s="3">
        <f t="shared" si="12"/>
        <v>4414.7157190635362</v>
      </c>
      <c r="U83" s="10">
        <v>0</v>
      </c>
      <c r="V83" s="3">
        <f t="shared" ref="V74:V137" si="13">IF(U83="NA","NA",U83/X83)</f>
        <v>0</v>
      </c>
      <c r="W83" s="6" t="s">
        <v>24</v>
      </c>
      <c r="X83" s="8">
        <v>1.13257575757576E-3</v>
      </c>
      <c r="Y83" s="6" t="s">
        <v>24</v>
      </c>
      <c r="AB83" s="14">
        <v>0.57509157509157505</v>
      </c>
    </row>
    <row r="84" spans="1:28" ht="15" x14ac:dyDescent="0.2">
      <c r="A84" s="6" t="s">
        <v>15</v>
      </c>
      <c r="B84" s="6" t="s">
        <v>73</v>
      </c>
      <c r="C84" s="6" t="s">
        <v>17</v>
      </c>
      <c r="D84" s="6" t="s">
        <v>18</v>
      </c>
      <c r="E84" s="5" t="s">
        <v>190</v>
      </c>
      <c r="F84" s="5" t="str">
        <f t="shared" si="8"/>
        <v>DS</v>
      </c>
      <c r="G84" s="5" t="str">
        <f t="shared" si="9"/>
        <v>Treatment</v>
      </c>
      <c r="H84" s="5" t="str">
        <f t="shared" si="10"/>
        <v>Pre_Treatment</v>
      </c>
      <c r="I84" s="6" t="s">
        <v>74</v>
      </c>
      <c r="J84" s="6" t="s">
        <v>20</v>
      </c>
      <c r="K84" s="5">
        <v>15</v>
      </c>
      <c r="L84" s="5" t="str">
        <f t="shared" si="11"/>
        <v>Pre_Treatment15</v>
      </c>
      <c r="M84" s="6" t="s">
        <v>75</v>
      </c>
      <c r="N84" s="6" t="s">
        <v>150</v>
      </c>
      <c r="O84" s="6" t="s">
        <v>22</v>
      </c>
      <c r="P84" s="3">
        <v>126</v>
      </c>
      <c r="Q84" s="15">
        <f>IF(N84="Algae",P84,P84*AB84)</f>
        <v>126</v>
      </c>
      <c r="R84" s="15">
        <f>Q84/X84</f>
        <v>111250.8361204011</v>
      </c>
      <c r="S84" s="8">
        <v>126</v>
      </c>
      <c r="T84" s="3">
        <f t="shared" si="12"/>
        <v>111250.8361204011</v>
      </c>
      <c r="V84" s="3">
        <f t="shared" si="13"/>
        <v>0</v>
      </c>
      <c r="W84" s="8">
        <v>0</v>
      </c>
      <c r="X84" s="8">
        <v>1.13257575757576E-3</v>
      </c>
      <c r="Y84" s="6" t="s">
        <v>24</v>
      </c>
      <c r="Z84">
        <f>SUM(P84:P85)</f>
        <v>157</v>
      </c>
      <c r="AA84">
        <f>SUM(P89:P93)</f>
        <v>273</v>
      </c>
      <c r="AB84" s="14">
        <f>Z84/AA84</f>
        <v>0.57509157509157505</v>
      </c>
    </row>
    <row r="85" spans="1:28" ht="15" x14ac:dyDescent="0.2">
      <c r="A85" s="6" t="s">
        <v>15</v>
      </c>
      <c r="B85" s="6" t="s">
        <v>73</v>
      </c>
      <c r="C85" s="6" t="s">
        <v>17</v>
      </c>
      <c r="D85" s="6" t="s">
        <v>18</v>
      </c>
      <c r="E85" s="5" t="s">
        <v>190</v>
      </c>
      <c r="F85" s="5" t="str">
        <f t="shared" si="8"/>
        <v>DS</v>
      </c>
      <c r="G85" s="5" t="str">
        <f t="shared" si="9"/>
        <v>Treatment</v>
      </c>
      <c r="H85" s="5" t="str">
        <f t="shared" si="10"/>
        <v>Pre_Treatment</v>
      </c>
      <c r="I85" s="6" t="s">
        <v>74</v>
      </c>
      <c r="J85" s="6" t="s">
        <v>20</v>
      </c>
      <c r="K85" s="5">
        <v>15</v>
      </c>
      <c r="L85" s="5" t="str">
        <f t="shared" si="11"/>
        <v>Pre_Treatment15</v>
      </c>
      <c r="M85" s="6" t="s">
        <v>75</v>
      </c>
      <c r="N85" s="6" t="s">
        <v>150</v>
      </c>
      <c r="O85" s="6" t="s">
        <v>152</v>
      </c>
      <c r="P85" s="3">
        <v>31</v>
      </c>
      <c r="Q85" s="15">
        <f>IF(N85="Algae",P85,P85*AB85)</f>
        <v>31</v>
      </c>
      <c r="R85" s="15">
        <f>Q85/X85</f>
        <v>27371.237458193922</v>
      </c>
      <c r="S85" s="8">
        <v>31</v>
      </c>
      <c r="T85" s="3">
        <f t="shared" si="12"/>
        <v>27371.237458193922</v>
      </c>
      <c r="U85" s="10">
        <v>0</v>
      </c>
      <c r="V85" s="3">
        <f t="shared" si="13"/>
        <v>0</v>
      </c>
      <c r="W85" s="6" t="s">
        <v>24</v>
      </c>
      <c r="X85" s="8">
        <v>1.13257575757576E-3</v>
      </c>
      <c r="Y85" s="6" t="s">
        <v>24</v>
      </c>
      <c r="AB85" s="14">
        <v>0.57509157509157505</v>
      </c>
    </row>
    <row r="86" spans="1:28" ht="15" x14ac:dyDescent="0.2">
      <c r="A86" s="6" t="s">
        <v>15</v>
      </c>
      <c r="B86" s="6" t="s">
        <v>73</v>
      </c>
      <c r="C86" s="6" t="s">
        <v>17</v>
      </c>
      <c r="D86" s="6" t="s">
        <v>18</v>
      </c>
      <c r="E86" s="5" t="s">
        <v>190</v>
      </c>
      <c r="F86" s="5" t="str">
        <f t="shared" si="8"/>
        <v>DS</v>
      </c>
      <c r="G86" s="5" t="str">
        <f t="shared" si="9"/>
        <v>Treatment</v>
      </c>
      <c r="H86" s="5" t="str">
        <f t="shared" si="10"/>
        <v>Pre_Treatment</v>
      </c>
      <c r="I86" s="6" t="s">
        <v>74</v>
      </c>
      <c r="J86" s="6" t="s">
        <v>20</v>
      </c>
      <c r="K86" s="5">
        <v>15</v>
      </c>
      <c r="L86" s="5" t="str">
        <f t="shared" si="11"/>
        <v>Pre_Treatment15</v>
      </c>
      <c r="M86" s="6" t="s">
        <v>75</v>
      </c>
      <c r="N86" s="6" t="s">
        <v>150</v>
      </c>
      <c r="O86" s="6" t="s">
        <v>153</v>
      </c>
      <c r="P86" s="3">
        <v>4</v>
      </c>
      <c r="Q86" s="15">
        <f>IF(N86="Algae",P86,P86*AB86)</f>
        <v>4</v>
      </c>
      <c r="R86" s="15">
        <f>Q86/X86</f>
        <v>3531.7725752508286</v>
      </c>
      <c r="S86" s="8">
        <v>80</v>
      </c>
      <c r="T86" s="3">
        <f t="shared" si="12"/>
        <v>70635.451505016579</v>
      </c>
      <c r="U86" s="10">
        <v>0</v>
      </c>
      <c r="V86" s="3">
        <f t="shared" si="13"/>
        <v>0</v>
      </c>
      <c r="W86" s="6" t="s">
        <v>24</v>
      </c>
      <c r="X86" s="8">
        <v>1.13257575757576E-3</v>
      </c>
      <c r="Y86" s="6" t="s">
        <v>24</v>
      </c>
      <c r="AB86" s="14">
        <v>0.57509157509157505</v>
      </c>
    </row>
    <row r="87" spans="1:28" ht="15" x14ac:dyDescent="0.2">
      <c r="A87" s="6" t="s">
        <v>15</v>
      </c>
      <c r="B87" s="6" t="s">
        <v>73</v>
      </c>
      <c r="C87" s="6" t="s">
        <v>17</v>
      </c>
      <c r="D87" s="6" t="s">
        <v>18</v>
      </c>
      <c r="E87" s="5" t="s">
        <v>190</v>
      </c>
      <c r="F87" s="5" t="str">
        <f t="shared" si="8"/>
        <v>DS</v>
      </c>
      <c r="G87" s="5" t="str">
        <f t="shared" si="9"/>
        <v>Treatment</v>
      </c>
      <c r="H87" s="5" t="str">
        <f t="shared" si="10"/>
        <v>Pre_Treatment</v>
      </c>
      <c r="I87" s="6" t="s">
        <v>74</v>
      </c>
      <c r="J87" s="6" t="s">
        <v>20</v>
      </c>
      <c r="K87" s="5">
        <v>15</v>
      </c>
      <c r="L87" s="5" t="str">
        <f t="shared" si="11"/>
        <v>Pre_Treatment15</v>
      </c>
      <c r="M87" s="6" t="s">
        <v>75</v>
      </c>
      <c r="N87" s="6" t="s">
        <v>150</v>
      </c>
      <c r="O87" s="6" t="s">
        <v>155</v>
      </c>
      <c r="P87" s="3">
        <v>2</v>
      </c>
      <c r="Q87" s="15">
        <f>IF(N87="Algae",P87,P87*AB87)</f>
        <v>2</v>
      </c>
      <c r="R87" s="15">
        <f>Q87/X87</f>
        <v>1765.8862876254143</v>
      </c>
      <c r="S87" s="8">
        <v>17</v>
      </c>
      <c r="T87" s="3">
        <f t="shared" si="12"/>
        <v>15010.033444816021</v>
      </c>
      <c r="U87" s="10">
        <v>0</v>
      </c>
      <c r="V87" s="3">
        <f t="shared" si="13"/>
        <v>0</v>
      </c>
      <c r="W87" s="6" t="s">
        <v>24</v>
      </c>
      <c r="X87" s="8">
        <v>1.13257575757576E-3</v>
      </c>
      <c r="Y87" s="6" t="s">
        <v>24</v>
      </c>
      <c r="AB87" s="14">
        <v>0.57509157509157505</v>
      </c>
    </row>
    <row r="88" spans="1:28" ht="15" x14ac:dyDescent="0.2">
      <c r="A88" s="6" t="s">
        <v>15</v>
      </c>
      <c r="B88" s="6" t="s">
        <v>73</v>
      </c>
      <c r="C88" s="6" t="s">
        <v>17</v>
      </c>
      <c r="D88" s="6" t="s">
        <v>18</v>
      </c>
      <c r="E88" s="5" t="s">
        <v>190</v>
      </c>
      <c r="F88" s="5" t="str">
        <f t="shared" si="8"/>
        <v>DS</v>
      </c>
      <c r="G88" s="5" t="str">
        <f t="shared" si="9"/>
        <v>Treatment</v>
      </c>
      <c r="H88" s="5" t="str">
        <f t="shared" si="10"/>
        <v>Pre_Treatment</v>
      </c>
      <c r="I88" s="6" t="s">
        <v>74</v>
      </c>
      <c r="J88" s="6" t="s">
        <v>20</v>
      </c>
      <c r="K88" s="5">
        <v>15</v>
      </c>
      <c r="L88" s="5" t="str">
        <f t="shared" si="11"/>
        <v>Pre_Treatment15</v>
      </c>
      <c r="M88" s="6" t="s">
        <v>75</v>
      </c>
      <c r="N88" s="6" t="s">
        <v>150</v>
      </c>
      <c r="O88" s="6" t="s">
        <v>156</v>
      </c>
      <c r="P88" s="3">
        <v>100</v>
      </c>
      <c r="Q88" s="15">
        <f>IF(N88="Algae",P88,P88*AB88)</f>
        <v>100</v>
      </c>
      <c r="R88" s="15">
        <f>Q88/X88</f>
        <v>88294.314381270713</v>
      </c>
      <c r="S88" s="8">
        <v>828</v>
      </c>
      <c r="T88" s="3">
        <f t="shared" si="12"/>
        <v>731076.92307692149</v>
      </c>
      <c r="U88" s="10">
        <v>0</v>
      </c>
      <c r="V88" s="3">
        <f t="shared" si="13"/>
        <v>0</v>
      </c>
      <c r="W88" s="6" t="s">
        <v>24</v>
      </c>
      <c r="X88" s="8">
        <v>1.13257575757576E-3</v>
      </c>
      <c r="Y88" s="6" t="s">
        <v>24</v>
      </c>
      <c r="AB88" s="14">
        <v>0.57509157509157505</v>
      </c>
    </row>
    <row r="89" spans="1:28" ht="15" x14ac:dyDescent="0.2">
      <c r="A89" s="2" t="s">
        <v>15</v>
      </c>
      <c r="B89" s="2" t="s">
        <v>73</v>
      </c>
      <c r="C89" s="2" t="s">
        <v>17</v>
      </c>
      <c r="D89" s="2" t="s">
        <v>18</v>
      </c>
      <c r="E89" s="5" t="s">
        <v>190</v>
      </c>
      <c r="F89" s="5" t="str">
        <f t="shared" si="8"/>
        <v>DS</v>
      </c>
      <c r="G89" s="5" t="str">
        <f t="shared" si="9"/>
        <v>Treatment</v>
      </c>
      <c r="H89" s="5" t="str">
        <f t="shared" si="10"/>
        <v>Pre_Treatment</v>
      </c>
      <c r="I89" s="2" t="s">
        <v>74</v>
      </c>
      <c r="J89" s="2" t="s">
        <v>20</v>
      </c>
      <c r="K89" s="5">
        <v>15</v>
      </c>
      <c r="L89" s="5" t="str">
        <f t="shared" si="11"/>
        <v>Pre_Treatment15</v>
      </c>
      <c r="M89" s="2" t="s">
        <v>75</v>
      </c>
      <c r="N89" s="2" t="s">
        <v>22</v>
      </c>
      <c r="O89" s="2" t="s">
        <v>27</v>
      </c>
      <c r="P89" s="3">
        <v>5</v>
      </c>
      <c r="Q89" s="15">
        <f>IF(N89="Algae",P89,P89*AB89)</f>
        <v>2.875457875457875</v>
      </c>
      <c r="R89" s="15">
        <f>Q89/X89</f>
        <v>2538.8658164577841</v>
      </c>
      <c r="S89" s="3" t="s">
        <v>187</v>
      </c>
      <c r="T89" s="3">
        <f t="shared" si="12"/>
        <v>2538.8658164577841</v>
      </c>
      <c r="U89" s="3" t="s">
        <v>187</v>
      </c>
      <c r="V89" s="3"/>
      <c r="W89" s="2" t="s">
        <v>24</v>
      </c>
      <c r="X89" s="8">
        <v>1.13257575757576E-3</v>
      </c>
      <c r="Y89" s="2" t="s">
        <v>24</v>
      </c>
      <c r="AB89" s="14">
        <v>0.57509157509157505</v>
      </c>
    </row>
    <row r="90" spans="1:28" ht="15" x14ac:dyDescent="0.2">
      <c r="A90" s="2" t="s">
        <v>15</v>
      </c>
      <c r="B90" s="2" t="s">
        <v>73</v>
      </c>
      <c r="C90" s="2" t="s">
        <v>17</v>
      </c>
      <c r="D90" s="2" t="s">
        <v>18</v>
      </c>
      <c r="E90" s="5" t="s">
        <v>190</v>
      </c>
      <c r="F90" s="5" t="str">
        <f t="shared" si="8"/>
        <v>DS</v>
      </c>
      <c r="G90" s="5" t="str">
        <f t="shared" si="9"/>
        <v>Treatment</v>
      </c>
      <c r="H90" s="5" t="str">
        <f t="shared" si="10"/>
        <v>Pre_Treatment</v>
      </c>
      <c r="I90" s="2" t="s">
        <v>74</v>
      </c>
      <c r="J90" s="2" t="s">
        <v>20</v>
      </c>
      <c r="K90" s="5">
        <v>15</v>
      </c>
      <c r="L90" s="5" t="str">
        <f t="shared" si="11"/>
        <v>Pre_Treatment15</v>
      </c>
      <c r="M90" s="2" t="s">
        <v>75</v>
      </c>
      <c r="N90" s="2" t="s">
        <v>22</v>
      </c>
      <c r="O90" s="2" t="s">
        <v>33</v>
      </c>
      <c r="P90" s="3">
        <v>65</v>
      </c>
      <c r="Q90" s="15">
        <f>IF(N90="Algae",P90,P90*AB90)</f>
        <v>37.38095238095238</v>
      </c>
      <c r="R90" s="15">
        <f>Q90/X90</f>
        <v>33005.255613951194</v>
      </c>
      <c r="S90" s="3" t="s">
        <v>187</v>
      </c>
      <c r="T90" s="3">
        <f t="shared" si="12"/>
        <v>33005.255613951194</v>
      </c>
      <c r="U90" s="3" t="s">
        <v>187</v>
      </c>
      <c r="V90" s="3"/>
      <c r="W90" s="2" t="s">
        <v>24</v>
      </c>
      <c r="X90" s="8">
        <v>1.13257575757576E-3</v>
      </c>
      <c r="Y90" s="2" t="s">
        <v>76</v>
      </c>
      <c r="AB90" s="14">
        <v>0.57509157509157505</v>
      </c>
    </row>
    <row r="91" spans="1:28" ht="15" x14ac:dyDescent="0.2">
      <c r="A91" s="2" t="s">
        <v>15</v>
      </c>
      <c r="B91" s="2" t="s">
        <v>73</v>
      </c>
      <c r="C91" s="2" t="s">
        <v>17</v>
      </c>
      <c r="D91" s="2" t="s">
        <v>18</v>
      </c>
      <c r="E91" s="5" t="s">
        <v>190</v>
      </c>
      <c r="F91" s="5" t="str">
        <f t="shared" si="8"/>
        <v>DS</v>
      </c>
      <c r="G91" s="5" t="str">
        <f t="shared" si="9"/>
        <v>Treatment</v>
      </c>
      <c r="H91" s="5" t="str">
        <f t="shared" si="10"/>
        <v>Pre_Treatment</v>
      </c>
      <c r="I91" s="2" t="s">
        <v>74</v>
      </c>
      <c r="J91" s="2" t="s">
        <v>20</v>
      </c>
      <c r="K91" s="5">
        <v>15</v>
      </c>
      <c r="L91" s="5" t="str">
        <f t="shared" si="11"/>
        <v>Pre_Treatment15</v>
      </c>
      <c r="M91" s="2" t="s">
        <v>75</v>
      </c>
      <c r="N91" s="2" t="s">
        <v>22</v>
      </c>
      <c r="O91" s="2" t="s">
        <v>35</v>
      </c>
      <c r="P91" s="3">
        <v>119</v>
      </c>
      <c r="Q91" s="15">
        <f>IF(N91="Algae",P91,P91*AB91)</f>
        <v>68.435897435897431</v>
      </c>
      <c r="R91" s="15">
        <f>Q91/X91</f>
        <v>60425.006431695263</v>
      </c>
      <c r="S91" s="3" t="s">
        <v>187</v>
      </c>
      <c r="T91" s="3">
        <f t="shared" si="12"/>
        <v>60425.006431695263</v>
      </c>
      <c r="U91" s="3" t="s">
        <v>187</v>
      </c>
      <c r="V91" s="3"/>
      <c r="W91" s="2" t="s">
        <v>24</v>
      </c>
      <c r="X91" s="8">
        <v>1.13257575757576E-3</v>
      </c>
      <c r="Y91" s="2" t="s">
        <v>24</v>
      </c>
      <c r="AB91" s="14">
        <v>0.57509157509157505</v>
      </c>
    </row>
    <row r="92" spans="1:28" ht="15" x14ac:dyDescent="0.2">
      <c r="A92" s="2" t="s">
        <v>15</v>
      </c>
      <c r="B92" s="2" t="s">
        <v>73</v>
      </c>
      <c r="C92" s="2" t="s">
        <v>17</v>
      </c>
      <c r="D92" s="2" t="s">
        <v>18</v>
      </c>
      <c r="E92" s="5" t="s">
        <v>190</v>
      </c>
      <c r="F92" s="5" t="str">
        <f t="shared" si="8"/>
        <v>DS</v>
      </c>
      <c r="G92" s="5" t="str">
        <f t="shared" si="9"/>
        <v>Treatment</v>
      </c>
      <c r="H92" s="5" t="str">
        <f t="shared" si="10"/>
        <v>Pre_Treatment</v>
      </c>
      <c r="I92" s="2" t="s">
        <v>74</v>
      </c>
      <c r="J92" s="2" t="s">
        <v>20</v>
      </c>
      <c r="K92" s="5">
        <v>15</v>
      </c>
      <c r="L92" s="5" t="str">
        <f t="shared" si="11"/>
        <v>Pre_Treatment15</v>
      </c>
      <c r="M92" s="2" t="s">
        <v>75</v>
      </c>
      <c r="N92" s="2" t="s">
        <v>22</v>
      </c>
      <c r="O92" s="2" t="s">
        <v>40</v>
      </c>
      <c r="P92" s="3">
        <v>83</v>
      </c>
      <c r="Q92" s="15">
        <f>IF(N92="Algae",P92,P92*AB92)</f>
        <v>47.73260073260073</v>
      </c>
      <c r="R92" s="15">
        <f>Q92/X92</f>
        <v>42145.17255319922</v>
      </c>
      <c r="S92" s="3" t="s">
        <v>187</v>
      </c>
      <c r="T92" s="3">
        <f t="shared" si="12"/>
        <v>42145.17255319922</v>
      </c>
      <c r="U92" s="3" t="s">
        <v>187</v>
      </c>
      <c r="V92" s="3"/>
      <c r="W92" s="2" t="s">
        <v>24</v>
      </c>
      <c r="X92" s="8">
        <v>1.13257575757576E-3</v>
      </c>
      <c r="Y92" s="2" t="s">
        <v>24</v>
      </c>
      <c r="AB92" s="14">
        <v>0.57509157509157505</v>
      </c>
    </row>
    <row r="93" spans="1:28" ht="15" x14ac:dyDescent="0.2">
      <c r="A93" s="2" t="s">
        <v>15</v>
      </c>
      <c r="B93" s="2" t="s">
        <v>73</v>
      </c>
      <c r="C93" s="2" t="s">
        <v>17</v>
      </c>
      <c r="D93" s="2" t="s">
        <v>18</v>
      </c>
      <c r="E93" s="5" t="s">
        <v>190</v>
      </c>
      <c r="F93" s="5" t="str">
        <f t="shared" si="8"/>
        <v>DS</v>
      </c>
      <c r="G93" s="5" t="str">
        <f t="shared" si="9"/>
        <v>Treatment</v>
      </c>
      <c r="H93" s="5" t="str">
        <f t="shared" si="10"/>
        <v>Pre_Treatment</v>
      </c>
      <c r="I93" s="2" t="s">
        <v>74</v>
      </c>
      <c r="J93" s="2" t="s">
        <v>20</v>
      </c>
      <c r="K93" s="5">
        <v>15</v>
      </c>
      <c r="L93" s="5" t="str">
        <f t="shared" si="11"/>
        <v>Pre_Treatment15</v>
      </c>
      <c r="M93" s="2" t="s">
        <v>75</v>
      </c>
      <c r="N93" s="2" t="s">
        <v>22</v>
      </c>
      <c r="O93" s="2" t="s">
        <v>41</v>
      </c>
      <c r="P93" s="3">
        <v>1</v>
      </c>
      <c r="Q93" s="15">
        <f>IF(N93="Algae",P93,P93*AB93)</f>
        <v>0.57509157509157505</v>
      </c>
      <c r="R93" s="15">
        <f>Q93/X93</f>
        <v>507.77316329155684</v>
      </c>
      <c r="S93" s="3" t="s">
        <v>187</v>
      </c>
      <c r="T93" s="3">
        <f t="shared" si="12"/>
        <v>507.77316329155684</v>
      </c>
      <c r="U93" s="3" t="s">
        <v>187</v>
      </c>
      <c r="V93" s="3"/>
      <c r="W93" s="2" t="s">
        <v>24</v>
      </c>
      <c r="X93" s="8">
        <v>1.13257575757576E-3</v>
      </c>
      <c r="Y93" s="2" t="s">
        <v>24</v>
      </c>
      <c r="AB93" s="14">
        <v>0.57509157509157505</v>
      </c>
    </row>
    <row r="94" spans="1:28" ht="15" x14ac:dyDescent="0.2">
      <c r="A94" s="6" t="s">
        <v>15</v>
      </c>
      <c r="B94" s="6" t="s">
        <v>77</v>
      </c>
      <c r="C94" s="6" t="s">
        <v>17</v>
      </c>
      <c r="D94" s="6" t="s">
        <v>18</v>
      </c>
      <c r="E94" s="5" t="s">
        <v>190</v>
      </c>
      <c r="F94" s="5" t="str">
        <f t="shared" si="8"/>
        <v>DS</v>
      </c>
      <c r="G94" s="5" t="str">
        <f t="shared" si="9"/>
        <v>Treatment</v>
      </c>
      <c r="H94" s="5" t="str">
        <f t="shared" si="10"/>
        <v>Pre_Treatment</v>
      </c>
      <c r="I94" s="6" t="s">
        <v>78</v>
      </c>
      <c r="J94" s="6" t="s">
        <v>47</v>
      </c>
      <c r="K94" s="5" t="str">
        <f t="shared" ref="K94:K125" si="14">RIGHT(J94,2)</f>
        <v>45</v>
      </c>
      <c r="L94" s="5" t="str">
        <f t="shared" si="11"/>
        <v>Pre_Treatment45</v>
      </c>
      <c r="M94" s="6" t="s">
        <v>75</v>
      </c>
      <c r="N94" s="6" t="s">
        <v>150</v>
      </c>
      <c r="O94" s="6" t="s">
        <v>22</v>
      </c>
      <c r="P94" s="3">
        <v>170</v>
      </c>
      <c r="Q94" s="15">
        <f>IF(N94="Algae",P94,P94*AB94)</f>
        <v>170</v>
      </c>
      <c r="R94" s="15">
        <f>Q94/X94</f>
        <v>154648.82943143856</v>
      </c>
      <c r="S94" s="8">
        <v>170</v>
      </c>
      <c r="T94" s="3">
        <f t="shared" si="12"/>
        <v>154648.82943143856</v>
      </c>
      <c r="U94" s="9"/>
      <c r="V94" s="3">
        <f t="shared" si="13"/>
        <v>0</v>
      </c>
      <c r="W94" s="8">
        <v>0</v>
      </c>
      <c r="X94" s="8">
        <v>1.0992647058823499E-3</v>
      </c>
      <c r="Y94" s="6" t="s">
        <v>24</v>
      </c>
      <c r="Z94">
        <f>SUM(P94:P95)</f>
        <v>219</v>
      </c>
      <c r="AA94">
        <f>SUM(P101:P125)</f>
        <v>600</v>
      </c>
      <c r="AB94" s="14">
        <f>Z94/AA94</f>
        <v>0.36499999999999999</v>
      </c>
    </row>
    <row r="95" spans="1:28" x14ac:dyDescent="0.15">
      <c r="A95" s="6" t="s">
        <v>15</v>
      </c>
      <c r="B95" s="6" t="s">
        <v>77</v>
      </c>
      <c r="C95" s="6" t="s">
        <v>17</v>
      </c>
      <c r="D95" s="6" t="s">
        <v>18</v>
      </c>
      <c r="E95" s="5" t="s">
        <v>190</v>
      </c>
      <c r="F95" s="5" t="str">
        <f t="shared" si="8"/>
        <v>DS</v>
      </c>
      <c r="G95" s="5" t="str">
        <f t="shared" si="9"/>
        <v>Treatment</v>
      </c>
      <c r="H95" s="5" t="str">
        <f t="shared" si="10"/>
        <v>Pre_Treatment</v>
      </c>
      <c r="I95" s="6" t="s">
        <v>78</v>
      </c>
      <c r="J95" s="6" t="s">
        <v>47</v>
      </c>
      <c r="K95" s="5" t="str">
        <f t="shared" si="14"/>
        <v>45</v>
      </c>
      <c r="L95" s="5" t="str">
        <f t="shared" si="11"/>
        <v>Pre_Treatment45</v>
      </c>
      <c r="M95" s="6" t="s">
        <v>75</v>
      </c>
      <c r="N95" s="6" t="s">
        <v>150</v>
      </c>
      <c r="O95" s="6" t="s">
        <v>152</v>
      </c>
      <c r="P95" s="3">
        <v>49</v>
      </c>
      <c r="Q95" s="15">
        <f>IF(N95="Algae",P95,P95*AB95)</f>
        <v>49</v>
      </c>
      <c r="R95" s="15">
        <f>Q95/X95</f>
        <v>44575.250836120525</v>
      </c>
      <c r="S95" s="8">
        <v>49</v>
      </c>
      <c r="T95" s="3">
        <f t="shared" si="12"/>
        <v>44575.250836120525</v>
      </c>
      <c r="U95" s="8">
        <v>0</v>
      </c>
      <c r="V95" s="3">
        <f t="shared" si="13"/>
        <v>0</v>
      </c>
      <c r="W95" s="6" t="s">
        <v>24</v>
      </c>
      <c r="X95" s="8">
        <v>1.0992647058823499E-3</v>
      </c>
      <c r="Y95" s="6" t="s">
        <v>24</v>
      </c>
      <c r="AB95" s="13">
        <v>0.36499999999999999</v>
      </c>
    </row>
    <row r="96" spans="1:28" x14ac:dyDescent="0.15">
      <c r="A96" s="6" t="s">
        <v>15</v>
      </c>
      <c r="B96" s="6" t="s">
        <v>77</v>
      </c>
      <c r="C96" s="6" t="s">
        <v>17</v>
      </c>
      <c r="D96" s="6" t="s">
        <v>18</v>
      </c>
      <c r="E96" s="5" t="s">
        <v>190</v>
      </c>
      <c r="F96" s="5" t="str">
        <f t="shared" si="8"/>
        <v>DS</v>
      </c>
      <c r="G96" s="5" t="str">
        <f t="shared" si="9"/>
        <v>Treatment</v>
      </c>
      <c r="H96" s="5" t="str">
        <f t="shared" si="10"/>
        <v>Pre_Treatment</v>
      </c>
      <c r="I96" s="6" t="s">
        <v>78</v>
      </c>
      <c r="J96" s="6" t="s">
        <v>47</v>
      </c>
      <c r="K96" s="5" t="str">
        <f t="shared" si="14"/>
        <v>45</v>
      </c>
      <c r="L96" s="5" t="str">
        <f t="shared" si="11"/>
        <v>Pre_Treatment45</v>
      </c>
      <c r="M96" s="6" t="s">
        <v>75</v>
      </c>
      <c r="N96" s="6" t="s">
        <v>150</v>
      </c>
      <c r="O96" s="6" t="s">
        <v>153</v>
      </c>
      <c r="P96" s="3">
        <v>44</v>
      </c>
      <c r="Q96" s="15">
        <f>IF(N96="Algae",P96,P96*AB96)</f>
        <v>44</v>
      </c>
      <c r="R96" s="15">
        <f>Q96/X96</f>
        <v>40026.755852842922</v>
      </c>
      <c r="S96" s="8">
        <v>858</v>
      </c>
      <c r="T96" s="3">
        <f t="shared" si="12"/>
        <v>780521.73913043691</v>
      </c>
      <c r="U96" s="8">
        <v>0</v>
      </c>
      <c r="V96" s="3">
        <f t="shared" si="13"/>
        <v>0</v>
      </c>
      <c r="W96" s="6" t="s">
        <v>24</v>
      </c>
      <c r="X96" s="8">
        <v>1.0992647058823499E-3</v>
      </c>
      <c r="Y96" s="6" t="s">
        <v>24</v>
      </c>
      <c r="AB96" s="13">
        <v>0.36499999999999999</v>
      </c>
    </row>
    <row r="97" spans="1:28" x14ac:dyDescent="0.15">
      <c r="A97" s="6" t="s">
        <v>15</v>
      </c>
      <c r="B97" s="6" t="s">
        <v>77</v>
      </c>
      <c r="C97" s="6" t="s">
        <v>17</v>
      </c>
      <c r="D97" s="6" t="s">
        <v>18</v>
      </c>
      <c r="E97" s="5" t="s">
        <v>190</v>
      </c>
      <c r="F97" s="5" t="str">
        <f t="shared" si="8"/>
        <v>DS</v>
      </c>
      <c r="G97" s="5" t="str">
        <f t="shared" si="9"/>
        <v>Treatment</v>
      </c>
      <c r="H97" s="5" t="str">
        <f t="shared" si="10"/>
        <v>Pre_Treatment</v>
      </c>
      <c r="I97" s="6" t="s">
        <v>78</v>
      </c>
      <c r="J97" s="6" t="s">
        <v>47</v>
      </c>
      <c r="K97" s="5" t="str">
        <f t="shared" si="14"/>
        <v>45</v>
      </c>
      <c r="L97" s="5" t="str">
        <f t="shared" si="11"/>
        <v>Pre_Treatment45</v>
      </c>
      <c r="M97" s="6" t="s">
        <v>75</v>
      </c>
      <c r="N97" s="6" t="s">
        <v>150</v>
      </c>
      <c r="O97" s="6" t="s">
        <v>154</v>
      </c>
      <c r="P97" s="3">
        <v>3</v>
      </c>
      <c r="Q97" s="15">
        <f>IF(N97="Algae",P97,P97*AB97)</f>
        <v>3</v>
      </c>
      <c r="R97" s="15">
        <f>Q97/X97</f>
        <v>2729.0969899665624</v>
      </c>
      <c r="S97" s="8">
        <v>60</v>
      </c>
      <c r="T97" s="3">
        <f t="shared" si="12"/>
        <v>54581.939799331252</v>
      </c>
      <c r="U97" s="8">
        <v>0</v>
      </c>
      <c r="V97" s="3">
        <f t="shared" si="13"/>
        <v>0</v>
      </c>
      <c r="W97" s="6" t="s">
        <v>24</v>
      </c>
      <c r="X97" s="8">
        <v>1.0992647058823499E-3</v>
      </c>
      <c r="Y97" s="6" t="s">
        <v>24</v>
      </c>
      <c r="AB97" s="13">
        <v>0.36499999999999999</v>
      </c>
    </row>
    <row r="98" spans="1:28" x14ac:dyDescent="0.15">
      <c r="A98" s="6" t="s">
        <v>15</v>
      </c>
      <c r="B98" s="6" t="s">
        <v>77</v>
      </c>
      <c r="C98" s="6" t="s">
        <v>17</v>
      </c>
      <c r="D98" s="6" t="s">
        <v>18</v>
      </c>
      <c r="E98" s="5" t="s">
        <v>190</v>
      </c>
      <c r="F98" s="5" t="str">
        <f t="shared" si="8"/>
        <v>DS</v>
      </c>
      <c r="G98" s="5" t="str">
        <f t="shared" si="9"/>
        <v>Treatment</v>
      </c>
      <c r="H98" s="5" t="str">
        <f t="shared" si="10"/>
        <v>Pre_Treatment</v>
      </c>
      <c r="I98" s="6" t="s">
        <v>78</v>
      </c>
      <c r="J98" s="6" t="s">
        <v>47</v>
      </c>
      <c r="K98" s="5" t="str">
        <f t="shared" si="14"/>
        <v>45</v>
      </c>
      <c r="L98" s="5" t="str">
        <f t="shared" si="11"/>
        <v>Pre_Treatment45</v>
      </c>
      <c r="M98" s="6" t="s">
        <v>75</v>
      </c>
      <c r="N98" s="6" t="s">
        <v>150</v>
      </c>
      <c r="O98" s="6" t="s">
        <v>161</v>
      </c>
      <c r="P98" s="3">
        <v>1</v>
      </c>
      <c r="Q98" s="15">
        <f>IF(N98="Algae",P98,P98*AB98)</f>
        <v>1</v>
      </c>
      <c r="R98" s="15">
        <f>Q98/X98</f>
        <v>909.69899665552089</v>
      </c>
      <c r="S98" s="8">
        <v>15</v>
      </c>
      <c r="T98" s="3">
        <f t="shared" si="12"/>
        <v>13645.484949832813</v>
      </c>
      <c r="U98" s="8">
        <v>0</v>
      </c>
      <c r="V98" s="3">
        <f t="shared" si="13"/>
        <v>0</v>
      </c>
      <c r="W98" s="6" t="s">
        <v>24</v>
      </c>
      <c r="X98" s="8">
        <v>1.0992647058823499E-3</v>
      </c>
      <c r="Y98" s="6" t="s">
        <v>24</v>
      </c>
      <c r="AB98" s="13">
        <v>0.36499999999999999</v>
      </c>
    </row>
    <row r="99" spans="1:28" x14ac:dyDescent="0.15">
      <c r="A99" s="6" t="s">
        <v>15</v>
      </c>
      <c r="B99" s="6" t="s">
        <v>77</v>
      </c>
      <c r="C99" s="6" t="s">
        <v>17</v>
      </c>
      <c r="D99" s="6" t="s">
        <v>18</v>
      </c>
      <c r="E99" s="5" t="s">
        <v>190</v>
      </c>
      <c r="F99" s="5" t="str">
        <f t="shared" si="8"/>
        <v>DS</v>
      </c>
      <c r="G99" s="5" t="str">
        <f t="shared" si="9"/>
        <v>Treatment</v>
      </c>
      <c r="H99" s="5" t="str">
        <f t="shared" si="10"/>
        <v>Pre_Treatment</v>
      </c>
      <c r="I99" s="6" t="s">
        <v>78</v>
      </c>
      <c r="J99" s="6" t="s">
        <v>47</v>
      </c>
      <c r="K99" s="5" t="str">
        <f t="shared" si="14"/>
        <v>45</v>
      </c>
      <c r="L99" s="5" t="str">
        <f t="shared" si="11"/>
        <v>Pre_Treatment45</v>
      </c>
      <c r="M99" s="6" t="s">
        <v>75</v>
      </c>
      <c r="N99" s="6" t="s">
        <v>150</v>
      </c>
      <c r="O99" s="6" t="s">
        <v>155</v>
      </c>
      <c r="P99" s="3">
        <v>7</v>
      </c>
      <c r="Q99" s="15">
        <f>IF(N99="Algae",P99,P99*AB99)</f>
        <v>7</v>
      </c>
      <c r="R99" s="15">
        <f>Q99/X99</f>
        <v>6367.892976588646</v>
      </c>
      <c r="S99" s="8">
        <v>36</v>
      </c>
      <c r="T99" s="3">
        <f t="shared" si="12"/>
        <v>32749.163879598753</v>
      </c>
      <c r="U99" s="8">
        <v>0</v>
      </c>
      <c r="V99" s="3">
        <f t="shared" si="13"/>
        <v>0</v>
      </c>
      <c r="W99" s="6" t="s">
        <v>24</v>
      </c>
      <c r="X99" s="8">
        <v>1.0992647058823499E-3</v>
      </c>
      <c r="Y99" s="6" t="s">
        <v>24</v>
      </c>
      <c r="AB99" s="13">
        <v>0.36499999999999999</v>
      </c>
    </row>
    <row r="100" spans="1:28" x14ac:dyDescent="0.15">
      <c r="A100" s="6" t="s">
        <v>15</v>
      </c>
      <c r="B100" s="6" t="s">
        <v>77</v>
      </c>
      <c r="C100" s="6" t="s">
        <v>17</v>
      </c>
      <c r="D100" s="6" t="s">
        <v>18</v>
      </c>
      <c r="E100" s="5" t="s">
        <v>190</v>
      </c>
      <c r="F100" s="5" t="str">
        <f t="shared" si="8"/>
        <v>DS</v>
      </c>
      <c r="G100" s="5" t="str">
        <f t="shared" si="9"/>
        <v>Treatment</v>
      </c>
      <c r="H100" s="5" t="str">
        <f t="shared" si="10"/>
        <v>Pre_Treatment</v>
      </c>
      <c r="I100" s="6" t="s">
        <v>78</v>
      </c>
      <c r="J100" s="6" t="s">
        <v>47</v>
      </c>
      <c r="K100" s="5" t="str">
        <f t="shared" si="14"/>
        <v>45</v>
      </c>
      <c r="L100" s="5" t="str">
        <f t="shared" si="11"/>
        <v>Pre_Treatment45</v>
      </c>
      <c r="M100" s="6" t="s">
        <v>75</v>
      </c>
      <c r="N100" s="6" t="s">
        <v>150</v>
      </c>
      <c r="O100" s="6" t="s">
        <v>156</v>
      </c>
      <c r="P100" s="3">
        <v>65</v>
      </c>
      <c r="Q100" s="15">
        <f>IF(N100="Algae",P100,P100*AB100)</f>
        <v>65</v>
      </c>
      <c r="R100" s="15">
        <f>Q100/X100</f>
        <v>59130.434782608856</v>
      </c>
      <c r="S100" s="8">
        <v>440</v>
      </c>
      <c r="T100" s="3">
        <f t="shared" si="12"/>
        <v>400267.55852842919</v>
      </c>
      <c r="U100" s="8">
        <v>0</v>
      </c>
      <c r="V100" s="3">
        <f t="shared" si="13"/>
        <v>0</v>
      </c>
      <c r="W100" s="6" t="s">
        <v>24</v>
      </c>
      <c r="X100" s="8">
        <v>1.0992647058823499E-3</v>
      </c>
      <c r="Y100" s="6" t="s">
        <v>24</v>
      </c>
      <c r="AB100" s="13">
        <v>0.36499999999999999</v>
      </c>
    </row>
    <row r="101" spans="1:28" x14ac:dyDescent="0.15">
      <c r="A101" s="2" t="s">
        <v>15</v>
      </c>
      <c r="B101" s="2" t="s">
        <v>77</v>
      </c>
      <c r="C101" s="2" t="s">
        <v>17</v>
      </c>
      <c r="D101" s="2" t="s">
        <v>18</v>
      </c>
      <c r="E101" s="5" t="s">
        <v>190</v>
      </c>
      <c r="F101" s="5" t="str">
        <f t="shared" si="8"/>
        <v>DS</v>
      </c>
      <c r="G101" s="5" t="str">
        <f t="shared" si="9"/>
        <v>Treatment</v>
      </c>
      <c r="H101" s="5" t="str">
        <f t="shared" si="10"/>
        <v>Pre_Treatment</v>
      </c>
      <c r="I101" s="2" t="s">
        <v>78</v>
      </c>
      <c r="J101" s="2" t="s">
        <v>47</v>
      </c>
      <c r="K101" s="5" t="str">
        <f t="shared" si="14"/>
        <v>45</v>
      </c>
      <c r="L101" s="5" t="str">
        <f t="shared" si="11"/>
        <v>Pre_Treatment45</v>
      </c>
      <c r="M101" s="2" t="s">
        <v>75</v>
      </c>
      <c r="N101" s="2" t="s">
        <v>22</v>
      </c>
      <c r="O101" s="2" t="s">
        <v>23</v>
      </c>
      <c r="P101" s="3">
        <v>8</v>
      </c>
      <c r="Q101" s="15">
        <f>IF(N101="Algae",P101,P101*AB101)</f>
        <v>2.92</v>
      </c>
      <c r="R101" s="15">
        <f>Q101/X101</f>
        <v>2656.3210702341207</v>
      </c>
      <c r="S101" s="3" t="s">
        <v>187</v>
      </c>
      <c r="T101" s="3">
        <f t="shared" si="12"/>
        <v>2656.3210702341207</v>
      </c>
      <c r="U101" s="3" t="s">
        <v>187</v>
      </c>
      <c r="V101" s="3"/>
      <c r="W101" s="2" t="s">
        <v>24</v>
      </c>
      <c r="X101" s="8">
        <v>1.0992647058823499E-3</v>
      </c>
      <c r="Y101" s="2" t="s">
        <v>24</v>
      </c>
      <c r="AB101" s="13">
        <v>0.36499999999999999</v>
      </c>
    </row>
    <row r="102" spans="1:28" x14ac:dyDescent="0.15">
      <c r="A102" s="2" t="s">
        <v>15</v>
      </c>
      <c r="B102" s="2" t="s">
        <v>77</v>
      </c>
      <c r="C102" s="2" t="s">
        <v>17</v>
      </c>
      <c r="D102" s="2" t="s">
        <v>18</v>
      </c>
      <c r="E102" s="5" t="s">
        <v>190</v>
      </c>
      <c r="F102" s="5" t="str">
        <f t="shared" si="8"/>
        <v>DS</v>
      </c>
      <c r="G102" s="5" t="str">
        <f t="shared" si="9"/>
        <v>Treatment</v>
      </c>
      <c r="H102" s="5" t="str">
        <f t="shared" si="10"/>
        <v>Pre_Treatment</v>
      </c>
      <c r="I102" s="2" t="s">
        <v>78</v>
      </c>
      <c r="J102" s="2" t="s">
        <v>47</v>
      </c>
      <c r="K102" s="5" t="str">
        <f t="shared" si="14"/>
        <v>45</v>
      </c>
      <c r="L102" s="5" t="str">
        <f t="shared" si="11"/>
        <v>Pre_Treatment45</v>
      </c>
      <c r="M102" s="2" t="s">
        <v>75</v>
      </c>
      <c r="N102" s="2" t="s">
        <v>22</v>
      </c>
      <c r="O102" s="2" t="s">
        <v>25</v>
      </c>
      <c r="P102" s="3">
        <v>2</v>
      </c>
      <c r="Q102" s="15">
        <f>IF(N102="Algae",P102,P102*AB102)</f>
        <v>0.73</v>
      </c>
      <c r="R102" s="15">
        <f>Q102/X102</f>
        <v>664.08026755853018</v>
      </c>
      <c r="S102" s="3" t="s">
        <v>187</v>
      </c>
      <c r="T102" s="3">
        <f t="shared" si="12"/>
        <v>664.08026755853018</v>
      </c>
      <c r="U102" s="3" t="s">
        <v>187</v>
      </c>
      <c r="V102" s="3"/>
      <c r="W102" s="2" t="s">
        <v>24</v>
      </c>
      <c r="X102" s="8">
        <v>1.0992647058823499E-3</v>
      </c>
      <c r="Y102" s="2" t="s">
        <v>24</v>
      </c>
      <c r="AB102" s="13">
        <v>0.36499999999999999</v>
      </c>
    </row>
    <row r="103" spans="1:28" x14ac:dyDescent="0.15">
      <c r="A103" s="2" t="s">
        <v>15</v>
      </c>
      <c r="B103" s="2" t="s">
        <v>77</v>
      </c>
      <c r="C103" s="2" t="s">
        <v>17</v>
      </c>
      <c r="D103" s="2" t="s">
        <v>18</v>
      </c>
      <c r="E103" s="5" t="s">
        <v>190</v>
      </c>
      <c r="F103" s="5" t="str">
        <f t="shared" si="8"/>
        <v>DS</v>
      </c>
      <c r="G103" s="5" t="str">
        <f t="shared" si="9"/>
        <v>Treatment</v>
      </c>
      <c r="H103" s="5" t="str">
        <f t="shared" si="10"/>
        <v>Pre_Treatment</v>
      </c>
      <c r="I103" s="2" t="s">
        <v>78</v>
      </c>
      <c r="J103" s="2" t="s">
        <v>47</v>
      </c>
      <c r="K103" s="5" t="str">
        <f t="shared" si="14"/>
        <v>45</v>
      </c>
      <c r="L103" s="5" t="str">
        <f t="shared" si="11"/>
        <v>Pre_Treatment45</v>
      </c>
      <c r="M103" s="2" t="s">
        <v>75</v>
      </c>
      <c r="N103" s="2" t="s">
        <v>22</v>
      </c>
      <c r="O103" s="2" t="s">
        <v>48</v>
      </c>
      <c r="P103" s="3">
        <v>4</v>
      </c>
      <c r="Q103" s="15">
        <f>IF(N103="Algae",P103,P103*AB103)</f>
        <v>1.46</v>
      </c>
      <c r="R103" s="15">
        <f>Q103/X103</f>
        <v>1328.1605351170604</v>
      </c>
      <c r="S103" s="3" t="s">
        <v>187</v>
      </c>
      <c r="T103" s="3">
        <f t="shared" si="12"/>
        <v>1328.1605351170604</v>
      </c>
      <c r="U103" s="3" t="s">
        <v>187</v>
      </c>
      <c r="V103" s="3"/>
      <c r="W103" s="2" t="s">
        <v>24</v>
      </c>
      <c r="X103" s="8">
        <v>1.0992647058823499E-3</v>
      </c>
      <c r="Y103" s="2" t="s">
        <v>24</v>
      </c>
      <c r="AB103" s="13">
        <v>0.36499999999999999</v>
      </c>
    </row>
    <row r="104" spans="1:28" x14ac:dyDescent="0.15">
      <c r="A104" s="2" t="s">
        <v>15</v>
      </c>
      <c r="B104" s="2" t="s">
        <v>77</v>
      </c>
      <c r="C104" s="2" t="s">
        <v>17</v>
      </c>
      <c r="D104" s="2" t="s">
        <v>18</v>
      </c>
      <c r="E104" s="5" t="s">
        <v>190</v>
      </c>
      <c r="F104" s="5" t="str">
        <f t="shared" si="8"/>
        <v>DS</v>
      </c>
      <c r="G104" s="5" t="str">
        <f t="shared" si="9"/>
        <v>Treatment</v>
      </c>
      <c r="H104" s="5" t="str">
        <f t="shared" si="10"/>
        <v>Pre_Treatment</v>
      </c>
      <c r="I104" s="2" t="s">
        <v>78</v>
      </c>
      <c r="J104" s="2" t="s">
        <v>47</v>
      </c>
      <c r="K104" s="5" t="str">
        <f t="shared" si="14"/>
        <v>45</v>
      </c>
      <c r="L104" s="5" t="str">
        <f t="shared" si="11"/>
        <v>Pre_Treatment45</v>
      </c>
      <c r="M104" s="2" t="s">
        <v>75</v>
      </c>
      <c r="N104" s="2" t="s">
        <v>22</v>
      </c>
      <c r="O104" s="2" t="s">
        <v>27</v>
      </c>
      <c r="P104" s="3">
        <v>29</v>
      </c>
      <c r="Q104" s="15">
        <f>IF(N104="Algae",P104,P104*AB104)</f>
        <v>10.584999999999999</v>
      </c>
      <c r="R104" s="15">
        <f>Q104/X104</f>
        <v>9629.1638795986873</v>
      </c>
      <c r="S104" s="3" t="s">
        <v>187</v>
      </c>
      <c r="T104" s="3">
        <f t="shared" si="12"/>
        <v>9629.1638795986873</v>
      </c>
      <c r="U104" s="3" t="s">
        <v>187</v>
      </c>
      <c r="V104" s="3"/>
      <c r="W104" s="2" t="s">
        <v>24</v>
      </c>
      <c r="X104" s="8">
        <v>1.0992647058823499E-3</v>
      </c>
      <c r="Y104" s="2" t="s">
        <v>24</v>
      </c>
      <c r="AB104" s="13">
        <v>0.36499999999999999</v>
      </c>
    </row>
    <row r="105" spans="1:28" x14ac:dyDescent="0.15">
      <c r="A105" s="2" t="s">
        <v>15</v>
      </c>
      <c r="B105" s="2" t="s">
        <v>77</v>
      </c>
      <c r="C105" s="2" t="s">
        <v>17</v>
      </c>
      <c r="D105" s="2" t="s">
        <v>18</v>
      </c>
      <c r="E105" s="5" t="s">
        <v>190</v>
      </c>
      <c r="F105" s="5" t="str">
        <f t="shared" si="8"/>
        <v>DS</v>
      </c>
      <c r="G105" s="5" t="str">
        <f t="shared" si="9"/>
        <v>Treatment</v>
      </c>
      <c r="H105" s="5" t="str">
        <f t="shared" si="10"/>
        <v>Pre_Treatment</v>
      </c>
      <c r="I105" s="2" t="s">
        <v>78</v>
      </c>
      <c r="J105" s="2" t="s">
        <v>47</v>
      </c>
      <c r="K105" s="5" t="str">
        <f t="shared" si="14"/>
        <v>45</v>
      </c>
      <c r="L105" s="5" t="str">
        <f t="shared" si="11"/>
        <v>Pre_Treatment45</v>
      </c>
      <c r="M105" s="2" t="s">
        <v>75</v>
      </c>
      <c r="N105" s="2" t="s">
        <v>22</v>
      </c>
      <c r="O105" s="2" t="s">
        <v>49</v>
      </c>
      <c r="P105" s="3">
        <v>6</v>
      </c>
      <c r="Q105" s="15">
        <f>IF(N105="Algae",P105,P105*AB105)</f>
        <v>2.19</v>
      </c>
      <c r="R105" s="15">
        <f>Q105/X105</f>
        <v>1992.2408026755907</v>
      </c>
      <c r="S105" s="3" t="s">
        <v>187</v>
      </c>
      <c r="T105" s="3">
        <f t="shared" si="12"/>
        <v>1992.2408026755907</v>
      </c>
      <c r="U105" s="3" t="s">
        <v>187</v>
      </c>
      <c r="V105" s="3"/>
      <c r="W105" s="2" t="s">
        <v>24</v>
      </c>
      <c r="X105" s="8">
        <v>1.0992647058823499E-3</v>
      </c>
      <c r="Y105" s="2" t="s">
        <v>24</v>
      </c>
      <c r="AB105" s="13">
        <v>0.36499999999999999</v>
      </c>
    </row>
    <row r="106" spans="1:28" x14ac:dyDescent="0.15">
      <c r="A106" s="2" t="s">
        <v>15</v>
      </c>
      <c r="B106" s="2" t="s">
        <v>77</v>
      </c>
      <c r="C106" s="2" t="s">
        <v>17</v>
      </c>
      <c r="D106" s="2" t="s">
        <v>18</v>
      </c>
      <c r="E106" s="5" t="s">
        <v>190</v>
      </c>
      <c r="F106" s="5" t="str">
        <f t="shared" si="8"/>
        <v>DS</v>
      </c>
      <c r="G106" s="5" t="str">
        <f t="shared" si="9"/>
        <v>Treatment</v>
      </c>
      <c r="H106" s="5" t="str">
        <f t="shared" si="10"/>
        <v>Pre_Treatment</v>
      </c>
      <c r="I106" s="2" t="s">
        <v>78</v>
      </c>
      <c r="J106" s="2" t="s">
        <v>47</v>
      </c>
      <c r="K106" s="5" t="str">
        <f t="shared" si="14"/>
        <v>45</v>
      </c>
      <c r="L106" s="5" t="str">
        <f t="shared" si="11"/>
        <v>Pre_Treatment45</v>
      </c>
      <c r="M106" s="2" t="s">
        <v>75</v>
      </c>
      <c r="N106" s="2" t="s">
        <v>22</v>
      </c>
      <c r="O106" s="2" t="s">
        <v>62</v>
      </c>
      <c r="P106" s="3">
        <v>28</v>
      </c>
      <c r="Q106" s="15">
        <f>IF(N106="Algae",P106,P106*AB106)</f>
        <v>10.219999999999999</v>
      </c>
      <c r="R106" s="15">
        <f>Q106/X106</f>
        <v>9297.1237458194228</v>
      </c>
      <c r="S106" s="3" t="s">
        <v>187</v>
      </c>
      <c r="T106" s="3">
        <f t="shared" si="12"/>
        <v>9297.1237458194228</v>
      </c>
      <c r="U106" s="3" t="s">
        <v>187</v>
      </c>
      <c r="V106" s="3"/>
      <c r="W106" s="2" t="s">
        <v>24</v>
      </c>
      <c r="X106" s="8">
        <v>1.0992647058823499E-3</v>
      </c>
      <c r="Y106" s="2" t="s">
        <v>165</v>
      </c>
      <c r="AB106" s="13">
        <v>0.36499999999999999</v>
      </c>
    </row>
    <row r="107" spans="1:28" x14ac:dyDescent="0.15">
      <c r="A107" s="2" t="s">
        <v>15</v>
      </c>
      <c r="B107" s="2" t="s">
        <v>77</v>
      </c>
      <c r="C107" s="2" t="s">
        <v>17</v>
      </c>
      <c r="D107" s="2" t="s">
        <v>18</v>
      </c>
      <c r="E107" s="5" t="s">
        <v>190</v>
      </c>
      <c r="F107" s="5" t="str">
        <f t="shared" si="8"/>
        <v>DS</v>
      </c>
      <c r="G107" s="5" t="str">
        <f t="shared" si="9"/>
        <v>Treatment</v>
      </c>
      <c r="H107" s="5" t="str">
        <f t="shared" si="10"/>
        <v>Pre_Treatment</v>
      </c>
      <c r="I107" s="2" t="s">
        <v>78</v>
      </c>
      <c r="J107" s="2" t="s">
        <v>47</v>
      </c>
      <c r="K107" s="5" t="str">
        <f t="shared" si="14"/>
        <v>45</v>
      </c>
      <c r="L107" s="5" t="str">
        <f t="shared" si="11"/>
        <v>Pre_Treatment45</v>
      </c>
      <c r="M107" s="2" t="s">
        <v>75</v>
      </c>
      <c r="N107" s="2" t="s">
        <v>22</v>
      </c>
      <c r="O107" s="2" t="s">
        <v>79</v>
      </c>
      <c r="P107" s="3">
        <v>3</v>
      </c>
      <c r="Q107" s="15">
        <f>IF(N107="Algae",P107,P107*AB107)</f>
        <v>1.095</v>
      </c>
      <c r="R107" s="15">
        <f>Q107/X107</f>
        <v>996.12040133779533</v>
      </c>
      <c r="S107" s="3" t="s">
        <v>187</v>
      </c>
      <c r="T107" s="3">
        <f t="shared" si="12"/>
        <v>996.12040133779533</v>
      </c>
      <c r="U107" s="3" t="s">
        <v>187</v>
      </c>
      <c r="V107" s="3"/>
      <c r="W107" s="2" t="s">
        <v>24</v>
      </c>
      <c r="X107" s="8">
        <v>1.0992647058823499E-3</v>
      </c>
      <c r="Y107" s="2" t="s">
        <v>24</v>
      </c>
      <c r="AB107" s="13">
        <v>0.36499999999999999</v>
      </c>
    </row>
    <row r="108" spans="1:28" x14ac:dyDescent="0.15">
      <c r="A108" s="2" t="s">
        <v>15</v>
      </c>
      <c r="B108" s="2" t="s">
        <v>77</v>
      </c>
      <c r="C108" s="2" t="s">
        <v>17</v>
      </c>
      <c r="D108" s="2" t="s">
        <v>18</v>
      </c>
      <c r="E108" s="5" t="s">
        <v>190</v>
      </c>
      <c r="F108" s="5" t="str">
        <f t="shared" si="8"/>
        <v>DS</v>
      </c>
      <c r="G108" s="5" t="str">
        <f t="shared" si="9"/>
        <v>Treatment</v>
      </c>
      <c r="H108" s="5" t="str">
        <f t="shared" si="10"/>
        <v>Pre_Treatment</v>
      </c>
      <c r="I108" s="2" t="s">
        <v>78</v>
      </c>
      <c r="J108" s="2" t="s">
        <v>47</v>
      </c>
      <c r="K108" s="5" t="str">
        <f t="shared" si="14"/>
        <v>45</v>
      </c>
      <c r="L108" s="5" t="str">
        <f t="shared" si="11"/>
        <v>Pre_Treatment45</v>
      </c>
      <c r="M108" s="2" t="s">
        <v>75</v>
      </c>
      <c r="N108" s="2" t="s">
        <v>22</v>
      </c>
      <c r="O108" s="2" t="s">
        <v>80</v>
      </c>
      <c r="P108" s="3">
        <v>5</v>
      </c>
      <c r="Q108" s="15">
        <f>IF(N108="Algae",P108,P108*AB108)</f>
        <v>1.825</v>
      </c>
      <c r="R108" s="15">
        <f>Q108/X108</f>
        <v>1660.2006688963256</v>
      </c>
      <c r="S108" s="3" t="s">
        <v>187</v>
      </c>
      <c r="T108" s="3">
        <f t="shared" si="12"/>
        <v>1660.2006688963256</v>
      </c>
      <c r="U108" s="3" t="s">
        <v>187</v>
      </c>
      <c r="V108" s="3"/>
      <c r="W108" s="2" t="s">
        <v>24</v>
      </c>
      <c r="X108" s="8">
        <v>1.0992647058823499E-3</v>
      </c>
      <c r="Y108" s="2" t="s">
        <v>24</v>
      </c>
      <c r="AB108" s="13">
        <v>0.36499999999999999</v>
      </c>
    </row>
    <row r="109" spans="1:28" x14ac:dyDescent="0.15">
      <c r="A109" s="2" t="s">
        <v>15</v>
      </c>
      <c r="B109" s="2" t="s">
        <v>77</v>
      </c>
      <c r="C109" s="2" t="s">
        <v>17</v>
      </c>
      <c r="D109" s="2" t="s">
        <v>18</v>
      </c>
      <c r="E109" s="5" t="s">
        <v>190</v>
      </c>
      <c r="F109" s="5" t="str">
        <f t="shared" si="8"/>
        <v>DS</v>
      </c>
      <c r="G109" s="5" t="str">
        <f t="shared" si="9"/>
        <v>Treatment</v>
      </c>
      <c r="H109" s="5" t="str">
        <f t="shared" si="10"/>
        <v>Pre_Treatment</v>
      </c>
      <c r="I109" s="2" t="s">
        <v>78</v>
      </c>
      <c r="J109" s="2" t="s">
        <v>47</v>
      </c>
      <c r="K109" s="5" t="str">
        <f t="shared" si="14"/>
        <v>45</v>
      </c>
      <c r="L109" s="5" t="str">
        <f t="shared" si="11"/>
        <v>Pre_Treatment45</v>
      </c>
      <c r="M109" s="2" t="s">
        <v>75</v>
      </c>
      <c r="N109" s="2" t="s">
        <v>22</v>
      </c>
      <c r="O109" s="2" t="s">
        <v>65</v>
      </c>
      <c r="P109" s="3">
        <v>11</v>
      </c>
      <c r="Q109" s="15">
        <f>IF(N109="Algae",P109,P109*AB109)</f>
        <v>4.0149999999999997</v>
      </c>
      <c r="R109" s="15">
        <f>Q109/X109</f>
        <v>3652.4414715719158</v>
      </c>
      <c r="S109" s="3" t="s">
        <v>187</v>
      </c>
      <c r="T109" s="3">
        <f t="shared" si="12"/>
        <v>3652.4414715719158</v>
      </c>
      <c r="U109" s="3" t="s">
        <v>187</v>
      </c>
      <c r="V109" s="3"/>
      <c r="W109" s="2" t="s">
        <v>24</v>
      </c>
      <c r="X109" s="8">
        <v>1.0992647058823499E-3</v>
      </c>
      <c r="Y109" s="2" t="s">
        <v>24</v>
      </c>
      <c r="AB109" s="13">
        <v>0.36499999999999999</v>
      </c>
    </row>
    <row r="110" spans="1:28" x14ac:dyDescent="0.15">
      <c r="A110" s="2" t="s">
        <v>15</v>
      </c>
      <c r="B110" s="2" t="s">
        <v>77</v>
      </c>
      <c r="C110" s="2" t="s">
        <v>17</v>
      </c>
      <c r="D110" s="2" t="s">
        <v>18</v>
      </c>
      <c r="E110" s="5" t="s">
        <v>190</v>
      </c>
      <c r="F110" s="5" t="str">
        <f t="shared" si="8"/>
        <v>DS</v>
      </c>
      <c r="G110" s="5" t="str">
        <f t="shared" si="9"/>
        <v>Treatment</v>
      </c>
      <c r="H110" s="5" t="str">
        <f t="shared" si="10"/>
        <v>Pre_Treatment</v>
      </c>
      <c r="I110" s="2" t="s">
        <v>78</v>
      </c>
      <c r="J110" s="2" t="s">
        <v>47</v>
      </c>
      <c r="K110" s="5" t="str">
        <f t="shared" si="14"/>
        <v>45</v>
      </c>
      <c r="L110" s="5" t="str">
        <f t="shared" si="11"/>
        <v>Pre_Treatment45</v>
      </c>
      <c r="M110" s="2" t="s">
        <v>75</v>
      </c>
      <c r="N110" s="2" t="s">
        <v>22</v>
      </c>
      <c r="O110" s="2" t="s">
        <v>81</v>
      </c>
      <c r="P110" s="3">
        <v>1</v>
      </c>
      <c r="Q110" s="15">
        <f>IF(N110="Algae",P110,P110*AB110)</f>
        <v>0.36499999999999999</v>
      </c>
      <c r="R110" s="15">
        <f>Q110/X110</f>
        <v>332.04013377926509</v>
      </c>
      <c r="S110" s="3" t="s">
        <v>187</v>
      </c>
      <c r="T110" s="3">
        <f t="shared" si="12"/>
        <v>332.04013377926509</v>
      </c>
      <c r="U110" s="3" t="s">
        <v>187</v>
      </c>
      <c r="V110" s="3"/>
      <c r="W110" s="2" t="s">
        <v>24</v>
      </c>
      <c r="X110" s="8">
        <v>1.0992647058823499E-3</v>
      </c>
      <c r="Y110" s="2" t="s">
        <v>24</v>
      </c>
      <c r="AB110" s="13">
        <v>0.36499999999999999</v>
      </c>
    </row>
    <row r="111" spans="1:28" x14ac:dyDescent="0.15">
      <c r="A111" s="2" t="s">
        <v>15</v>
      </c>
      <c r="B111" s="2" t="s">
        <v>77</v>
      </c>
      <c r="C111" s="2" t="s">
        <v>17</v>
      </c>
      <c r="D111" s="2" t="s">
        <v>18</v>
      </c>
      <c r="E111" s="5" t="s">
        <v>190</v>
      </c>
      <c r="F111" s="5" t="str">
        <f t="shared" si="8"/>
        <v>DS</v>
      </c>
      <c r="G111" s="5" t="str">
        <f t="shared" si="9"/>
        <v>Treatment</v>
      </c>
      <c r="H111" s="5" t="str">
        <f t="shared" si="10"/>
        <v>Pre_Treatment</v>
      </c>
      <c r="I111" s="2" t="s">
        <v>78</v>
      </c>
      <c r="J111" s="2" t="s">
        <v>47</v>
      </c>
      <c r="K111" s="5" t="str">
        <f t="shared" si="14"/>
        <v>45</v>
      </c>
      <c r="L111" s="5" t="str">
        <f t="shared" si="11"/>
        <v>Pre_Treatment45</v>
      </c>
      <c r="M111" s="2" t="s">
        <v>75</v>
      </c>
      <c r="N111" s="2" t="s">
        <v>22</v>
      </c>
      <c r="O111" s="2" t="s">
        <v>30</v>
      </c>
      <c r="P111" s="3">
        <v>6</v>
      </c>
      <c r="Q111" s="15">
        <f>IF(N111="Algae",P111,P111*AB111)</f>
        <v>2.19</v>
      </c>
      <c r="R111" s="15">
        <f>Q111/X111</f>
        <v>1992.2408026755907</v>
      </c>
      <c r="S111" s="3" t="s">
        <v>187</v>
      </c>
      <c r="T111" s="3">
        <f t="shared" si="12"/>
        <v>1992.2408026755907</v>
      </c>
      <c r="U111" s="3" t="s">
        <v>187</v>
      </c>
      <c r="V111" s="3"/>
      <c r="W111" s="2" t="s">
        <v>24</v>
      </c>
      <c r="X111" s="8">
        <v>1.0992647058823499E-3</v>
      </c>
      <c r="Y111" s="2" t="s">
        <v>66</v>
      </c>
      <c r="AB111" s="13">
        <v>0.36499999999999999</v>
      </c>
    </row>
    <row r="112" spans="1:28" x14ac:dyDescent="0.15">
      <c r="A112" s="2" t="s">
        <v>15</v>
      </c>
      <c r="B112" s="2" t="s">
        <v>77</v>
      </c>
      <c r="C112" s="2" t="s">
        <v>17</v>
      </c>
      <c r="D112" s="2" t="s">
        <v>18</v>
      </c>
      <c r="E112" s="5" t="s">
        <v>190</v>
      </c>
      <c r="F112" s="5" t="str">
        <f t="shared" si="8"/>
        <v>DS</v>
      </c>
      <c r="G112" s="5" t="str">
        <f t="shared" si="9"/>
        <v>Treatment</v>
      </c>
      <c r="H112" s="5" t="str">
        <f t="shared" si="10"/>
        <v>Pre_Treatment</v>
      </c>
      <c r="I112" s="2" t="s">
        <v>78</v>
      </c>
      <c r="J112" s="2" t="s">
        <v>47</v>
      </c>
      <c r="K112" s="5" t="str">
        <f t="shared" si="14"/>
        <v>45</v>
      </c>
      <c r="L112" s="5" t="str">
        <f t="shared" si="11"/>
        <v>Pre_Treatment45</v>
      </c>
      <c r="M112" s="2" t="s">
        <v>75</v>
      </c>
      <c r="N112" s="2" t="s">
        <v>22</v>
      </c>
      <c r="O112" s="2" t="s">
        <v>33</v>
      </c>
      <c r="P112" s="3">
        <v>192</v>
      </c>
      <c r="Q112" s="15">
        <f>IF(N112="Algae",P112,P112*AB112)</f>
        <v>70.08</v>
      </c>
      <c r="R112" s="15">
        <f>Q112/X112</f>
        <v>63751.705685618901</v>
      </c>
      <c r="S112" s="3" t="s">
        <v>187</v>
      </c>
      <c r="T112" s="3">
        <f t="shared" si="12"/>
        <v>63751.705685618901</v>
      </c>
      <c r="U112" s="3" t="s">
        <v>187</v>
      </c>
      <c r="V112" s="3"/>
      <c r="W112" s="2" t="s">
        <v>24</v>
      </c>
      <c r="X112" s="8">
        <v>1.0992647058823499E-3</v>
      </c>
      <c r="Y112" s="2" t="s">
        <v>166</v>
      </c>
      <c r="AB112" s="13">
        <v>0.36499999999999999</v>
      </c>
    </row>
    <row r="113" spans="1:28" x14ac:dyDescent="0.15">
      <c r="A113" s="2" t="s">
        <v>15</v>
      </c>
      <c r="B113" s="2" t="s">
        <v>77</v>
      </c>
      <c r="C113" s="2" t="s">
        <v>17</v>
      </c>
      <c r="D113" s="2" t="s">
        <v>18</v>
      </c>
      <c r="E113" s="5" t="s">
        <v>190</v>
      </c>
      <c r="F113" s="5" t="str">
        <f t="shared" si="8"/>
        <v>DS</v>
      </c>
      <c r="G113" s="5" t="str">
        <f t="shared" si="9"/>
        <v>Treatment</v>
      </c>
      <c r="H113" s="5" t="str">
        <f t="shared" si="10"/>
        <v>Pre_Treatment</v>
      </c>
      <c r="I113" s="2" t="s">
        <v>78</v>
      </c>
      <c r="J113" s="2" t="s">
        <v>47</v>
      </c>
      <c r="K113" s="5" t="str">
        <f t="shared" si="14"/>
        <v>45</v>
      </c>
      <c r="L113" s="5" t="str">
        <f t="shared" si="11"/>
        <v>Pre_Treatment45</v>
      </c>
      <c r="M113" s="2" t="s">
        <v>75</v>
      </c>
      <c r="N113" s="2" t="s">
        <v>22</v>
      </c>
      <c r="O113" s="2" t="s">
        <v>82</v>
      </c>
      <c r="P113" s="3">
        <v>9</v>
      </c>
      <c r="Q113" s="15">
        <f>IF(N113="Algae",P113,P113*AB113)</f>
        <v>3.2850000000000001</v>
      </c>
      <c r="R113" s="15">
        <f>Q113/X113</f>
        <v>2988.3612040133862</v>
      </c>
      <c r="S113" s="3" t="s">
        <v>187</v>
      </c>
      <c r="T113" s="3">
        <f t="shared" si="12"/>
        <v>2988.3612040133862</v>
      </c>
      <c r="U113" s="3" t="s">
        <v>187</v>
      </c>
      <c r="V113" s="3"/>
      <c r="W113" s="2" t="s">
        <v>24</v>
      </c>
      <c r="X113" s="8">
        <v>1.0992647058823499E-3</v>
      </c>
      <c r="Y113" s="2" t="s">
        <v>178</v>
      </c>
      <c r="AB113" s="13">
        <v>0.36499999999999999</v>
      </c>
    </row>
    <row r="114" spans="1:28" x14ac:dyDescent="0.15">
      <c r="A114" s="2" t="s">
        <v>15</v>
      </c>
      <c r="B114" s="2" t="s">
        <v>77</v>
      </c>
      <c r="C114" s="2" t="s">
        <v>17</v>
      </c>
      <c r="D114" s="2" t="s">
        <v>18</v>
      </c>
      <c r="E114" s="5" t="s">
        <v>190</v>
      </c>
      <c r="F114" s="5" t="str">
        <f t="shared" si="8"/>
        <v>DS</v>
      </c>
      <c r="G114" s="5" t="str">
        <f t="shared" si="9"/>
        <v>Treatment</v>
      </c>
      <c r="H114" s="5" t="str">
        <f t="shared" si="10"/>
        <v>Pre_Treatment</v>
      </c>
      <c r="I114" s="2" t="s">
        <v>78</v>
      </c>
      <c r="J114" s="2" t="s">
        <v>47</v>
      </c>
      <c r="K114" s="5" t="str">
        <f t="shared" si="14"/>
        <v>45</v>
      </c>
      <c r="L114" s="5" t="str">
        <f t="shared" si="11"/>
        <v>Pre_Treatment45</v>
      </c>
      <c r="M114" s="2" t="s">
        <v>75</v>
      </c>
      <c r="N114" s="2" t="s">
        <v>22</v>
      </c>
      <c r="O114" s="2" t="s">
        <v>35</v>
      </c>
      <c r="P114" s="3">
        <v>84</v>
      </c>
      <c r="Q114" s="15">
        <f>IF(N114="Algae",P114,P114*AB114)</f>
        <v>30.66</v>
      </c>
      <c r="R114" s="15">
        <f>Q114/X114</f>
        <v>27891.371237458272</v>
      </c>
      <c r="S114" s="3" t="s">
        <v>187</v>
      </c>
      <c r="T114" s="3">
        <f t="shared" si="12"/>
        <v>27891.371237458272</v>
      </c>
      <c r="U114" s="3" t="s">
        <v>187</v>
      </c>
      <c r="V114" s="3"/>
      <c r="W114" s="2" t="s">
        <v>24</v>
      </c>
      <c r="X114" s="8">
        <v>1.0992647058823499E-3</v>
      </c>
      <c r="Y114" s="2" t="s">
        <v>24</v>
      </c>
      <c r="AB114" s="13">
        <v>0.36499999999999999</v>
      </c>
    </row>
    <row r="115" spans="1:28" x14ac:dyDescent="0.15">
      <c r="A115" s="2" t="s">
        <v>15</v>
      </c>
      <c r="B115" s="2" t="s">
        <v>77</v>
      </c>
      <c r="C115" s="2" t="s">
        <v>17</v>
      </c>
      <c r="D115" s="2" t="s">
        <v>18</v>
      </c>
      <c r="E115" s="5" t="s">
        <v>190</v>
      </c>
      <c r="F115" s="5" t="str">
        <f t="shared" si="8"/>
        <v>DS</v>
      </c>
      <c r="G115" s="5" t="str">
        <f t="shared" si="9"/>
        <v>Treatment</v>
      </c>
      <c r="H115" s="5" t="str">
        <f t="shared" si="10"/>
        <v>Pre_Treatment</v>
      </c>
      <c r="I115" s="2" t="s">
        <v>78</v>
      </c>
      <c r="J115" s="2" t="s">
        <v>47</v>
      </c>
      <c r="K115" s="5" t="str">
        <f t="shared" si="14"/>
        <v>45</v>
      </c>
      <c r="L115" s="5" t="str">
        <f t="shared" si="11"/>
        <v>Pre_Treatment45</v>
      </c>
      <c r="M115" s="2" t="s">
        <v>75</v>
      </c>
      <c r="N115" s="2" t="s">
        <v>22</v>
      </c>
      <c r="O115" s="2" t="s">
        <v>37</v>
      </c>
      <c r="P115" s="3">
        <v>25</v>
      </c>
      <c r="Q115" s="15">
        <f>IF(N115="Algae",P115,P115*AB115)</f>
        <v>9.125</v>
      </c>
      <c r="R115" s="15">
        <f>Q115/X115</f>
        <v>8301.0033444816272</v>
      </c>
      <c r="S115" s="3" t="s">
        <v>187</v>
      </c>
      <c r="T115" s="3">
        <f t="shared" si="12"/>
        <v>8301.0033444816272</v>
      </c>
      <c r="U115" s="3" t="s">
        <v>187</v>
      </c>
      <c r="V115" s="3"/>
      <c r="W115" s="2" t="s">
        <v>24</v>
      </c>
      <c r="X115" s="8">
        <v>1.0992647058823499E-3</v>
      </c>
      <c r="Y115" s="2" t="s">
        <v>24</v>
      </c>
      <c r="AB115" s="13">
        <v>0.36499999999999999</v>
      </c>
    </row>
    <row r="116" spans="1:28" x14ac:dyDescent="0.15">
      <c r="A116" s="2" t="s">
        <v>15</v>
      </c>
      <c r="B116" s="2" t="s">
        <v>77</v>
      </c>
      <c r="C116" s="2" t="s">
        <v>17</v>
      </c>
      <c r="D116" s="2" t="s">
        <v>18</v>
      </c>
      <c r="E116" s="5" t="s">
        <v>190</v>
      </c>
      <c r="F116" s="5" t="str">
        <f t="shared" si="8"/>
        <v>DS</v>
      </c>
      <c r="G116" s="5" t="str">
        <f t="shared" si="9"/>
        <v>Treatment</v>
      </c>
      <c r="H116" s="5" t="str">
        <f t="shared" si="10"/>
        <v>Pre_Treatment</v>
      </c>
      <c r="I116" s="2" t="s">
        <v>78</v>
      </c>
      <c r="J116" s="2" t="s">
        <v>47</v>
      </c>
      <c r="K116" s="5" t="str">
        <f t="shared" si="14"/>
        <v>45</v>
      </c>
      <c r="L116" s="5" t="str">
        <f t="shared" si="11"/>
        <v>Pre_Treatment45</v>
      </c>
      <c r="M116" s="2" t="s">
        <v>75</v>
      </c>
      <c r="N116" s="2" t="s">
        <v>22</v>
      </c>
      <c r="O116" s="2" t="s">
        <v>54</v>
      </c>
      <c r="P116" s="3">
        <v>1</v>
      </c>
      <c r="Q116" s="15">
        <f>IF(N116="Algae",P116,P116*AB116)</f>
        <v>0.36499999999999999</v>
      </c>
      <c r="R116" s="15">
        <f>Q116/X116</f>
        <v>332.04013377926509</v>
      </c>
      <c r="S116" s="3" t="s">
        <v>187</v>
      </c>
      <c r="T116" s="3">
        <f t="shared" si="12"/>
        <v>332.04013377926509</v>
      </c>
      <c r="U116" s="3" t="s">
        <v>187</v>
      </c>
      <c r="V116" s="3"/>
      <c r="W116" s="2" t="s">
        <v>24</v>
      </c>
      <c r="X116" s="8">
        <v>1.0992647058823499E-3</v>
      </c>
      <c r="Y116" s="2" t="s">
        <v>24</v>
      </c>
      <c r="AB116" s="13">
        <v>0.36499999999999999</v>
      </c>
    </row>
    <row r="117" spans="1:28" x14ac:dyDescent="0.15">
      <c r="A117" s="2" t="s">
        <v>15</v>
      </c>
      <c r="B117" s="2" t="s">
        <v>77</v>
      </c>
      <c r="C117" s="2" t="s">
        <v>17</v>
      </c>
      <c r="D117" s="2" t="s">
        <v>18</v>
      </c>
      <c r="E117" s="5" t="s">
        <v>190</v>
      </c>
      <c r="F117" s="5" t="str">
        <f t="shared" si="8"/>
        <v>DS</v>
      </c>
      <c r="G117" s="5" t="str">
        <f t="shared" si="9"/>
        <v>Treatment</v>
      </c>
      <c r="H117" s="5" t="str">
        <f t="shared" si="10"/>
        <v>Pre_Treatment</v>
      </c>
      <c r="I117" s="2" t="s">
        <v>78</v>
      </c>
      <c r="J117" s="2" t="s">
        <v>47</v>
      </c>
      <c r="K117" s="5" t="str">
        <f t="shared" si="14"/>
        <v>45</v>
      </c>
      <c r="L117" s="5" t="str">
        <f t="shared" si="11"/>
        <v>Pre_Treatment45</v>
      </c>
      <c r="M117" s="2" t="s">
        <v>75</v>
      </c>
      <c r="N117" s="2" t="s">
        <v>22</v>
      </c>
      <c r="O117" s="2" t="s">
        <v>38</v>
      </c>
      <c r="P117" s="3">
        <v>1</v>
      </c>
      <c r="Q117" s="15">
        <f>IF(N117="Algae",P117,P117*AB117)</f>
        <v>0.36499999999999999</v>
      </c>
      <c r="R117" s="15">
        <f>Q117/X117</f>
        <v>332.04013377926509</v>
      </c>
      <c r="S117" s="3" t="s">
        <v>187</v>
      </c>
      <c r="T117" s="3">
        <f t="shared" si="12"/>
        <v>332.04013377926509</v>
      </c>
      <c r="U117" s="3" t="s">
        <v>187</v>
      </c>
      <c r="V117" s="3"/>
      <c r="W117" s="2" t="s">
        <v>24</v>
      </c>
      <c r="X117" s="8">
        <v>1.0992647058823499E-3</v>
      </c>
      <c r="Y117" s="2" t="s">
        <v>24</v>
      </c>
      <c r="AB117" s="13">
        <v>0.36499999999999999</v>
      </c>
    </row>
    <row r="118" spans="1:28" x14ac:dyDescent="0.15">
      <c r="A118" s="2" t="s">
        <v>15</v>
      </c>
      <c r="B118" s="2" t="s">
        <v>77</v>
      </c>
      <c r="C118" s="2" t="s">
        <v>17</v>
      </c>
      <c r="D118" s="2" t="s">
        <v>18</v>
      </c>
      <c r="E118" s="5" t="s">
        <v>190</v>
      </c>
      <c r="F118" s="5" t="str">
        <f t="shared" si="8"/>
        <v>DS</v>
      </c>
      <c r="G118" s="5" t="str">
        <f t="shared" si="9"/>
        <v>Treatment</v>
      </c>
      <c r="H118" s="5" t="str">
        <f t="shared" si="10"/>
        <v>Pre_Treatment</v>
      </c>
      <c r="I118" s="2" t="s">
        <v>78</v>
      </c>
      <c r="J118" s="2" t="s">
        <v>47</v>
      </c>
      <c r="K118" s="5" t="str">
        <f t="shared" si="14"/>
        <v>45</v>
      </c>
      <c r="L118" s="5" t="str">
        <f t="shared" si="11"/>
        <v>Pre_Treatment45</v>
      </c>
      <c r="M118" s="2" t="s">
        <v>75</v>
      </c>
      <c r="N118" s="2" t="s">
        <v>22</v>
      </c>
      <c r="O118" s="2" t="s">
        <v>83</v>
      </c>
      <c r="P118" s="3">
        <v>3</v>
      </c>
      <c r="Q118" s="15">
        <f>IF(N118="Algae",P118,P118*AB118)</f>
        <v>1.095</v>
      </c>
      <c r="R118" s="15">
        <f>Q118/X118</f>
        <v>996.12040133779533</v>
      </c>
      <c r="S118" s="3" t="s">
        <v>187</v>
      </c>
      <c r="T118" s="3">
        <f t="shared" si="12"/>
        <v>996.12040133779533</v>
      </c>
      <c r="U118" s="3" t="s">
        <v>187</v>
      </c>
      <c r="V118" s="3"/>
      <c r="W118" s="2" t="s">
        <v>24</v>
      </c>
      <c r="X118" s="8">
        <v>1.0992647058823499E-3</v>
      </c>
      <c r="Y118" s="2" t="s">
        <v>24</v>
      </c>
      <c r="AB118" s="13">
        <v>0.36499999999999999</v>
      </c>
    </row>
    <row r="119" spans="1:28" x14ac:dyDescent="0.15">
      <c r="A119" s="2" t="s">
        <v>15</v>
      </c>
      <c r="B119" s="2" t="s">
        <v>77</v>
      </c>
      <c r="C119" s="2" t="s">
        <v>17</v>
      </c>
      <c r="D119" s="2" t="s">
        <v>18</v>
      </c>
      <c r="E119" s="5" t="s">
        <v>190</v>
      </c>
      <c r="F119" s="5" t="str">
        <f t="shared" si="8"/>
        <v>DS</v>
      </c>
      <c r="G119" s="5" t="str">
        <f t="shared" si="9"/>
        <v>Treatment</v>
      </c>
      <c r="H119" s="5" t="str">
        <f t="shared" si="10"/>
        <v>Pre_Treatment</v>
      </c>
      <c r="I119" s="2" t="s">
        <v>78</v>
      </c>
      <c r="J119" s="2" t="s">
        <v>47</v>
      </c>
      <c r="K119" s="5" t="str">
        <f t="shared" si="14"/>
        <v>45</v>
      </c>
      <c r="L119" s="5" t="str">
        <f t="shared" si="11"/>
        <v>Pre_Treatment45</v>
      </c>
      <c r="M119" s="2" t="s">
        <v>75</v>
      </c>
      <c r="N119" s="2" t="s">
        <v>22</v>
      </c>
      <c r="O119" s="2" t="s">
        <v>84</v>
      </c>
      <c r="P119" s="3">
        <v>13</v>
      </c>
      <c r="Q119" s="15">
        <f>IF(N119="Algae",P119,P119*AB119)</f>
        <v>4.7450000000000001</v>
      </c>
      <c r="R119" s="15">
        <f>Q119/X119</f>
        <v>4316.5217391304468</v>
      </c>
      <c r="S119" s="3" t="s">
        <v>187</v>
      </c>
      <c r="T119" s="3">
        <f t="shared" si="12"/>
        <v>4316.5217391304468</v>
      </c>
      <c r="U119" s="3" t="s">
        <v>187</v>
      </c>
      <c r="V119" s="3"/>
      <c r="W119" s="2" t="s">
        <v>24</v>
      </c>
      <c r="X119" s="8">
        <v>1.0992647058823499E-3</v>
      </c>
      <c r="Y119" s="2" t="s">
        <v>24</v>
      </c>
      <c r="AB119" s="13">
        <v>0.36499999999999999</v>
      </c>
    </row>
    <row r="120" spans="1:28" x14ac:dyDescent="0.15">
      <c r="A120" s="2" t="s">
        <v>15</v>
      </c>
      <c r="B120" s="2" t="s">
        <v>77</v>
      </c>
      <c r="C120" s="2" t="s">
        <v>17</v>
      </c>
      <c r="D120" s="2" t="s">
        <v>18</v>
      </c>
      <c r="E120" s="5" t="s">
        <v>190</v>
      </c>
      <c r="F120" s="5" t="str">
        <f t="shared" si="8"/>
        <v>DS</v>
      </c>
      <c r="G120" s="5" t="str">
        <f t="shared" si="9"/>
        <v>Treatment</v>
      </c>
      <c r="H120" s="5" t="str">
        <f t="shared" si="10"/>
        <v>Pre_Treatment</v>
      </c>
      <c r="I120" s="2" t="s">
        <v>78</v>
      </c>
      <c r="J120" s="2" t="s">
        <v>47</v>
      </c>
      <c r="K120" s="5" t="str">
        <f t="shared" si="14"/>
        <v>45</v>
      </c>
      <c r="L120" s="5" t="str">
        <f t="shared" si="11"/>
        <v>Pre_Treatment45</v>
      </c>
      <c r="M120" s="2" t="s">
        <v>75</v>
      </c>
      <c r="N120" s="2" t="s">
        <v>22</v>
      </c>
      <c r="O120" s="2" t="s">
        <v>40</v>
      </c>
      <c r="P120" s="3">
        <v>142</v>
      </c>
      <c r="Q120" s="15">
        <f>IF(N120="Algae",P120,P120*AB120)</f>
        <v>51.83</v>
      </c>
      <c r="R120" s="15">
        <f>Q120/X120</f>
        <v>47149.698996655643</v>
      </c>
      <c r="S120" s="3" t="s">
        <v>187</v>
      </c>
      <c r="T120" s="3">
        <f t="shared" si="12"/>
        <v>47149.698996655643</v>
      </c>
      <c r="U120" s="3" t="s">
        <v>187</v>
      </c>
      <c r="V120" s="3"/>
      <c r="W120" s="2" t="s">
        <v>24</v>
      </c>
      <c r="X120" s="8">
        <v>1.0992647058823499E-3</v>
      </c>
      <c r="Y120" s="2" t="s">
        <v>24</v>
      </c>
      <c r="AB120" s="13">
        <v>0.36499999999999999</v>
      </c>
    </row>
    <row r="121" spans="1:28" x14ac:dyDescent="0.15">
      <c r="A121" s="2" t="s">
        <v>15</v>
      </c>
      <c r="B121" s="2" t="s">
        <v>77</v>
      </c>
      <c r="C121" s="2" t="s">
        <v>17</v>
      </c>
      <c r="D121" s="2" t="s">
        <v>18</v>
      </c>
      <c r="E121" s="5" t="s">
        <v>190</v>
      </c>
      <c r="F121" s="5" t="str">
        <f t="shared" si="8"/>
        <v>DS</v>
      </c>
      <c r="G121" s="5" t="str">
        <f t="shared" si="9"/>
        <v>Treatment</v>
      </c>
      <c r="H121" s="5" t="str">
        <f t="shared" si="10"/>
        <v>Pre_Treatment</v>
      </c>
      <c r="I121" s="2" t="s">
        <v>78</v>
      </c>
      <c r="J121" s="2" t="s">
        <v>47</v>
      </c>
      <c r="K121" s="5" t="str">
        <f t="shared" si="14"/>
        <v>45</v>
      </c>
      <c r="L121" s="5" t="str">
        <f t="shared" si="11"/>
        <v>Pre_Treatment45</v>
      </c>
      <c r="M121" s="2" t="s">
        <v>75</v>
      </c>
      <c r="N121" s="2" t="s">
        <v>22</v>
      </c>
      <c r="O121" s="2" t="s">
        <v>41</v>
      </c>
      <c r="P121" s="3">
        <v>4</v>
      </c>
      <c r="Q121" s="15">
        <f>IF(N121="Algae",P121,P121*AB121)</f>
        <v>1.46</v>
      </c>
      <c r="R121" s="15">
        <f>Q121/X121</f>
        <v>1328.1605351170604</v>
      </c>
      <c r="S121" s="3" t="s">
        <v>187</v>
      </c>
      <c r="T121" s="3">
        <f t="shared" si="12"/>
        <v>1328.1605351170604</v>
      </c>
      <c r="U121" s="3" t="s">
        <v>187</v>
      </c>
      <c r="V121" s="3"/>
      <c r="W121" s="2" t="s">
        <v>24</v>
      </c>
      <c r="X121" s="8">
        <v>1.0992647058823499E-3</v>
      </c>
      <c r="Y121" s="2" t="s">
        <v>24</v>
      </c>
      <c r="AB121" s="13">
        <v>0.36499999999999999</v>
      </c>
    </row>
    <row r="122" spans="1:28" x14ac:dyDescent="0.15">
      <c r="A122" s="2" t="s">
        <v>15</v>
      </c>
      <c r="B122" s="2" t="s">
        <v>77</v>
      </c>
      <c r="C122" s="2" t="s">
        <v>17</v>
      </c>
      <c r="D122" s="2" t="s">
        <v>18</v>
      </c>
      <c r="E122" s="5" t="s">
        <v>190</v>
      </c>
      <c r="F122" s="5" t="str">
        <f t="shared" si="8"/>
        <v>DS</v>
      </c>
      <c r="G122" s="5" t="str">
        <f t="shared" si="9"/>
        <v>Treatment</v>
      </c>
      <c r="H122" s="5" t="str">
        <f t="shared" si="10"/>
        <v>Pre_Treatment</v>
      </c>
      <c r="I122" s="2" t="s">
        <v>78</v>
      </c>
      <c r="J122" s="2" t="s">
        <v>47</v>
      </c>
      <c r="K122" s="5" t="str">
        <f t="shared" si="14"/>
        <v>45</v>
      </c>
      <c r="L122" s="5" t="str">
        <f t="shared" si="11"/>
        <v>Pre_Treatment45</v>
      </c>
      <c r="M122" s="2" t="s">
        <v>75</v>
      </c>
      <c r="N122" s="2" t="s">
        <v>22</v>
      </c>
      <c r="O122" s="2" t="s">
        <v>42</v>
      </c>
      <c r="P122" s="3">
        <v>1</v>
      </c>
      <c r="Q122" s="15">
        <f>IF(N122="Algae",P122,P122*AB122)</f>
        <v>0.36499999999999999</v>
      </c>
      <c r="R122" s="15">
        <f>Q122/X122</f>
        <v>332.04013377926509</v>
      </c>
      <c r="S122" s="3" t="s">
        <v>187</v>
      </c>
      <c r="T122" s="3">
        <f t="shared" si="12"/>
        <v>332.04013377926509</v>
      </c>
      <c r="U122" s="3" t="s">
        <v>187</v>
      </c>
      <c r="V122" s="3"/>
      <c r="W122" s="2" t="s">
        <v>24</v>
      </c>
      <c r="X122" s="8">
        <v>1.0992647058823499E-3</v>
      </c>
      <c r="Y122" s="2" t="s">
        <v>24</v>
      </c>
      <c r="AB122" s="13">
        <v>0.36499999999999999</v>
      </c>
    </row>
    <row r="123" spans="1:28" x14ac:dyDescent="0.15">
      <c r="A123" s="2" t="s">
        <v>15</v>
      </c>
      <c r="B123" s="2" t="s">
        <v>77</v>
      </c>
      <c r="C123" s="2" t="s">
        <v>17</v>
      </c>
      <c r="D123" s="2" t="s">
        <v>18</v>
      </c>
      <c r="E123" s="5" t="s">
        <v>190</v>
      </c>
      <c r="F123" s="5" t="str">
        <f t="shared" si="8"/>
        <v>DS</v>
      </c>
      <c r="G123" s="5" t="str">
        <f t="shared" si="9"/>
        <v>Treatment</v>
      </c>
      <c r="H123" s="5" t="str">
        <f t="shared" si="10"/>
        <v>Pre_Treatment</v>
      </c>
      <c r="I123" s="2" t="s">
        <v>78</v>
      </c>
      <c r="J123" s="2" t="s">
        <v>47</v>
      </c>
      <c r="K123" s="5" t="str">
        <f t="shared" si="14"/>
        <v>45</v>
      </c>
      <c r="L123" s="5" t="str">
        <f t="shared" si="11"/>
        <v>Pre_Treatment45</v>
      </c>
      <c r="M123" s="2" t="s">
        <v>75</v>
      </c>
      <c r="N123" s="2" t="s">
        <v>22</v>
      </c>
      <c r="O123" s="2" t="s">
        <v>71</v>
      </c>
      <c r="P123" s="3">
        <v>19</v>
      </c>
      <c r="Q123" s="15">
        <f>IF(N123="Algae",P123,P123*AB123)</f>
        <v>6.9349999999999996</v>
      </c>
      <c r="R123" s="15">
        <f>Q123/X123</f>
        <v>6308.762541806037</v>
      </c>
      <c r="S123" s="3" t="s">
        <v>187</v>
      </c>
      <c r="T123" s="3">
        <f t="shared" si="12"/>
        <v>6308.762541806037</v>
      </c>
      <c r="U123" s="3" t="s">
        <v>187</v>
      </c>
      <c r="V123" s="3"/>
      <c r="W123" s="2" t="s">
        <v>24</v>
      </c>
      <c r="X123" s="8">
        <v>1.0992647058823499E-3</v>
      </c>
      <c r="Y123" s="2" t="s">
        <v>85</v>
      </c>
      <c r="AB123" s="13">
        <v>0.36499999999999999</v>
      </c>
    </row>
    <row r="124" spans="1:28" x14ac:dyDescent="0.15">
      <c r="A124" s="2" t="s">
        <v>15</v>
      </c>
      <c r="B124" s="2" t="s">
        <v>77</v>
      </c>
      <c r="C124" s="2" t="s">
        <v>17</v>
      </c>
      <c r="D124" s="2" t="s">
        <v>18</v>
      </c>
      <c r="E124" s="5" t="s">
        <v>190</v>
      </c>
      <c r="F124" s="5" t="str">
        <f t="shared" si="8"/>
        <v>DS</v>
      </c>
      <c r="G124" s="5" t="str">
        <f t="shared" si="9"/>
        <v>Treatment</v>
      </c>
      <c r="H124" s="5" t="str">
        <f t="shared" si="10"/>
        <v>Pre_Treatment</v>
      </c>
      <c r="I124" s="2" t="s">
        <v>78</v>
      </c>
      <c r="J124" s="2" t="s">
        <v>47</v>
      </c>
      <c r="K124" s="5" t="str">
        <f t="shared" si="14"/>
        <v>45</v>
      </c>
      <c r="L124" s="5" t="str">
        <f t="shared" si="11"/>
        <v>Pre_Treatment45</v>
      </c>
      <c r="M124" s="2" t="s">
        <v>75</v>
      </c>
      <c r="N124" s="2" t="s">
        <v>22</v>
      </c>
      <c r="O124" s="2" t="s">
        <v>86</v>
      </c>
      <c r="P124" s="3">
        <v>2</v>
      </c>
      <c r="Q124" s="15">
        <f>IF(N124="Algae",P124,P124*AB124)</f>
        <v>0.73</v>
      </c>
      <c r="R124" s="15">
        <f>Q124/X124</f>
        <v>664.08026755853018</v>
      </c>
      <c r="S124" s="3" t="s">
        <v>187</v>
      </c>
      <c r="T124" s="3">
        <f t="shared" si="12"/>
        <v>664.08026755853018</v>
      </c>
      <c r="U124" s="3" t="s">
        <v>187</v>
      </c>
      <c r="V124" s="3"/>
      <c r="W124" s="2" t="s">
        <v>24</v>
      </c>
      <c r="X124" s="8">
        <v>1.0992647058823499E-3</v>
      </c>
      <c r="Y124" s="2" t="s">
        <v>24</v>
      </c>
      <c r="AB124" s="13">
        <v>0.36499999999999999</v>
      </c>
    </row>
    <row r="125" spans="1:28" x14ac:dyDescent="0.15">
      <c r="A125" s="2" t="s">
        <v>15</v>
      </c>
      <c r="B125" s="2" t="s">
        <v>77</v>
      </c>
      <c r="C125" s="2" t="s">
        <v>17</v>
      </c>
      <c r="D125" s="2" t="s">
        <v>18</v>
      </c>
      <c r="E125" s="5" t="s">
        <v>190</v>
      </c>
      <c r="F125" s="5" t="str">
        <f t="shared" si="8"/>
        <v>DS</v>
      </c>
      <c r="G125" s="5" t="str">
        <f t="shared" si="9"/>
        <v>Treatment</v>
      </c>
      <c r="H125" s="5" t="str">
        <f t="shared" si="10"/>
        <v>Pre_Treatment</v>
      </c>
      <c r="I125" s="2" t="s">
        <v>78</v>
      </c>
      <c r="J125" s="2" t="s">
        <v>47</v>
      </c>
      <c r="K125" s="5" t="str">
        <f t="shared" si="14"/>
        <v>45</v>
      </c>
      <c r="L125" s="5" t="str">
        <f t="shared" si="11"/>
        <v>Pre_Treatment45</v>
      </c>
      <c r="M125" s="2" t="s">
        <v>75</v>
      </c>
      <c r="N125" s="2" t="s">
        <v>22</v>
      </c>
      <c r="O125" s="2" t="s">
        <v>87</v>
      </c>
      <c r="P125" s="3">
        <v>1</v>
      </c>
      <c r="Q125" s="15">
        <f>IF(N125="Algae",P125,P125*AB125)</f>
        <v>0.36499999999999999</v>
      </c>
      <c r="R125" s="15">
        <f>Q125/X125</f>
        <v>332.04013377926509</v>
      </c>
      <c r="S125" s="3" t="s">
        <v>187</v>
      </c>
      <c r="T125" s="3">
        <f t="shared" si="12"/>
        <v>332.04013377926509</v>
      </c>
      <c r="U125" s="3" t="s">
        <v>187</v>
      </c>
      <c r="V125" s="3"/>
      <c r="W125" s="2" t="s">
        <v>24</v>
      </c>
      <c r="X125" s="8">
        <v>1.0992647058823499E-3</v>
      </c>
      <c r="Y125" s="2" t="s">
        <v>24</v>
      </c>
      <c r="AB125" s="13">
        <v>0.36499999999999999</v>
      </c>
    </row>
    <row r="126" spans="1:28" x14ac:dyDescent="0.15">
      <c r="A126" s="6" t="s">
        <v>15</v>
      </c>
      <c r="B126" s="6" t="s">
        <v>88</v>
      </c>
      <c r="C126" s="6" t="s">
        <v>17</v>
      </c>
      <c r="D126" s="6" t="s">
        <v>18</v>
      </c>
      <c r="E126" s="5" t="s">
        <v>190</v>
      </c>
      <c r="F126" s="5" t="str">
        <f t="shared" si="8"/>
        <v>DS</v>
      </c>
      <c r="G126" s="5" t="str">
        <f t="shared" si="9"/>
        <v>Treatment</v>
      </c>
      <c r="H126" s="5" t="str">
        <f t="shared" si="10"/>
        <v>Pre_Treatment</v>
      </c>
      <c r="I126" s="6" t="s">
        <v>89</v>
      </c>
      <c r="J126" s="6" t="s">
        <v>59</v>
      </c>
      <c r="K126" s="5">
        <v>75</v>
      </c>
      <c r="L126" s="5" t="str">
        <f t="shared" si="11"/>
        <v>Pre_Treatment75</v>
      </c>
      <c r="M126" s="6" t="s">
        <v>75</v>
      </c>
      <c r="N126" s="6" t="s">
        <v>150</v>
      </c>
      <c r="O126" s="6" t="s">
        <v>151</v>
      </c>
      <c r="P126" s="3">
        <v>1</v>
      </c>
      <c r="Q126" s="15">
        <f>IF(N126="Algae",P126,P126*AB126)</f>
        <v>1</v>
      </c>
      <c r="R126" s="15">
        <f>Q126/X126</f>
        <v>1262.6041209995615</v>
      </c>
      <c r="S126" s="8">
        <v>8</v>
      </c>
      <c r="T126" s="3">
        <f t="shared" si="12"/>
        <v>10100.832967996492</v>
      </c>
      <c r="U126" s="8">
        <v>0</v>
      </c>
      <c r="V126" s="3">
        <f t="shared" si="13"/>
        <v>0</v>
      </c>
      <c r="W126" s="6" t="s">
        <v>24</v>
      </c>
      <c r="X126" s="8">
        <v>7.9201388888888898E-4</v>
      </c>
      <c r="Y126" s="6" t="s">
        <v>24</v>
      </c>
      <c r="AB126" s="13">
        <v>0.31</v>
      </c>
    </row>
    <row r="127" spans="1:28" ht="15" x14ac:dyDescent="0.2">
      <c r="A127" s="6" t="s">
        <v>15</v>
      </c>
      <c r="B127" s="6" t="s">
        <v>88</v>
      </c>
      <c r="C127" s="6" t="s">
        <v>17</v>
      </c>
      <c r="D127" s="6" t="s">
        <v>18</v>
      </c>
      <c r="E127" s="5" t="s">
        <v>190</v>
      </c>
      <c r="F127" s="5" t="str">
        <f t="shared" si="8"/>
        <v>DS</v>
      </c>
      <c r="G127" s="5" t="str">
        <f t="shared" si="9"/>
        <v>Treatment</v>
      </c>
      <c r="H127" s="5" t="str">
        <f t="shared" si="10"/>
        <v>Pre_Treatment</v>
      </c>
      <c r="I127" s="6" t="s">
        <v>89</v>
      </c>
      <c r="J127" s="6" t="s">
        <v>59</v>
      </c>
      <c r="K127" s="5">
        <v>75</v>
      </c>
      <c r="L127" s="5" t="str">
        <f t="shared" si="11"/>
        <v>Pre_Treatment75</v>
      </c>
      <c r="M127" s="6" t="s">
        <v>75</v>
      </c>
      <c r="N127" s="6" t="s">
        <v>150</v>
      </c>
      <c r="O127" s="6" t="s">
        <v>22</v>
      </c>
      <c r="P127" s="3">
        <v>150</v>
      </c>
      <c r="Q127" s="15">
        <f>IF(N127="Algae",P127,P127*AB127)</f>
        <v>150</v>
      </c>
      <c r="R127" s="15">
        <f>Q127/X127</f>
        <v>189390.61814993422</v>
      </c>
      <c r="S127" s="8">
        <v>150</v>
      </c>
      <c r="T127" s="3">
        <f t="shared" si="12"/>
        <v>189390.61814993422</v>
      </c>
      <c r="U127" s="9">
        <v>0</v>
      </c>
      <c r="V127" s="3">
        <f t="shared" si="13"/>
        <v>0</v>
      </c>
      <c r="W127" s="8">
        <v>0</v>
      </c>
      <c r="X127" s="8">
        <v>7.9201388888888898E-4</v>
      </c>
      <c r="Y127" s="6" t="s">
        <v>24</v>
      </c>
      <c r="Z127">
        <f>SUM(P127:P128)</f>
        <v>186</v>
      </c>
      <c r="AA127">
        <f>SUM(P133:P147)</f>
        <v>600</v>
      </c>
      <c r="AB127" s="14">
        <f>Z127/AA127</f>
        <v>0.31</v>
      </c>
    </row>
    <row r="128" spans="1:28" x14ac:dyDescent="0.15">
      <c r="A128" s="6" t="s">
        <v>15</v>
      </c>
      <c r="B128" s="6" t="s">
        <v>88</v>
      </c>
      <c r="C128" s="6" t="s">
        <v>17</v>
      </c>
      <c r="D128" s="6" t="s">
        <v>18</v>
      </c>
      <c r="E128" s="5" t="s">
        <v>190</v>
      </c>
      <c r="F128" s="5" t="str">
        <f t="shared" si="8"/>
        <v>DS</v>
      </c>
      <c r="G128" s="5" t="str">
        <f t="shared" si="9"/>
        <v>Treatment</v>
      </c>
      <c r="H128" s="5" t="str">
        <f t="shared" si="10"/>
        <v>Pre_Treatment</v>
      </c>
      <c r="I128" s="6" t="s">
        <v>89</v>
      </c>
      <c r="J128" s="6" t="s">
        <v>59</v>
      </c>
      <c r="K128" s="5">
        <v>75</v>
      </c>
      <c r="L128" s="5" t="str">
        <f t="shared" si="11"/>
        <v>Pre_Treatment75</v>
      </c>
      <c r="M128" s="6" t="s">
        <v>75</v>
      </c>
      <c r="N128" s="6" t="s">
        <v>150</v>
      </c>
      <c r="O128" s="6" t="s">
        <v>152</v>
      </c>
      <c r="P128" s="3">
        <v>36</v>
      </c>
      <c r="Q128" s="15">
        <f>IF(N128="Algae",P128,P128*AB128)</f>
        <v>36</v>
      </c>
      <c r="R128" s="15">
        <f>Q128/X128</f>
        <v>45453.748355984215</v>
      </c>
      <c r="S128" s="8">
        <v>36</v>
      </c>
      <c r="T128" s="3">
        <f t="shared" si="12"/>
        <v>45453.748355984215</v>
      </c>
      <c r="U128" s="8">
        <v>0</v>
      </c>
      <c r="V128" s="3">
        <f t="shared" si="13"/>
        <v>0</v>
      </c>
      <c r="W128" s="6" t="s">
        <v>24</v>
      </c>
      <c r="X128" s="8">
        <v>7.9201388888888898E-4</v>
      </c>
      <c r="Y128" s="6" t="s">
        <v>24</v>
      </c>
      <c r="AB128" s="13">
        <v>0.31</v>
      </c>
    </row>
    <row r="129" spans="1:28" x14ac:dyDescent="0.15">
      <c r="A129" s="6" t="s">
        <v>15</v>
      </c>
      <c r="B129" s="6" t="s">
        <v>88</v>
      </c>
      <c r="C129" s="6" t="s">
        <v>17</v>
      </c>
      <c r="D129" s="6" t="s">
        <v>18</v>
      </c>
      <c r="E129" s="5" t="s">
        <v>190</v>
      </c>
      <c r="F129" s="5" t="str">
        <f t="shared" si="8"/>
        <v>DS</v>
      </c>
      <c r="G129" s="5" t="str">
        <f t="shared" si="9"/>
        <v>Treatment</v>
      </c>
      <c r="H129" s="5" t="str">
        <f t="shared" si="10"/>
        <v>Pre_Treatment</v>
      </c>
      <c r="I129" s="6" t="s">
        <v>89</v>
      </c>
      <c r="J129" s="6" t="s">
        <v>59</v>
      </c>
      <c r="K129" s="5">
        <v>75</v>
      </c>
      <c r="L129" s="5" t="str">
        <f t="shared" si="11"/>
        <v>Pre_Treatment75</v>
      </c>
      <c r="M129" s="6" t="s">
        <v>75</v>
      </c>
      <c r="N129" s="6" t="s">
        <v>150</v>
      </c>
      <c r="O129" s="6" t="s">
        <v>153</v>
      </c>
      <c r="P129" s="3">
        <v>1</v>
      </c>
      <c r="Q129" s="15">
        <f>IF(N129="Algae",P129,P129*AB129)</f>
        <v>1</v>
      </c>
      <c r="R129" s="15">
        <f>Q129/X129</f>
        <v>1262.6041209995615</v>
      </c>
      <c r="S129" s="8">
        <v>10</v>
      </c>
      <c r="T129" s="3">
        <f t="shared" si="12"/>
        <v>12626.041209995614</v>
      </c>
      <c r="U129" s="8">
        <v>0</v>
      </c>
      <c r="V129" s="3">
        <f t="shared" si="13"/>
        <v>0</v>
      </c>
      <c r="W129" s="6" t="s">
        <v>24</v>
      </c>
      <c r="X129" s="8">
        <v>7.9201388888888898E-4</v>
      </c>
      <c r="Y129" s="6" t="s">
        <v>24</v>
      </c>
      <c r="AB129" s="13">
        <v>0.31</v>
      </c>
    </row>
    <row r="130" spans="1:28" x14ac:dyDescent="0.15">
      <c r="A130" s="6" t="s">
        <v>15</v>
      </c>
      <c r="B130" s="6" t="s">
        <v>88</v>
      </c>
      <c r="C130" s="6" t="s">
        <v>17</v>
      </c>
      <c r="D130" s="6" t="s">
        <v>18</v>
      </c>
      <c r="E130" s="5" t="s">
        <v>190</v>
      </c>
      <c r="F130" s="5" t="str">
        <f t="shared" si="8"/>
        <v>DS</v>
      </c>
      <c r="G130" s="5" t="str">
        <f t="shared" si="9"/>
        <v>Treatment</v>
      </c>
      <c r="H130" s="5" t="str">
        <f t="shared" si="10"/>
        <v>Pre_Treatment</v>
      </c>
      <c r="I130" s="6" t="s">
        <v>89</v>
      </c>
      <c r="J130" s="6" t="s">
        <v>59</v>
      </c>
      <c r="K130" s="5">
        <v>75</v>
      </c>
      <c r="L130" s="5" t="str">
        <f t="shared" si="11"/>
        <v>Pre_Treatment75</v>
      </c>
      <c r="M130" s="6" t="s">
        <v>75</v>
      </c>
      <c r="N130" s="6" t="s">
        <v>150</v>
      </c>
      <c r="O130" s="6" t="s">
        <v>155</v>
      </c>
      <c r="P130" s="3">
        <v>1</v>
      </c>
      <c r="Q130" s="15">
        <f>IF(N130="Algae",P130,P130*AB130)</f>
        <v>1</v>
      </c>
      <c r="R130" s="15">
        <f>Q130/X130</f>
        <v>1262.6041209995615</v>
      </c>
      <c r="S130" s="8">
        <v>7</v>
      </c>
      <c r="T130" s="3">
        <f t="shared" si="12"/>
        <v>8838.2288469969299</v>
      </c>
      <c r="U130" s="8">
        <v>0</v>
      </c>
      <c r="V130" s="3">
        <f t="shared" si="13"/>
        <v>0</v>
      </c>
      <c r="W130" s="6" t="s">
        <v>24</v>
      </c>
      <c r="X130" s="8">
        <v>7.9201388888888898E-4</v>
      </c>
      <c r="Y130" s="6" t="s">
        <v>24</v>
      </c>
      <c r="AB130" s="13">
        <v>0.31</v>
      </c>
    </row>
    <row r="131" spans="1:28" x14ac:dyDescent="0.15">
      <c r="A131" s="6" t="s">
        <v>15</v>
      </c>
      <c r="B131" s="6" t="s">
        <v>88</v>
      </c>
      <c r="C131" s="6" t="s">
        <v>17</v>
      </c>
      <c r="D131" s="6" t="s">
        <v>18</v>
      </c>
      <c r="E131" s="5" t="s">
        <v>190</v>
      </c>
      <c r="F131" s="5" t="str">
        <f t="shared" ref="F131:F194" si="15">LEFT(I131,2)</f>
        <v>DS</v>
      </c>
      <c r="G131" s="5" t="str">
        <f t="shared" ref="G131:G194" si="16">IF(F131="UP","Reference", "Treatment")</f>
        <v>Treatment</v>
      </c>
      <c r="H131" s="5" t="str">
        <f t="shared" ref="H131:H194" si="17">E131&amp;G131</f>
        <v>Pre_Treatment</v>
      </c>
      <c r="I131" s="6" t="s">
        <v>89</v>
      </c>
      <c r="J131" s="6" t="s">
        <v>59</v>
      </c>
      <c r="K131" s="5">
        <v>75</v>
      </c>
      <c r="L131" s="5" t="str">
        <f t="shared" ref="L131:L194" si="18">H131&amp;K131</f>
        <v>Pre_Treatment75</v>
      </c>
      <c r="M131" s="6" t="s">
        <v>75</v>
      </c>
      <c r="N131" s="6" t="s">
        <v>150</v>
      </c>
      <c r="O131" s="6" t="s">
        <v>160</v>
      </c>
      <c r="P131" s="3">
        <v>128</v>
      </c>
      <c r="Q131" s="15">
        <f>IF(N131="Algae",P131,P131*AB131)</f>
        <v>128</v>
      </c>
      <c r="R131" s="15">
        <f>Q131/X131</f>
        <v>161613.32748794387</v>
      </c>
      <c r="S131" s="8">
        <v>12800</v>
      </c>
      <c r="T131" s="3">
        <f t="shared" ref="T131:T194" si="19">IF(N131="Algae",S131/X131,R131)</f>
        <v>16161332.748794386</v>
      </c>
      <c r="U131" s="8">
        <v>0</v>
      </c>
      <c r="V131" s="3">
        <f t="shared" si="13"/>
        <v>0</v>
      </c>
      <c r="W131" s="6" t="s">
        <v>24</v>
      </c>
      <c r="X131" s="8">
        <v>7.9201388888888898E-4</v>
      </c>
      <c r="Y131" s="6" t="s">
        <v>162</v>
      </c>
      <c r="AB131" s="13">
        <v>0.31</v>
      </c>
    </row>
    <row r="132" spans="1:28" x14ac:dyDescent="0.15">
      <c r="A132" s="6" t="s">
        <v>15</v>
      </c>
      <c r="B132" s="6" t="s">
        <v>88</v>
      </c>
      <c r="C132" s="6" t="s">
        <v>17</v>
      </c>
      <c r="D132" s="6" t="s">
        <v>18</v>
      </c>
      <c r="E132" s="5" t="s">
        <v>190</v>
      </c>
      <c r="F132" s="5" t="str">
        <f t="shared" si="15"/>
        <v>DS</v>
      </c>
      <c r="G132" s="5" t="str">
        <f t="shared" si="16"/>
        <v>Treatment</v>
      </c>
      <c r="H132" s="5" t="str">
        <f t="shared" si="17"/>
        <v>Pre_Treatment</v>
      </c>
      <c r="I132" s="6" t="s">
        <v>89</v>
      </c>
      <c r="J132" s="6" t="s">
        <v>59</v>
      </c>
      <c r="K132" s="5">
        <v>75</v>
      </c>
      <c r="L132" s="5" t="str">
        <f t="shared" si="18"/>
        <v>Pre_Treatment75</v>
      </c>
      <c r="M132" s="6" t="s">
        <v>75</v>
      </c>
      <c r="N132" s="6" t="s">
        <v>150</v>
      </c>
      <c r="O132" s="6" t="s">
        <v>156</v>
      </c>
      <c r="P132" s="3">
        <v>20</v>
      </c>
      <c r="Q132" s="15">
        <f>IF(N132="Algae",P132,P132*AB132)</f>
        <v>20</v>
      </c>
      <c r="R132" s="15">
        <f>Q132/X132</f>
        <v>25252.082419991228</v>
      </c>
      <c r="S132" s="8">
        <v>355</v>
      </c>
      <c r="T132" s="3">
        <f t="shared" si="19"/>
        <v>448224.46295484429</v>
      </c>
      <c r="U132" s="8">
        <v>0</v>
      </c>
      <c r="V132" s="3">
        <f t="shared" si="13"/>
        <v>0</v>
      </c>
      <c r="W132" s="6" t="s">
        <v>24</v>
      </c>
      <c r="X132" s="8">
        <v>7.9201388888888898E-4</v>
      </c>
      <c r="Y132" s="6" t="s">
        <v>24</v>
      </c>
      <c r="AB132" s="13">
        <v>0.31</v>
      </c>
    </row>
    <row r="133" spans="1:28" x14ac:dyDescent="0.15">
      <c r="A133" s="2" t="s">
        <v>15</v>
      </c>
      <c r="B133" s="2" t="s">
        <v>88</v>
      </c>
      <c r="C133" s="2" t="s">
        <v>17</v>
      </c>
      <c r="D133" s="2" t="s">
        <v>18</v>
      </c>
      <c r="E133" s="5" t="s">
        <v>190</v>
      </c>
      <c r="F133" s="5" t="str">
        <f t="shared" si="15"/>
        <v>DS</v>
      </c>
      <c r="G133" s="5" t="str">
        <f t="shared" si="16"/>
        <v>Treatment</v>
      </c>
      <c r="H133" s="5" t="str">
        <f t="shared" si="17"/>
        <v>Pre_Treatment</v>
      </c>
      <c r="I133" s="2" t="s">
        <v>89</v>
      </c>
      <c r="J133" s="2" t="s">
        <v>59</v>
      </c>
      <c r="K133" s="5">
        <v>75</v>
      </c>
      <c r="L133" s="5" t="str">
        <f t="shared" si="18"/>
        <v>Pre_Treatment75</v>
      </c>
      <c r="M133" s="2" t="s">
        <v>75</v>
      </c>
      <c r="N133" s="2" t="s">
        <v>22</v>
      </c>
      <c r="O133" s="2" t="s">
        <v>23</v>
      </c>
      <c r="P133" s="3">
        <v>2</v>
      </c>
      <c r="Q133" s="15">
        <f>IF(N133="Algae",P133,P133*AB133)</f>
        <v>0.62</v>
      </c>
      <c r="R133" s="15">
        <f>Q133/X133</f>
        <v>782.81455501972812</v>
      </c>
      <c r="S133" s="3" t="s">
        <v>187</v>
      </c>
      <c r="T133" s="3">
        <f t="shared" si="19"/>
        <v>782.81455501972812</v>
      </c>
      <c r="U133" s="3" t="s">
        <v>187</v>
      </c>
      <c r="V133" s="3"/>
      <c r="W133" s="2" t="s">
        <v>24</v>
      </c>
      <c r="X133" s="8">
        <v>7.9201388888888898E-4</v>
      </c>
      <c r="Y133" s="2" t="s">
        <v>24</v>
      </c>
      <c r="AB133" s="13">
        <v>0.31</v>
      </c>
    </row>
    <row r="134" spans="1:28" x14ac:dyDescent="0.15">
      <c r="A134" s="2" t="s">
        <v>15</v>
      </c>
      <c r="B134" s="2" t="s">
        <v>88</v>
      </c>
      <c r="C134" s="2" t="s">
        <v>17</v>
      </c>
      <c r="D134" s="2" t="s">
        <v>18</v>
      </c>
      <c r="E134" s="5" t="s">
        <v>190</v>
      </c>
      <c r="F134" s="5" t="str">
        <f t="shared" si="15"/>
        <v>DS</v>
      </c>
      <c r="G134" s="5" t="str">
        <f t="shared" si="16"/>
        <v>Treatment</v>
      </c>
      <c r="H134" s="5" t="str">
        <f t="shared" si="17"/>
        <v>Pre_Treatment</v>
      </c>
      <c r="I134" s="2" t="s">
        <v>89</v>
      </c>
      <c r="J134" s="2" t="s">
        <v>59</v>
      </c>
      <c r="K134" s="5">
        <v>75</v>
      </c>
      <c r="L134" s="5" t="str">
        <f t="shared" si="18"/>
        <v>Pre_Treatment75</v>
      </c>
      <c r="M134" s="2" t="s">
        <v>75</v>
      </c>
      <c r="N134" s="2" t="s">
        <v>22</v>
      </c>
      <c r="O134" s="2" t="s">
        <v>27</v>
      </c>
      <c r="P134" s="3">
        <v>1</v>
      </c>
      <c r="Q134" s="15">
        <f>IF(N134="Algae",P134,P134*AB134)</f>
        <v>0.31</v>
      </c>
      <c r="R134" s="15">
        <f>Q134/X134</f>
        <v>391.40727750986406</v>
      </c>
      <c r="S134" s="3" t="s">
        <v>187</v>
      </c>
      <c r="T134" s="3">
        <f t="shared" si="19"/>
        <v>391.40727750986406</v>
      </c>
      <c r="U134" s="3" t="s">
        <v>187</v>
      </c>
      <c r="V134" s="3"/>
      <c r="W134" s="2" t="s">
        <v>24</v>
      </c>
      <c r="X134" s="8">
        <v>7.9201388888888898E-4</v>
      </c>
      <c r="Y134" s="2" t="s">
        <v>24</v>
      </c>
      <c r="AB134" s="13">
        <v>0.31</v>
      </c>
    </row>
    <row r="135" spans="1:28" x14ac:dyDescent="0.15">
      <c r="A135" s="2" t="s">
        <v>15</v>
      </c>
      <c r="B135" s="2" t="s">
        <v>88</v>
      </c>
      <c r="C135" s="2" t="s">
        <v>17</v>
      </c>
      <c r="D135" s="2" t="s">
        <v>18</v>
      </c>
      <c r="E135" s="5" t="s">
        <v>190</v>
      </c>
      <c r="F135" s="5" t="str">
        <f t="shared" si="15"/>
        <v>DS</v>
      </c>
      <c r="G135" s="5" t="str">
        <f t="shared" si="16"/>
        <v>Treatment</v>
      </c>
      <c r="H135" s="5" t="str">
        <f t="shared" si="17"/>
        <v>Pre_Treatment</v>
      </c>
      <c r="I135" s="2" t="s">
        <v>89</v>
      </c>
      <c r="J135" s="2" t="s">
        <v>59</v>
      </c>
      <c r="K135" s="5">
        <v>75</v>
      </c>
      <c r="L135" s="5" t="str">
        <f t="shared" si="18"/>
        <v>Pre_Treatment75</v>
      </c>
      <c r="M135" s="2" t="s">
        <v>75</v>
      </c>
      <c r="N135" s="2" t="s">
        <v>22</v>
      </c>
      <c r="O135" s="2" t="s">
        <v>49</v>
      </c>
      <c r="P135" s="3">
        <v>1</v>
      </c>
      <c r="Q135" s="15">
        <f>IF(N135="Algae",P135,P135*AB135)</f>
        <v>0.31</v>
      </c>
      <c r="R135" s="15">
        <f>Q135/X135</f>
        <v>391.40727750986406</v>
      </c>
      <c r="S135" s="3" t="s">
        <v>187</v>
      </c>
      <c r="T135" s="3">
        <f t="shared" si="19"/>
        <v>391.40727750986406</v>
      </c>
      <c r="U135" s="3" t="s">
        <v>187</v>
      </c>
      <c r="V135" s="3"/>
      <c r="W135" s="2" t="s">
        <v>24</v>
      </c>
      <c r="X135" s="8">
        <v>7.9201388888888898E-4</v>
      </c>
      <c r="Y135" s="2" t="s">
        <v>24</v>
      </c>
      <c r="AB135" s="13">
        <v>0.31</v>
      </c>
    </row>
    <row r="136" spans="1:28" x14ac:dyDescent="0.15">
      <c r="A136" s="2" t="s">
        <v>15</v>
      </c>
      <c r="B136" s="2" t="s">
        <v>88</v>
      </c>
      <c r="C136" s="2" t="s">
        <v>17</v>
      </c>
      <c r="D136" s="2" t="s">
        <v>18</v>
      </c>
      <c r="E136" s="5" t="s">
        <v>190</v>
      </c>
      <c r="F136" s="5" t="str">
        <f t="shared" si="15"/>
        <v>DS</v>
      </c>
      <c r="G136" s="5" t="str">
        <f t="shared" si="16"/>
        <v>Treatment</v>
      </c>
      <c r="H136" s="5" t="str">
        <f t="shared" si="17"/>
        <v>Pre_Treatment</v>
      </c>
      <c r="I136" s="2" t="s">
        <v>89</v>
      </c>
      <c r="J136" s="2" t="s">
        <v>59</v>
      </c>
      <c r="K136" s="5">
        <v>75</v>
      </c>
      <c r="L136" s="5" t="str">
        <f t="shared" si="18"/>
        <v>Pre_Treatment75</v>
      </c>
      <c r="M136" s="2" t="s">
        <v>75</v>
      </c>
      <c r="N136" s="2" t="s">
        <v>22</v>
      </c>
      <c r="O136" s="2" t="s">
        <v>62</v>
      </c>
      <c r="P136" s="3">
        <v>4</v>
      </c>
      <c r="Q136" s="15">
        <f>IF(N136="Algae",P136,P136*AB136)</f>
        <v>1.24</v>
      </c>
      <c r="R136" s="15">
        <f>Q136/X136</f>
        <v>1565.6291100394562</v>
      </c>
      <c r="S136" s="3" t="s">
        <v>187</v>
      </c>
      <c r="T136" s="3">
        <f t="shared" si="19"/>
        <v>1565.6291100394562</v>
      </c>
      <c r="U136" s="3" t="s">
        <v>187</v>
      </c>
      <c r="V136" s="3"/>
      <c r="W136" s="2" t="s">
        <v>24</v>
      </c>
      <c r="X136" s="8">
        <v>7.9201388888888898E-4</v>
      </c>
      <c r="Y136" s="2" t="s">
        <v>165</v>
      </c>
      <c r="AB136" s="13">
        <v>0.31</v>
      </c>
    </row>
    <row r="137" spans="1:28" x14ac:dyDescent="0.15">
      <c r="A137" s="2" t="s">
        <v>15</v>
      </c>
      <c r="B137" s="2" t="s">
        <v>88</v>
      </c>
      <c r="C137" s="2" t="s">
        <v>17</v>
      </c>
      <c r="D137" s="2" t="s">
        <v>18</v>
      </c>
      <c r="E137" s="5" t="s">
        <v>190</v>
      </c>
      <c r="F137" s="5" t="str">
        <f t="shared" si="15"/>
        <v>DS</v>
      </c>
      <c r="G137" s="5" t="str">
        <f t="shared" si="16"/>
        <v>Treatment</v>
      </c>
      <c r="H137" s="5" t="str">
        <f t="shared" si="17"/>
        <v>Pre_Treatment</v>
      </c>
      <c r="I137" s="2" t="s">
        <v>89</v>
      </c>
      <c r="J137" s="2" t="s">
        <v>59</v>
      </c>
      <c r="K137" s="5">
        <v>75</v>
      </c>
      <c r="L137" s="5" t="str">
        <f t="shared" si="18"/>
        <v>Pre_Treatment75</v>
      </c>
      <c r="M137" s="2" t="s">
        <v>75</v>
      </c>
      <c r="N137" s="2" t="s">
        <v>22</v>
      </c>
      <c r="O137" s="2" t="s">
        <v>80</v>
      </c>
      <c r="P137" s="3">
        <v>1</v>
      </c>
      <c r="Q137" s="15">
        <f>IF(N137="Algae",P137,P137*AB137)</f>
        <v>0.31</v>
      </c>
      <c r="R137" s="15">
        <f>Q137/X137</f>
        <v>391.40727750986406</v>
      </c>
      <c r="S137" s="3" t="s">
        <v>187</v>
      </c>
      <c r="T137" s="3">
        <f t="shared" si="19"/>
        <v>391.40727750986406</v>
      </c>
      <c r="U137" s="3" t="s">
        <v>187</v>
      </c>
      <c r="V137" s="3"/>
      <c r="W137" s="2" t="s">
        <v>24</v>
      </c>
      <c r="X137" s="8">
        <v>7.9201388888888898E-4</v>
      </c>
      <c r="Y137" s="2" t="s">
        <v>24</v>
      </c>
      <c r="AB137" s="13">
        <v>0.31</v>
      </c>
    </row>
    <row r="138" spans="1:28" x14ac:dyDescent="0.15">
      <c r="A138" s="2" t="s">
        <v>15</v>
      </c>
      <c r="B138" s="2" t="s">
        <v>88</v>
      </c>
      <c r="C138" s="2" t="s">
        <v>17</v>
      </c>
      <c r="D138" s="2" t="s">
        <v>18</v>
      </c>
      <c r="E138" s="5" t="s">
        <v>190</v>
      </c>
      <c r="F138" s="5" t="str">
        <f t="shared" si="15"/>
        <v>DS</v>
      </c>
      <c r="G138" s="5" t="str">
        <f t="shared" si="16"/>
        <v>Treatment</v>
      </c>
      <c r="H138" s="5" t="str">
        <f t="shared" si="17"/>
        <v>Pre_Treatment</v>
      </c>
      <c r="I138" s="2" t="s">
        <v>89</v>
      </c>
      <c r="J138" s="2" t="s">
        <v>59</v>
      </c>
      <c r="K138" s="5">
        <v>75</v>
      </c>
      <c r="L138" s="5" t="str">
        <f t="shared" si="18"/>
        <v>Pre_Treatment75</v>
      </c>
      <c r="M138" s="2" t="s">
        <v>75</v>
      </c>
      <c r="N138" s="2" t="s">
        <v>22</v>
      </c>
      <c r="O138" s="2" t="s">
        <v>65</v>
      </c>
      <c r="P138" s="3">
        <v>4</v>
      </c>
      <c r="Q138" s="15">
        <f>IF(N138="Algae",P138,P138*AB138)</f>
        <v>1.24</v>
      </c>
      <c r="R138" s="15">
        <f>Q138/X138</f>
        <v>1565.6291100394562</v>
      </c>
      <c r="S138" s="3" t="s">
        <v>187</v>
      </c>
      <c r="T138" s="3">
        <f t="shared" si="19"/>
        <v>1565.6291100394562</v>
      </c>
      <c r="U138" s="3" t="s">
        <v>187</v>
      </c>
      <c r="V138" s="3"/>
      <c r="W138" s="2" t="s">
        <v>24</v>
      </c>
      <c r="X138" s="8">
        <v>7.9201388888888898E-4</v>
      </c>
      <c r="Y138" s="2" t="s">
        <v>24</v>
      </c>
      <c r="AB138" s="13">
        <v>0.31</v>
      </c>
    </row>
    <row r="139" spans="1:28" x14ac:dyDescent="0.15">
      <c r="A139" s="2" t="s">
        <v>15</v>
      </c>
      <c r="B139" s="2" t="s">
        <v>88</v>
      </c>
      <c r="C139" s="2" t="s">
        <v>17</v>
      </c>
      <c r="D139" s="2" t="s">
        <v>18</v>
      </c>
      <c r="E139" s="5" t="s">
        <v>190</v>
      </c>
      <c r="F139" s="5" t="str">
        <f t="shared" si="15"/>
        <v>DS</v>
      </c>
      <c r="G139" s="5" t="str">
        <f t="shared" si="16"/>
        <v>Treatment</v>
      </c>
      <c r="H139" s="5" t="str">
        <f t="shared" si="17"/>
        <v>Pre_Treatment</v>
      </c>
      <c r="I139" s="2" t="s">
        <v>89</v>
      </c>
      <c r="J139" s="2" t="s">
        <v>59</v>
      </c>
      <c r="K139" s="5">
        <v>75</v>
      </c>
      <c r="L139" s="5" t="str">
        <f t="shared" si="18"/>
        <v>Pre_Treatment75</v>
      </c>
      <c r="M139" s="2" t="s">
        <v>75</v>
      </c>
      <c r="N139" s="2" t="s">
        <v>22</v>
      </c>
      <c r="O139" s="2" t="s">
        <v>51</v>
      </c>
      <c r="P139" s="3">
        <v>1</v>
      </c>
      <c r="Q139" s="15">
        <f>IF(N139="Algae",P139,P139*AB139)</f>
        <v>0.31</v>
      </c>
      <c r="R139" s="15">
        <f>Q139/X139</f>
        <v>391.40727750986406</v>
      </c>
      <c r="S139" s="3" t="s">
        <v>187</v>
      </c>
      <c r="T139" s="3">
        <f t="shared" si="19"/>
        <v>391.40727750986406</v>
      </c>
      <c r="U139" s="3" t="s">
        <v>187</v>
      </c>
      <c r="V139" s="3"/>
      <c r="W139" s="2" t="s">
        <v>24</v>
      </c>
      <c r="X139" s="8">
        <v>7.9201388888888898E-4</v>
      </c>
      <c r="Y139" s="2" t="s">
        <v>165</v>
      </c>
      <c r="AB139" s="13">
        <v>0.31</v>
      </c>
    </row>
    <row r="140" spans="1:28" x14ac:dyDescent="0.15">
      <c r="A140" s="2" t="s">
        <v>15</v>
      </c>
      <c r="B140" s="2" t="s">
        <v>88</v>
      </c>
      <c r="C140" s="2" t="s">
        <v>17</v>
      </c>
      <c r="D140" s="2" t="s">
        <v>18</v>
      </c>
      <c r="E140" s="5" t="s">
        <v>190</v>
      </c>
      <c r="F140" s="5" t="str">
        <f t="shared" si="15"/>
        <v>DS</v>
      </c>
      <c r="G140" s="5" t="str">
        <f t="shared" si="16"/>
        <v>Treatment</v>
      </c>
      <c r="H140" s="5" t="str">
        <f t="shared" si="17"/>
        <v>Pre_Treatment</v>
      </c>
      <c r="I140" s="2" t="s">
        <v>89</v>
      </c>
      <c r="J140" s="2" t="s">
        <v>59</v>
      </c>
      <c r="K140" s="5">
        <v>75</v>
      </c>
      <c r="L140" s="5" t="str">
        <f t="shared" si="18"/>
        <v>Pre_Treatment75</v>
      </c>
      <c r="M140" s="2" t="s">
        <v>75</v>
      </c>
      <c r="N140" s="2" t="s">
        <v>22</v>
      </c>
      <c r="O140" s="2" t="s">
        <v>90</v>
      </c>
      <c r="P140" s="3">
        <v>1</v>
      </c>
      <c r="Q140" s="15">
        <f>IF(N140="Algae",P140,P140*AB140)</f>
        <v>0.31</v>
      </c>
      <c r="R140" s="15">
        <f>Q140/X140</f>
        <v>391.40727750986406</v>
      </c>
      <c r="S140" s="3" t="s">
        <v>187</v>
      </c>
      <c r="T140" s="3">
        <f t="shared" si="19"/>
        <v>391.40727750986406</v>
      </c>
      <c r="U140" s="3" t="s">
        <v>187</v>
      </c>
      <c r="V140" s="3"/>
      <c r="W140" s="2" t="s">
        <v>24</v>
      </c>
      <c r="X140" s="8">
        <v>7.9201388888888898E-4</v>
      </c>
      <c r="Y140" s="2" t="s">
        <v>24</v>
      </c>
      <c r="AB140" s="13">
        <v>0.31</v>
      </c>
    </row>
    <row r="141" spans="1:28" x14ac:dyDescent="0.15">
      <c r="A141" s="2" t="s">
        <v>15</v>
      </c>
      <c r="B141" s="2" t="s">
        <v>88</v>
      </c>
      <c r="C141" s="2" t="s">
        <v>17</v>
      </c>
      <c r="D141" s="2" t="s">
        <v>18</v>
      </c>
      <c r="E141" s="5" t="s">
        <v>190</v>
      </c>
      <c r="F141" s="5" t="str">
        <f t="shared" si="15"/>
        <v>DS</v>
      </c>
      <c r="G141" s="5" t="str">
        <f t="shared" si="16"/>
        <v>Treatment</v>
      </c>
      <c r="H141" s="5" t="str">
        <f t="shared" si="17"/>
        <v>Pre_Treatment</v>
      </c>
      <c r="I141" s="2" t="s">
        <v>89</v>
      </c>
      <c r="J141" s="2" t="s">
        <v>59</v>
      </c>
      <c r="K141" s="5">
        <v>75</v>
      </c>
      <c r="L141" s="5" t="str">
        <f t="shared" si="18"/>
        <v>Pre_Treatment75</v>
      </c>
      <c r="M141" s="2" t="s">
        <v>75</v>
      </c>
      <c r="N141" s="2" t="s">
        <v>22</v>
      </c>
      <c r="O141" s="2" t="s">
        <v>33</v>
      </c>
      <c r="P141" s="3">
        <v>328</v>
      </c>
      <c r="Q141" s="15">
        <f>IF(N141="Algae",P141,P141*AB141)</f>
        <v>101.67999999999999</v>
      </c>
      <c r="R141" s="15">
        <f>Q141/X141</f>
        <v>128381.58702323541</v>
      </c>
      <c r="S141" s="3" t="s">
        <v>187</v>
      </c>
      <c r="T141" s="3">
        <f t="shared" si="19"/>
        <v>128381.58702323541</v>
      </c>
      <c r="U141" s="3" t="s">
        <v>187</v>
      </c>
      <c r="V141" s="3"/>
      <c r="W141" s="2" t="s">
        <v>24</v>
      </c>
      <c r="X141" s="8">
        <v>7.9201388888888898E-4</v>
      </c>
      <c r="Y141" s="2" t="s">
        <v>91</v>
      </c>
      <c r="AB141" s="13">
        <v>0.31</v>
      </c>
    </row>
    <row r="142" spans="1:28" x14ac:dyDescent="0.15">
      <c r="A142" s="2" t="s">
        <v>15</v>
      </c>
      <c r="B142" s="2" t="s">
        <v>88</v>
      </c>
      <c r="C142" s="2" t="s">
        <v>17</v>
      </c>
      <c r="D142" s="2" t="s">
        <v>18</v>
      </c>
      <c r="E142" s="5" t="s">
        <v>190</v>
      </c>
      <c r="F142" s="5" t="str">
        <f t="shared" si="15"/>
        <v>DS</v>
      </c>
      <c r="G142" s="5" t="str">
        <f t="shared" si="16"/>
        <v>Treatment</v>
      </c>
      <c r="H142" s="5" t="str">
        <f t="shared" si="17"/>
        <v>Pre_Treatment</v>
      </c>
      <c r="I142" s="2" t="s">
        <v>89</v>
      </c>
      <c r="J142" s="2" t="s">
        <v>59</v>
      </c>
      <c r="K142" s="5">
        <v>75</v>
      </c>
      <c r="L142" s="5" t="str">
        <f t="shared" si="18"/>
        <v>Pre_Treatment75</v>
      </c>
      <c r="M142" s="2" t="s">
        <v>75</v>
      </c>
      <c r="N142" s="2" t="s">
        <v>22</v>
      </c>
      <c r="O142" s="2" t="s">
        <v>35</v>
      </c>
      <c r="P142" s="3">
        <v>35</v>
      </c>
      <c r="Q142" s="15">
        <f>IF(N142="Algae",P142,P142*AB142)</f>
        <v>10.85</v>
      </c>
      <c r="R142" s="15">
        <f>Q142/X142</f>
        <v>13699.254712845241</v>
      </c>
      <c r="S142" s="3" t="s">
        <v>187</v>
      </c>
      <c r="T142" s="3">
        <f t="shared" si="19"/>
        <v>13699.254712845241</v>
      </c>
      <c r="U142" s="3" t="s">
        <v>187</v>
      </c>
      <c r="V142" s="3"/>
      <c r="W142" s="2" t="s">
        <v>24</v>
      </c>
      <c r="X142" s="8">
        <v>7.9201388888888898E-4</v>
      </c>
      <c r="Y142" s="2" t="s">
        <v>24</v>
      </c>
      <c r="AB142" s="13">
        <v>0.31</v>
      </c>
    </row>
    <row r="143" spans="1:28" x14ac:dyDescent="0.15">
      <c r="A143" s="2" t="s">
        <v>15</v>
      </c>
      <c r="B143" s="2" t="s">
        <v>88</v>
      </c>
      <c r="C143" s="2" t="s">
        <v>17</v>
      </c>
      <c r="D143" s="2" t="s">
        <v>18</v>
      </c>
      <c r="E143" s="5" t="s">
        <v>190</v>
      </c>
      <c r="F143" s="5" t="str">
        <f t="shared" si="15"/>
        <v>DS</v>
      </c>
      <c r="G143" s="5" t="str">
        <f t="shared" si="16"/>
        <v>Treatment</v>
      </c>
      <c r="H143" s="5" t="str">
        <f t="shared" si="17"/>
        <v>Pre_Treatment</v>
      </c>
      <c r="I143" s="2" t="s">
        <v>89</v>
      </c>
      <c r="J143" s="2" t="s">
        <v>59</v>
      </c>
      <c r="K143" s="5">
        <v>75</v>
      </c>
      <c r="L143" s="5" t="str">
        <f t="shared" si="18"/>
        <v>Pre_Treatment75</v>
      </c>
      <c r="M143" s="2" t="s">
        <v>75</v>
      </c>
      <c r="N143" s="2" t="s">
        <v>22</v>
      </c>
      <c r="O143" s="2" t="s">
        <v>37</v>
      </c>
      <c r="P143" s="3">
        <v>11</v>
      </c>
      <c r="Q143" s="15">
        <f>IF(N143="Algae",P143,P143*AB143)</f>
        <v>3.41</v>
      </c>
      <c r="R143" s="15">
        <f>Q143/X143</f>
        <v>4305.4800526085046</v>
      </c>
      <c r="S143" s="3" t="s">
        <v>187</v>
      </c>
      <c r="T143" s="3">
        <f t="shared" si="19"/>
        <v>4305.4800526085046</v>
      </c>
      <c r="U143" s="3" t="s">
        <v>187</v>
      </c>
      <c r="V143" s="3"/>
      <c r="W143" s="2" t="s">
        <v>24</v>
      </c>
      <c r="X143" s="8">
        <v>7.9201388888888898E-4</v>
      </c>
      <c r="Y143" s="2" t="s">
        <v>24</v>
      </c>
      <c r="AB143" s="13">
        <v>0.31</v>
      </c>
    </row>
    <row r="144" spans="1:28" x14ac:dyDescent="0.15">
      <c r="A144" s="2" t="s">
        <v>15</v>
      </c>
      <c r="B144" s="2" t="s">
        <v>88</v>
      </c>
      <c r="C144" s="2" t="s">
        <v>17</v>
      </c>
      <c r="D144" s="2" t="s">
        <v>18</v>
      </c>
      <c r="E144" s="5" t="s">
        <v>190</v>
      </c>
      <c r="F144" s="5" t="str">
        <f t="shared" si="15"/>
        <v>DS</v>
      </c>
      <c r="G144" s="5" t="str">
        <f t="shared" si="16"/>
        <v>Treatment</v>
      </c>
      <c r="H144" s="5" t="str">
        <f t="shared" si="17"/>
        <v>Pre_Treatment</v>
      </c>
      <c r="I144" s="2" t="s">
        <v>89</v>
      </c>
      <c r="J144" s="2" t="s">
        <v>59</v>
      </c>
      <c r="K144" s="5">
        <v>75</v>
      </c>
      <c r="L144" s="5" t="str">
        <f t="shared" si="18"/>
        <v>Pre_Treatment75</v>
      </c>
      <c r="M144" s="2" t="s">
        <v>75</v>
      </c>
      <c r="N144" s="2" t="s">
        <v>22</v>
      </c>
      <c r="O144" s="2" t="s">
        <v>70</v>
      </c>
      <c r="P144" s="3">
        <v>1</v>
      </c>
      <c r="Q144" s="15">
        <f>IF(N144="Algae",P144,P144*AB144)</f>
        <v>0.31</v>
      </c>
      <c r="R144" s="15">
        <f>Q144/X144</f>
        <v>391.40727750986406</v>
      </c>
      <c r="S144" s="3" t="s">
        <v>187</v>
      </c>
      <c r="T144" s="3">
        <f t="shared" si="19"/>
        <v>391.40727750986406</v>
      </c>
      <c r="U144" s="3" t="s">
        <v>187</v>
      </c>
      <c r="V144" s="3"/>
      <c r="W144" s="2" t="s">
        <v>24</v>
      </c>
      <c r="X144" s="8">
        <v>7.9201388888888898E-4</v>
      </c>
      <c r="Y144" s="2" t="s">
        <v>24</v>
      </c>
      <c r="AB144" s="13">
        <v>0.31</v>
      </c>
    </row>
    <row r="145" spans="1:28" x14ac:dyDescent="0.15">
      <c r="A145" s="2" t="s">
        <v>15</v>
      </c>
      <c r="B145" s="2" t="s">
        <v>88</v>
      </c>
      <c r="C145" s="2" t="s">
        <v>17</v>
      </c>
      <c r="D145" s="2" t="s">
        <v>18</v>
      </c>
      <c r="E145" s="5" t="s">
        <v>190</v>
      </c>
      <c r="F145" s="5" t="str">
        <f t="shared" si="15"/>
        <v>DS</v>
      </c>
      <c r="G145" s="5" t="str">
        <f t="shared" si="16"/>
        <v>Treatment</v>
      </c>
      <c r="H145" s="5" t="str">
        <f t="shared" si="17"/>
        <v>Pre_Treatment</v>
      </c>
      <c r="I145" s="2" t="s">
        <v>89</v>
      </c>
      <c r="J145" s="2" t="s">
        <v>59</v>
      </c>
      <c r="K145" s="5">
        <v>75</v>
      </c>
      <c r="L145" s="5" t="str">
        <f t="shared" si="18"/>
        <v>Pre_Treatment75</v>
      </c>
      <c r="M145" s="2" t="s">
        <v>75</v>
      </c>
      <c r="N145" s="2" t="s">
        <v>22</v>
      </c>
      <c r="O145" s="2" t="s">
        <v>84</v>
      </c>
      <c r="P145" s="3">
        <v>1</v>
      </c>
      <c r="Q145" s="15">
        <f>IF(N145="Algae",P145,P145*AB145)</f>
        <v>0.31</v>
      </c>
      <c r="R145" s="15">
        <f>Q145/X145</f>
        <v>391.40727750986406</v>
      </c>
      <c r="S145" s="3" t="s">
        <v>187</v>
      </c>
      <c r="T145" s="3">
        <f t="shared" si="19"/>
        <v>391.40727750986406</v>
      </c>
      <c r="U145" s="3" t="s">
        <v>187</v>
      </c>
      <c r="V145" s="3"/>
      <c r="W145" s="2" t="s">
        <v>24</v>
      </c>
      <c r="X145" s="8">
        <v>7.9201388888888898E-4</v>
      </c>
      <c r="Y145" s="2" t="s">
        <v>24</v>
      </c>
      <c r="AB145" s="13">
        <v>0.31</v>
      </c>
    </row>
    <row r="146" spans="1:28" x14ac:dyDescent="0.15">
      <c r="A146" s="2" t="s">
        <v>15</v>
      </c>
      <c r="B146" s="2" t="s">
        <v>88</v>
      </c>
      <c r="C146" s="2" t="s">
        <v>17</v>
      </c>
      <c r="D146" s="2" t="s">
        <v>18</v>
      </c>
      <c r="E146" s="5" t="s">
        <v>190</v>
      </c>
      <c r="F146" s="5" t="str">
        <f t="shared" si="15"/>
        <v>DS</v>
      </c>
      <c r="G146" s="5" t="str">
        <f t="shared" si="16"/>
        <v>Treatment</v>
      </c>
      <c r="H146" s="5" t="str">
        <f t="shared" si="17"/>
        <v>Pre_Treatment</v>
      </c>
      <c r="I146" s="2" t="s">
        <v>89</v>
      </c>
      <c r="J146" s="2" t="s">
        <v>59</v>
      </c>
      <c r="K146" s="5">
        <v>75</v>
      </c>
      <c r="L146" s="5" t="str">
        <f t="shared" si="18"/>
        <v>Pre_Treatment75</v>
      </c>
      <c r="M146" s="2" t="s">
        <v>75</v>
      </c>
      <c r="N146" s="2" t="s">
        <v>22</v>
      </c>
      <c r="O146" s="2" t="s">
        <v>40</v>
      </c>
      <c r="P146" s="3">
        <v>207</v>
      </c>
      <c r="Q146" s="15">
        <f>IF(N146="Algae",P146,P146*AB146)</f>
        <v>64.17</v>
      </c>
      <c r="R146" s="15">
        <f>Q146/X146</f>
        <v>81021.306444541857</v>
      </c>
      <c r="S146" s="3" t="s">
        <v>187</v>
      </c>
      <c r="T146" s="3">
        <f t="shared" si="19"/>
        <v>81021.306444541857</v>
      </c>
      <c r="U146" s="3" t="s">
        <v>187</v>
      </c>
      <c r="V146" s="3"/>
      <c r="W146" s="2" t="s">
        <v>24</v>
      </c>
      <c r="X146" s="8">
        <v>7.9201388888888898E-4</v>
      </c>
      <c r="Y146" s="2" t="s">
        <v>24</v>
      </c>
      <c r="AB146" s="13">
        <v>0.31</v>
      </c>
    </row>
    <row r="147" spans="1:28" x14ac:dyDescent="0.15">
      <c r="A147" s="2" t="s">
        <v>15</v>
      </c>
      <c r="B147" s="2" t="s">
        <v>88</v>
      </c>
      <c r="C147" s="2" t="s">
        <v>17</v>
      </c>
      <c r="D147" s="2" t="s">
        <v>18</v>
      </c>
      <c r="E147" s="5" t="s">
        <v>190</v>
      </c>
      <c r="F147" s="5" t="str">
        <f t="shared" si="15"/>
        <v>DS</v>
      </c>
      <c r="G147" s="5" t="str">
        <f t="shared" si="16"/>
        <v>Treatment</v>
      </c>
      <c r="H147" s="5" t="str">
        <f t="shared" si="17"/>
        <v>Pre_Treatment</v>
      </c>
      <c r="I147" s="2" t="s">
        <v>89</v>
      </c>
      <c r="J147" s="2" t="s">
        <v>59</v>
      </c>
      <c r="K147" s="5">
        <v>75</v>
      </c>
      <c r="L147" s="5" t="str">
        <f t="shared" si="18"/>
        <v>Pre_Treatment75</v>
      </c>
      <c r="M147" s="2" t="s">
        <v>75</v>
      </c>
      <c r="N147" s="2" t="s">
        <v>22</v>
      </c>
      <c r="O147" s="2" t="s">
        <v>41</v>
      </c>
      <c r="P147" s="3">
        <v>2</v>
      </c>
      <c r="Q147" s="15">
        <f>IF(N147="Algae",P147,P147*AB147)</f>
        <v>0.62</v>
      </c>
      <c r="R147" s="15">
        <f>Q147/X147</f>
        <v>782.81455501972812</v>
      </c>
      <c r="S147" s="3" t="s">
        <v>187</v>
      </c>
      <c r="T147" s="3">
        <f t="shared" si="19"/>
        <v>782.81455501972812</v>
      </c>
      <c r="U147" s="3" t="s">
        <v>187</v>
      </c>
      <c r="V147" s="3"/>
      <c r="W147" s="2" t="s">
        <v>24</v>
      </c>
      <c r="X147" s="8">
        <v>7.9201388888888898E-4</v>
      </c>
      <c r="Y147" s="2" t="s">
        <v>24</v>
      </c>
      <c r="AB147" s="13">
        <v>0.31</v>
      </c>
    </row>
    <row r="148" spans="1:28" ht="15" x14ac:dyDescent="0.2">
      <c r="A148" s="6" t="s">
        <v>15</v>
      </c>
      <c r="B148" s="6" t="s">
        <v>92</v>
      </c>
      <c r="C148" s="6" t="s">
        <v>17</v>
      </c>
      <c r="D148" s="6" t="s">
        <v>93</v>
      </c>
      <c r="E148" s="5" t="s">
        <v>191</v>
      </c>
      <c r="F148" s="5" t="str">
        <f t="shared" si="15"/>
        <v>UP</v>
      </c>
      <c r="G148" s="5" t="str">
        <f t="shared" si="16"/>
        <v>Reference</v>
      </c>
      <c r="H148" s="5" t="str">
        <f t="shared" si="17"/>
        <v>Post_1_Reference</v>
      </c>
      <c r="I148" s="6" t="s">
        <v>94</v>
      </c>
      <c r="J148" s="6" t="s">
        <v>95</v>
      </c>
      <c r="K148" s="5" t="str">
        <f t="shared" ref="K148:K194" si="20">RIGHT(J148,2)</f>
        <v>15</v>
      </c>
      <c r="L148" s="5" t="str">
        <f t="shared" si="18"/>
        <v>Post_1_Reference15</v>
      </c>
      <c r="M148" s="6" t="s">
        <v>21</v>
      </c>
      <c r="N148" s="6" t="s">
        <v>150</v>
      </c>
      <c r="O148" s="6" t="s">
        <v>22</v>
      </c>
      <c r="P148" s="3">
        <v>19</v>
      </c>
      <c r="Q148" s="15">
        <f>IF(N148="Algae",P148,P148*AB148)</f>
        <v>19</v>
      </c>
      <c r="R148" s="15">
        <f>Q148/X148</f>
        <v>82608.695652173905</v>
      </c>
      <c r="S148" s="8">
        <v>19</v>
      </c>
      <c r="T148" s="3">
        <f t="shared" si="19"/>
        <v>82608.695652173905</v>
      </c>
      <c r="U148" s="9">
        <v>0</v>
      </c>
      <c r="V148" s="3">
        <f t="shared" ref="V138:V201" si="21">IF(U148="NA","NA",U148/X148)</f>
        <v>0</v>
      </c>
      <c r="W148" s="8">
        <v>0</v>
      </c>
      <c r="X148" s="8">
        <v>2.3000000000000001E-4</v>
      </c>
      <c r="Y148" s="6" t="s">
        <v>24</v>
      </c>
      <c r="Z148" s="1">
        <f>SUM(P148:P149)</f>
        <v>25</v>
      </c>
      <c r="AA148" s="1">
        <f>SUM(P153:P176)</f>
        <v>212</v>
      </c>
      <c r="AB148" s="14">
        <f>Z148/AA148</f>
        <v>0.11792452830188679</v>
      </c>
    </row>
    <row r="149" spans="1:28" ht="15" x14ac:dyDescent="0.2">
      <c r="A149" s="6" t="s">
        <v>15</v>
      </c>
      <c r="B149" s="6" t="s">
        <v>92</v>
      </c>
      <c r="C149" s="6" t="s">
        <v>17</v>
      </c>
      <c r="D149" s="6" t="s">
        <v>93</v>
      </c>
      <c r="E149" s="5" t="s">
        <v>191</v>
      </c>
      <c r="F149" s="5" t="str">
        <f t="shared" si="15"/>
        <v>UP</v>
      </c>
      <c r="G149" s="5" t="str">
        <f t="shared" si="16"/>
        <v>Reference</v>
      </c>
      <c r="H149" s="5" t="str">
        <f t="shared" si="17"/>
        <v>Post_1_Reference</v>
      </c>
      <c r="I149" s="6" t="s">
        <v>94</v>
      </c>
      <c r="J149" s="6" t="s">
        <v>95</v>
      </c>
      <c r="K149" s="5" t="str">
        <f t="shared" si="20"/>
        <v>15</v>
      </c>
      <c r="L149" s="5" t="str">
        <f t="shared" si="18"/>
        <v>Post_1_Reference15</v>
      </c>
      <c r="M149" s="6" t="s">
        <v>21</v>
      </c>
      <c r="N149" s="6" t="s">
        <v>150</v>
      </c>
      <c r="O149" s="6" t="s">
        <v>152</v>
      </c>
      <c r="P149" s="3">
        <v>6</v>
      </c>
      <c r="Q149" s="15">
        <f>IF(N149="Algae",P149,P149*AB149)</f>
        <v>6</v>
      </c>
      <c r="R149" s="15">
        <f>Q149/X149</f>
        <v>26086.956521739128</v>
      </c>
      <c r="S149" s="8">
        <v>6</v>
      </c>
      <c r="T149" s="3">
        <f t="shared" si="19"/>
        <v>26086.956521739128</v>
      </c>
      <c r="U149" s="8">
        <v>0</v>
      </c>
      <c r="V149" s="3">
        <f t="shared" si="21"/>
        <v>0</v>
      </c>
      <c r="W149" s="6" t="s">
        <v>24</v>
      </c>
      <c r="X149" s="8">
        <v>2.3000000000000001E-4</v>
      </c>
      <c r="Y149" s="6" t="s">
        <v>24</v>
      </c>
      <c r="Z149"/>
      <c r="AA149"/>
      <c r="AB149" s="13">
        <v>0.11792452830188679</v>
      </c>
    </row>
    <row r="150" spans="1:28" x14ac:dyDescent="0.15">
      <c r="A150" s="6" t="s">
        <v>15</v>
      </c>
      <c r="B150" s="6" t="s">
        <v>92</v>
      </c>
      <c r="C150" s="6" t="s">
        <v>17</v>
      </c>
      <c r="D150" s="6" t="s">
        <v>93</v>
      </c>
      <c r="E150" s="5" t="s">
        <v>191</v>
      </c>
      <c r="F150" s="5" t="str">
        <f t="shared" si="15"/>
        <v>UP</v>
      </c>
      <c r="G150" s="5" t="str">
        <f t="shared" si="16"/>
        <v>Reference</v>
      </c>
      <c r="H150" s="5" t="str">
        <f t="shared" si="17"/>
        <v>Post_1_Reference</v>
      </c>
      <c r="I150" s="6" t="s">
        <v>94</v>
      </c>
      <c r="J150" s="6" t="s">
        <v>95</v>
      </c>
      <c r="K150" s="5" t="str">
        <f t="shared" si="20"/>
        <v>15</v>
      </c>
      <c r="L150" s="5" t="str">
        <f t="shared" si="18"/>
        <v>Post_1_Reference15</v>
      </c>
      <c r="M150" s="6" t="s">
        <v>21</v>
      </c>
      <c r="N150" s="6" t="s">
        <v>150</v>
      </c>
      <c r="O150" s="6" t="s">
        <v>153</v>
      </c>
      <c r="P150" s="3">
        <v>1</v>
      </c>
      <c r="Q150" s="15">
        <f>IF(N150="Algae",P150,P150*AB150)</f>
        <v>1</v>
      </c>
      <c r="R150" s="15">
        <f>Q150/X150</f>
        <v>4347.826086956522</v>
      </c>
      <c r="S150" s="8">
        <v>20</v>
      </c>
      <c r="T150" s="3">
        <f t="shared" si="19"/>
        <v>86956.521739130432</v>
      </c>
      <c r="U150" s="8">
        <v>0</v>
      </c>
      <c r="V150" s="3">
        <f t="shared" si="21"/>
        <v>0</v>
      </c>
      <c r="W150" s="6" t="s">
        <v>24</v>
      </c>
      <c r="X150" s="8">
        <v>2.3000000000000001E-4</v>
      </c>
      <c r="Y150" s="6" t="s">
        <v>24</v>
      </c>
      <c r="AB150" s="13">
        <v>0.11792452830188679</v>
      </c>
    </row>
    <row r="151" spans="1:28" x14ac:dyDescent="0.15">
      <c r="A151" s="6" t="s">
        <v>15</v>
      </c>
      <c r="B151" s="6" t="s">
        <v>92</v>
      </c>
      <c r="C151" s="6" t="s">
        <v>17</v>
      </c>
      <c r="D151" s="6" t="s">
        <v>93</v>
      </c>
      <c r="E151" s="5" t="s">
        <v>191</v>
      </c>
      <c r="F151" s="5" t="str">
        <f t="shared" si="15"/>
        <v>UP</v>
      </c>
      <c r="G151" s="5" t="str">
        <f t="shared" si="16"/>
        <v>Reference</v>
      </c>
      <c r="H151" s="5" t="str">
        <f t="shared" si="17"/>
        <v>Post_1_Reference</v>
      </c>
      <c r="I151" s="6" t="s">
        <v>94</v>
      </c>
      <c r="J151" s="6" t="s">
        <v>95</v>
      </c>
      <c r="K151" s="5" t="str">
        <f t="shared" si="20"/>
        <v>15</v>
      </c>
      <c r="L151" s="5" t="str">
        <f t="shared" si="18"/>
        <v>Post_1_Reference15</v>
      </c>
      <c r="M151" s="6" t="s">
        <v>21</v>
      </c>
      <c r="N151" s="6" t="s">
        <v>150</v>
      </c>
      <c r="O151" s="6" t="s">
        <v>160</v>
      </c>
      <c r="P151" s="3">
        <v>2</v>
      </c>
      <c r="Q151" s="15">
        <f>IF(N151="Algae",P151,P151*AB151)</f>
        <v>2</v>
      </c>
      <c r="R151" s="15">
        <f>Q151/X151</f>
        <v>8695.652173913044</v>
      </c>
      <c r="S151" s="8">
        <v>225</v>
      </c>
      <c r="T151" s="3">
        <f t="shared" si="19"/>
        <v>978260.86956521741</v>
      </c>
      <c r="U151" s="8">
        <v>0</v>
      </c>
      <c r="V151" s="3">
        <f t="shared" si="21"/>
        <v>0</v>
      </c>
      <c r="W151" s="6" t="s">
        <v>24</v>
      </c>
      <c r="X151" s="8">
        <v>2.3000000000000001E-4</v>
      </c>
      <c r="Y151" s="6" t="s">
        <v>24</v>
      </c>
      <c r="AB151" s="13">
        <v>0.11792452830188679</v>
      </c>
    </row>
    <row r="152" spans="1:28" x14ac:dyDescent="0.15">
      <c r="A152" s="6" t="s">
        <v>15</v>
      </c>
      <c r="B152" s="6" t="s">
        <v>92</v>
      </c>
      <c r="C152" s="6" t="s">
        <v>17</v>
      </c>
      <c r="D152" s="6" t="s">
        <v>93</v>
      </c>
      <c r="E152" s="5" t="s">
        <v>191</v>
      </c>
      <c r="F152" s="5" t="str">
        <f t="shared" si="15"/>
        <v>UP</v>
      </c>
      <c r="G152" s="5" t="str">
        <f t="shared" si="16"/>
        <v>Reference</v>
      </c>
      <c r="H152" s="5" t="str">
        <f t="shared" si="17"/>
        <v>Post_1_Reference</v>
      </c>
      <c r="I152" s="6" t="s">
        <v>94</v>
      </c>
      <c r="J152" s="6" t="s">
        <v>95</v>
      </c>
      <c r="K152" s="5" t="str">
        <f t="shared" si="20"/>
        <v>15</v>
      </c>
      <c r="L152" s="5" t="str">
        <f t="shared" si="18"/>
        <v>Post_1_Reference15</v>
      </c>
      <c r="M152" s="6" t="s">
        <v>21</v>
      </c>
      <c r="N152" s="6" t="s">
        <v>150</v>
      </c>
      <c r="O152" s="6" t="s">
        <v>156</v>
      </c>
      <c r="P152" s="3">
        <v>2</v>
      </c>
      <c r="Q152" s="15">
        <f>IF(N152="Algae",P152,P152*AB152)</f>
        <v>2</v>
      </c>
      <c r="R152" s="15">
        <f>Q152/X152</f>
        <v>8695.652173913044</v>
      </c>
      <c r="S152" s="8">
        <v>8</v>
      </c>
      <c r="T152" s="3">
        <f t="shared" si="19"/>
        <v>34782.608695652176</v>
      </c>
      <c r="U152" s="8">
        <v>0</v>
      </c>
      <c r="V152" s="3">
        <f t="shared" si="21"/>
        <v>0</v>
      </c>
      <c r="W152" s="6" t="s">
        <v>24</v>
      </c>
      <c r="X152" s="8">
        <v>2.3000000000000001E-4</v>
      </c>
      <c r="Y152" s="6" t="s">
        <v>24</v>
      </c>
      <c r="AB152" s="13">
        <v>0.11792452830188679</v>
      </c>
    </row>
    <row r="153" spans="1:28" x14ac:dyDescent="0.15">
      <c r="A153" s="2" t="s">
        <v>15</v>
      </c>
      <c r="B153" s="2" t="s">
        <v>92</v>
      </c>
      <c r="C153" s="2" t="s">
        <v>17</v>
      </c>
      <c r="D153" s="2" t="s">
        <v>93</v>
      </c>
      <c r="E153" s="5" t="s">
        <v>191</v>
      </c>
      <c r="F153" s="5" t="str">
        <f t="shared" si="15"/>
        <v>UP</v>
      </c>
      <c r="G153" s="5" t="str">
        <f t="shared" si="16"/>
        <v>Reference</v>
      </c>
      <c r="H153" s="5" t="str">
        <f t="shared" si="17"/>
        <v>Post_1_Reference</v>
      </c>
      <c r="I153" s="2" t="s">
        <v>94</v>
      </c>
      <c r="J153" s="2" t="s">
        <v>95</v>
      </c>
      <c r="K153" s="5" t="str">
        <f t="shared" si="20"/>
        <v>15</v>
      </c>
      <c r="L153" s="5" t="str">
        <f t="shared" si="18"/>
        <v>Post_1_Reference15</v>
      </c>
      <c r="M153" s="2" t="s">
        <v>21</v>
      </c>
      <c r="N153" s="2" t="s">
        <v>22</v>
      </c>
      <c r="O153" s="2" t="s">
        <v>23</v>
      </c>
      <c r="P153" s="3">
        <v>4</v>
      </c>
      <c r="Q153" s="15">
        <f>IF(N153="Algae",P153,P153*AB153)</f>
        <v>0.47169811320754718</v>
      </c>
      <c r="R153" s="15">
        <f>Q153/X153</f>
        <v>2050.8613617719443</v>
      </c>
      <c r="S153" s="3" t="s">
        <v>187</v>
      </c>
      <c r="T153" s="3">
        <f t="shared" si="19"/>
        <v>2050.8613617719443</v>
      </c>
      <c r="U153" s="3" t="s">
        <v>187</v>
      </c>
      <c r="V153" s="3"/>
      <c r="W153" s="2" t="s">
        <v>24</v>
      </c>
      <c r="X153" s="8">
        <v>2.3000000000000001E-4</v>
      </c>
      <c r="Y153" s="2" t="s">
        <v>24</v>
      </c>
      <c r="AB153" s="13">
        <v>0.11792452830188679</v>
      </c>
    </row>
    <row r="154" spans="1:28" x14ac:dyDescent="0.15">
      <c r="A154" s="2" t="s">
        <v>15</v>
      </c>
      <c r="B154" s="2" t="s">
        <v>92</v>
      </c>
      <c r="C154" s="2" t="s">
        <v>17</v>
      </c>
      <c r="D154" s="2" t="s">
        <v>93</v>
      </c>
      <c r="E154" s="5" t="s">
        <v>191</v>
      </c>
      <c r="F154" s="5" t="str">
        <f t="shared" si="15"/>
        <v>UP</v>
      </c>
      <c r="G154" s="5" t="str">
        <f t="shared" si="16"/>
        <v>Reference</v>
      </c>
      <c r="H154" s="5" t="str">
        <f t="shared" si="17"/>
        <v>Post_1_Reference</v>
      </c>
      <c r="I154" s="2" t="s">
        <v>94</v>
      </c>
      <c r="J154" s="2" t="s">
        <v>95</v>
      </c>
      <c r="K154" s="5" t="str">
        <f t="shared" si="20"/>
        <v>15</v>
      </c>
      <c r="L154" s="5" t="str">
        <f t="shared" si="18"/>
        <v>Post_1_Reference15</v>
      </c>
      <c r="M154" s="2" t="s">
        <v>21</v>
      </c>
      <c r="N154" s="2" t="s">
        <v>22</v>
      </c>
      <c r="O154" s="2" t="s">
        <v>96</v>
      </c>
      <c r="P154" s="3">
        <v>2</v>
      </c>
      <c r="Q154" s="15">
        <f>IF(N154="Algae",P154,P154*AB154)</f>
        <v>0.23584905660377359</v>
      </c>
      <c r="R154" s="15">
        <f>Q154/X154</f>
        <v>1025.4306808859722</v>
      </c>
      <c r="S154" s="3" t="s">
        <v>187</v>
      </c>
      <c r="T154" s="3">
        <f t="shared" si="19"/>
        <v>1025.4306808859722</v>
      </c>
      <c r="U154" s="3" t="s">
        <v>187</v>
      </c>
      <c r="V154" s="3"/>
      <c r="W154" s="2" t="s">
        <v>24</v>
      </c>
      <c r="X154" s="8">
        <v>2.3000000000000001E-4</v>
      </c>
      <c r="Y154" s="2" t="s">
        <v>24</v>
      </c>
      <c r="AB154" s="13">
        <v>0.11792452830188679</v>
      </c>
    </row>
    <row r="155" spans="1:28" x14ac:dyDescent="0.15">
      <c r="A155" s="2" t="s">
        <v>15</v>
      </c>
      <c r="B155" s="2" t="s">
        <v>92</v>
      </c>
      <c r="C155" s="2" t="s">
        <v>17</v>
      </c>
      <c r="D155" s="2" t="s">
        <v>93</v>
      </c>
      <c r="E155" s="5" t="s">
        <v>191</v>
      </c>
      <c r="F155" s="5" t="str">
        <f t="shared" si="15"/>
        <v>UP</v>
      </c>
      <c r="G155" s="5" t="str">
        <f t="shared" si="16"/>
        <v>Reference</v>
      </c>
      <c r="H155" s="5" t="str">
        <f t="shared" si="17"/>
        <v>Post_1_Reference</v>
      </c>
      <c r="I155" s="2" t="s">
        <v>94</v>
      </c>
      <c r="J155" s="2" t="s">
        <v>95</v>
      </c>
      <c r="K155" s="5" t="str">
        <f t="shared" si="20"/>
        <v>15</v>
      </c>
      <c r="L155" s="5" t="str">
        <f t="shared" si="18"/>
        <v>Post_1_Reference15</v>
      </c>
      <c r="M155" s="2" t="s">
        <v>21</v>
      </c>
      <c r="N155" s="2" t="s">
        <v>22</v>
      </c>
      <c r="O155" s="2" t="s">
        <v>97</v>
      </c>
      <c r="P155" s="3">
        <v>1</v>
      </c>
      <c r="Q155" s="15">
        <f>IF(N155="Algae",P155,P155*AB155)</f>
        <v>0.11792452830188679</v>
      </c>
      <c r="R155" s="15">
        <f>Q155/X155</f>
        <v>512.71534044298608</v>
      </c>
      <c r="S155" s="3" t="s">
        <v>187</v>
      </c>
      <c r="T155" s="3">
        <f t="shared" si="19"/>
        <v>512.71534044298608</v>
      </c>
      <c r="U155" s="3" t="s">
        <v>187</v>
      </c>
      <c r="V155" s="3"/>
      <c r="W155" s="2" t="s">
        <v>24</v>
      </c>
      <c r="X155" s="8">
        <v>2.3000000000000001E-4</v>
      </c>
      <c r="Y155" s="2" t="s">
        <v>56</v>
      </c>
      <c r="AB155" s="13">
        <v>0.11792452830188679</v>
      </c>
    </row>
    <row r="156" spans="1:28" x14ac:dyDescent="0.15">
      <c r="A156" s="2" t="s">
        <v>15</v>
      </c>
      <c r="B156" s="2" t="s">
        <v>92</v>
      </c>
      <c r="C156" s="2" t="s">
        <v>17</v>
      </c>
      <c r="D156" s="2" t="s">
        <v>93</v>
      </c>
      <c r="E156" s="5" t="s">
        <v>191</v>
      </c>
      <c r="F156" s="5" t="str">
        <f t="shared" si="15"/>
        <v>UP</v>
      </c>
      <c r="G156" s="5" t="str">
        <f t="shared" si="16"/>
        <v>Reference</v>
      </c>
      <c r="H156" s="5" t="str">
        <f t="shared" si="17"/>
        <v>Post_1_Reference</v>
      </c>
      <c r="I156" s="2" t="s">
        <v>94</v>
      </c>
      <c r="J156" s="2" t="s">
        <v>95</v>
      </c>
      <c r="K156" s="5" t="str">
        <f t="shared" si="20"/>
        <v>15</v>
      </c>
      <c r="L156" s="5" t="str">
        <f t="shared" si="18"/>
        <v>Post_1_Reference15</v>
      </c>
      <c r="M156" s="2" t="s">
        <v>21</v>
      </c>
      <c r="N156" s="2" t="s">
        <v>22</v>
      </c>
      <c r="O156" s="2" t="s">
        <v>27</v>
      </c>
      <c r="P156" s="3">
        <v>3</v>
      </c>
      <c r="Q156" s="15">
        <f>IF(N156="Algae",P156,P156*AB156)</f>
        <v>0.35377358490566035</v>
      </c>
      <c r="R156" s="15">
        <f>Q156/X156</f>
        <v>1538.1460213289581</v>
      </c>
      <c r="S156" s="3" t="s">
        <v>187</v>
      </c>
      <c r="T156" s="3">
        <f t="shared" si="19"/>
        <v>1538.1460213289581</v>
      </c>
      <c r="U156" s="3" t="s">
        <v>187</v>
      </c>
      <c r="V156" s="3"/>
      <c r="W156" s="2" t="s">
        <v>24</v>
      </c>
      <c r="X156" s="8">
        <v>2.3000000000000001E-4</v>
      </c>
      <c r="Y156" s="2" t="s">
        <v>24</v>
      </c>
      <c r="AB156" s="13">
        <v>0.11792452830188679</v>
      </c>
    </row>
    <row r="157" spans="1:28" x14ac:dyDescent="0.15">
      <c r="A157" s="2" t="s">
        <v>15</v>
      </c>
      <c r="B157" s="2" t="s">
        <v>92</v>
      </c>
      <c r="C157" s="2" t="s">
        <v>17</v>
      </c>
      <c r="D157" s="2" t="s">
        <v>93</v>
      </c>
      <c r="E157" s="5" t="s">
        <v>191</v>
      </c>
      <c r="F157" s="5" t="str">
        <f t="shared" si="15"/>
        <v>UP</v>
      </c>
      <c r="G157" s="5" t="str">
        <f t="shared" si="16"/>
        <v>Reference</v>
      </c>
      <c r="H157" s="5" t="str">
        <f t="shared" si="17"/>
        <v>Post_1_Reference</v>
      </c>
      <c r="I157" s="2" t="s">
        <v>94</v>
      </c>
      <c r="J157" s="2" t="s">
        <v>95</v>
      </c>
      <c r="K157" s="5" t="str">
        <f t="shared" si="20"/>
        <v>15</v>
      </c>
      <c r="L157" s="5" t="str">
        <f t="shared" si="18"/>
        <v>Post_1_Reference15</v>
      </c>
      <c r="M157" s="2" t="s">
        <v>21</v>
      </c>
      <c r="N157" s="2" t="s">
        <v>22</v>
      </c>
      <c r="O157" s="2" t="s">
        <v>98</v>
      </c>
      <c r="P157" s="3">
        <v>1</v>
      </c>
      <c r="Q157" s="15">
        <f>IF(N157="Algae",P157,P157*AB157)</f>
        <v>0.11792452830188679</v>
      </c>
      <c r="R157" s="15">
        <f>Q157/X157</f>
        <v>512.71534044298608</v>
      </c>
      <c r="S157" s="3" t="s">
        <v>187</v>
      </c>
      <c r="T157" s="3">
        <f t="shared" si="19"/>
        <v>512.71534044298608</v>
      </c>
      <c r="U157" s="3" t="s">
        <v>187</v>
      </c>
      <c r="V157" s="3"/>
      <c r="W157" s="2" t="s">
        <v>24</v>
      </c>
      <c r="X157" s="8">
        <v>2.3000000000000001E-4</v>
      </c>
      <c r="Y157" s="2" t="s">
        <v>24</v>
      </c>
      <c r="AB157" s="13">
        <v>0.11792452830188679</v>
      </c>
    </row>
    <row r="158" spans="1:28" x14ac:dyDescent="0.15">
      <c r="A158" s="2" t="s">
        <v>15</v>
      </c>
      <c r="B158" s="2" t="s">
        <v>92</v>
      </c>
      <c r="C158" s="2" t="s">
        <v>17</v>
      </c>
      <c r="D158" s="2" t="s">
        <v>93</v>
      </c>
      <c r="E158" s="5" t="s">
        <v>191</v>
      </c>
      <c r="F158" s="5" t="str">
        <f t="shared" si="15"/>
        <v>UP</v>
      </c>
      <c r="G158" s="5" t="str">
        <f t="shared" si="16"/>
        <v>Reference</v>
      </c>
      <c r="H158" s="5" t="str">
        <f t="shared" si="17"/>
        <v>Post_1_Reference</v>
      </c>
      <c r="I158" s="2" t="s">
        <v>94</v>
      </c>
      <c r="J158" s="2" t="s">
        <v>95</v>
      </c>
      <c r="K158" s="5" t="str">
        <f t="shared" si="20"/>
        <v>15</v>
      </c>
      <c r="L158" s="5" t="str">
        <f t="shared" si="18"/>
        <v>Post_1_Reference15</v>
      </c>
      <c r="M158" s="2" t="s">
        <v>21</v>
      </c>
      <c r="N158" s="2" t="s">
        <v>22</v>
      </c>
      <c r="O158" s="2" t="s">
        <v>28</v>
      </c>
      <c r="P158" s="3">
        <v>1</v>
      </c>
      <c r="Q158" s="15">
        <f>IF(N158="Algae",P158,P158*AB158)</f>
        <v>0.11792452830188679</v>
      </c>
      <c r="R158" s="15">
        <f>Q158/X158</f>
        <v>512.71534044298608</v>
      </c>
      <c r="S158" s="3" t="s">
        <v>187</v>
      </c>
      <c r="T158" s="3">
        <f t="shared" si="19"/>
        <v>512.71534044298608</v>
      </c>
      <c r="U158" s="3" t="s">
        <v>187</v>
      </c>
      <c r="V158" s="3"/>
      <c r="W158" s="2" t="s">
        <v>24</v>
      </c>
      <c r="X158" s="8">
        <v>2.3000000000000001E-4</v>
      </c>
      <c r="Y158" s="2" t="s">
        <v>167</v>
      </c>
      <c r="AB158" s="13">
        <v>0.11792452830188679</v>
      </c>
    </row>
    <row r="159" spans="1:28" x14ac:dyDescent="0.15">
      <c r="A159" s="2" t="s">
        <v>15</v>
      </c>
      <c r="B159" s="2" t="s">
        <v>92</v>
      </c>
      <c r="C159" s="2" t="s">
        <v>17</v>
      </c>
      <c r="D159" s="2" t="s">
        <v>93</v>
      </c>
      <c r="E159" s="5" t="s">
        <v>191</v>
      </c>
      <c r="F159" s="5" t="str">
        <f t="shared" si="15"/>
        <v>UP</v>
      </c>
      <c r="G159" s="5" t="str">
        <f t="shared" si="16"/>
        <v>Reference</v>
      </c>
      <c r="H159" s="5" t="str">
        <f t="shared" si="17"/>
        <v>Post_1_Reference</v>
      </c>
      <c r="I159" s="2" t="s">
        <v>94</v>
      </c>
      <c r="J159" s="2" t="s">
        <v>95</v>
      </c>
      <c r="K159" s="5" t="str">
        <f t="shared" si="20"/>
        <v>15</v>
      </c>
      <c r="L159" s="5" t="str">
        <f t="shared" si="18"/>
        <v>Post_1_Reference15</v>
      </c>
      <c r="M159" s="2" t="s">
        <v>21</v>
      </c>
      <c r="N159" s="2" t="s">
        <v>22</v>
      </c>
      <c r="O159" s="2" t="s">
        <v>62</v>
      </c>
      <c r="P159" s="3">
        <v>4</v>
      </c>
      <c r="Q159" s="15">
        <f>IF(N159="Algae",P159,P159*AB159)</f>
        <v>0.47169811320754718</v>
      </c>
      <c r="R159" s="15">
        <f>Q159/X159</f>
        <v>2050.8613617719443</v>
      </c>
      <c r="S159" s="3" t="s">
        <v>187</v>
      </c>
      <c r="T159" s="3">
        <f t="shared" si="19"/>
        <v>2050.8613617719443</v>
      </c>
      <c r="U159" s="3" t="s">
        <v>187</v>
      </c>
      <c r="V159" s="3"/>
      <c r="W159" s="2" t="s">
        <v>24</v>
      </c>
      <c r="X159" s="8">
        <v>2.3000000000000001E-4</v>
      </c>
      <c r="Y159" s="2" t="s">
        <v>165</v>
      </c>
      <c r="AB159" s="13">
        <v>0.11792452830188679</v>
      </c>
    </row>
    <row r="160" spans="1:28" x14ac:dyDescent="0.15">
      <c r="A160" s="2" t="s">
        <v>15</v>
      </c>
      <c r="B160" s="2" t="s">
        <v>92</v>
      </c>
      <c r="C160" s="2" t="s">
        <v>17</v>
      </c>
      <c r="D160" s="2" t="s">
        <v>93</v>
      </c>
      <c r="E160" s="5" t="s">
        <v>191</v>
      </c>
      <c r="F160" s="5" t="str">
        <f t="shared" si="15"/>
        <v>UP</v>
      </c>
      <c r="G160" s="5" t="str">
        <f t="shared" si="16"/>
        <v>Reference</v>
      </c>
      <c r="H160" s="5" t="str">
        <f t="shared" si="17"/>
        <v>Post_1_Reference</v>
      </c>
      <c r="I160" s="2" t="s">
        <v>94</v>
      </c>
      <c r="J160" s="2" t="s">
        <v>95</v>
      </c>
      <c r="K160" s="5" t="str">
        <f t="shared" si="20"/>
        <v>15</v>
      </c>
      <c r="L160" s="5" t="str">
        <f t="shared" si="18"/>
        <v>Post_1_Reference15</v>
      </c>
      <c r="M160" s="2" t="s">
        <v>21</v>
      </c>
      <c r="N160" s="2" t="s">
        <v>22</v>
      </c>
      <c r="O160" s="2" t="s">
        <v>80</v>
      </c>
      <c r="P160" s="3">
        <v>1</v>
      </c>
      <c r="Q160" s="15">
        <f>IF(N160="Algae",P160,P160*AB160)</f>
        <v>0.11792452830188679</v>
      </c>
      <c r="R160" s="15">
        <f>Q160/X160</f>
        <v>512.71534044298608</v>
      </c>
      <c r="S160" s="3" t="s">
        <v>187</v>
      </c>
      <c r="T160" s="3">
        <f t="shared" si="19"/>
        <v>512.71534044298608</v>
      </c>
      <c r="U160" s="3" t="s">
        <v>187</v>
      </c>
      <c r="V160" s="3"/>
      <c r="W160" s="2" t="s">
        <v>24</v>
      </c>
      <c r="X160" s="8">
        <v>2.3000000000000001E-4</v>
      </c>
      <c r="Y160" s="2" t="s">
        <v>24</v>
      </c>
      <c r="AB160" s="13">
        <v>0.11792452830188679</v>
      </c>
    </row>
    <row r="161" spans="1:28" x14ac:dyDescent="0.15">
      <c r="A161" s="2" t="s">
        <v>15</v>
      </c>
      <c r="B161" s="2" t="s">
        <v>92</v>
      </c>
      <c r="C161" s="2" t="s">
        <v>17</v>
      </c>
      <c r="D161" s="2" t="s">
        <v>93</v>
      </c>
      <c r="E161" s="5" t="s">
        <v>191</v>
      </c>
      <c r="F161" s="5" t="str">
        <f t="shared" si="15"/>
        <v>UP</v>
      </c>
      <c r="G161" s="5" t="str">
        <f t="shared" si="16"/>
        <v>Reference</v>
      </c>
      <c r="H161" s="5" t="str">
        <f t="shared" si="17"/>
        <v>Post_1_Reference</v>
      </c>
      <c r="I161" s="2" t="s">
        <v>94</v>
      </c>
      <c r="J161" s="2" t="s">
        <v>95</v>
      </c>
      <c r="K161" s="5" t="str">
        <f t="shared" si="20"/>
        <v>15</v>
      </c>
      <c r="L161" s="5" t="str">
        <f t="shared" si="18"/>
        <v>Post_1_Reference15</v>
      </c>
      <c r="M161" s="2" t="s">
        <v>21</v>
      </c>
      <c r="N161" s="2" t="s">
        <v>22</v>
      </c>
      <c r="O161" s="2" t="s">
        <v>65</v>
      </c>
      <c r="P161" s="3">
        <v>2</v>
      </c>
      <c r="Q161" s="15">
        <f>IF(N161="Algae",P161,P161*AB161)</f>
        <v>0.23584905660377359</v>
      </c>
      <c r="R161" s="15">
        <f>Q161/X161</f>
        <v>1025.4306808859722</v>
      </c>
      <c r="S161" s="3" t="s">
        <v>187</v>
      </c>
      <c r="T161" s="3">
        <f t="shared" si="19"/>
        <v>1025.4306808859722</v>
      </c>
      <c r="U161" s="3" t="s">
        <v>187</v>
      </c>
      <c r="V161" s="3"/>
      <c r="W161" s="2" t="s">
        <v>24</v>
      </c>
      <c r="X161" s="8">
        <v>2.3000000000000001E-4</v>
      </c>
      <c r="Y161" s="2" t="s">
        <v>24</v>
      </c>
      <c r="AB161" s="13">
        <v>0.11792452830188679</v>
      </c>
    </row>
    <row r="162" spans="1:28" x14ac:dyDescent="0.15">
      <c r="A162" s="2" t="s">
        <v>15</v>
      </c>
      <c r="B162" s="2" t="s">
        <v>92</v>
      </c>
      <c r="C162" s="2" t="s">
        <v>17</v>
      </c>
      <c r="D162" s="2" t="s">
        <v>93</v>
      </c>
      <c r="E162" s="5" t="s">
        <v>191</v>
      </c>
      <c r="F162" s="5" t="str">
        <f t="shared" si="15"/>
        <v>UP</v>
      </c>
      <c r="G162" s="5" t="str">
        <f t="shared" si="16"/>
        <v>Reference</v>
      </c>
      <c r="H162" s="5" t="str">
        <f t="shared" si="17"/>
        <v>Post_1_Reference</v>
      </c>
      <c r="I162" s="2" t="s">
        <v>94</v>
      </c>
      <c r="J162" s="2" t="s">
        <v>95</v>
      </c>
      <c r="K162" s="5" t="str">
        <f t="shared" si="20"/>
        <v>15</v>
      </c>
      <c r="L162" s="5" t="str">
        <f t="shared" si="18"/>
        <v>Post_1_Reference15</v>
      </c>
      <c r="M162" s="2" t="s">
        <v>21</v>
      </c>
      <c r="N162" s="2" t="s">
        <v>22</v>
      </c>
      <c r="O162" s="2" t="s">
        <v>99</v>
      </c>
      <c r="P162" s="3">
        <v>1</v>
      </c>
      <c r="Q162" s="15">
        <f>IF(N162="Algae",P162,P162*AB162)</f>
        <v>0.11792452830188679</v>
      </c>
      <c r="R162" s="15">
        <f>Q162/X162</f>
        <v>512.71534044298608</v>
      </c>
      <c r="S162" s="3" t="s">
        <v>187</v>
      </c>
      <c r="T162" s="3">
        <f t="shared" si="19"/>
        <v>512.71534044298608</v>
      </c>
      <c r="U162" s="3" t="s">
        <v>187</v>
      </c>
      <c r="V162" s="3"/>
      <c r="W162" s="2" t="s">
        <v>24</v>
      </c>
      <c r="X162" s="8">
        <v>2.3000000000000001E-4</v>
      </c>
      <c r="Y162" s="2" t="s">
        <v>24</v>
      </c>
      <c r="AB162" s="13">
        <v>0.11792452830188679</v>
      </c>
    </row>
    <row r="163" spans="1:28" x14ac:dyDescent="0.15">
      <c r="A163" s="2" t="s">
        <v>15</v>
      </c>
      <c r="B163" s="2" t="s">
        <v>92</v>
      </c>
      <c r="C163" s="2" t="s">
        <v>17</v>
      </c>
      <c r="D163" s="2" t="s">
        <v>93</v>
      </c>
      <c r="E163" s="5" t="s">
        <v>191</v>
      </c>
      <c r="F163" s="5" t="str">
        <f t="shared" si="15"/>
        <v>UP</v>
      </c>
      <c r="G163" s="5" t="str">
        <f t="shared" si="16"/>
        <v>Reference</v>
      </c>
      <c r="H163" s="5" t="str">
        <f t="shared" si="17"/>
        <v>Post_1_Reference</v>
      </c>
      <c r="I163" s="2" t="s">
        <v>94</v>
      </c>
      <c r="J163" s="2" t="s">
        <v>95</v>
      </c>
      <c r="K163" s="5" t="str">
        <f t="shared" si="20"/>
        <v>15</v>
      </c>
      <c r="L163" s="5" t="str">
        <f t="shared" si="18"/>
        <v>Post_1_Reference15</v>
      </c>
      <c r="M163" s="2" t="s">
        <v>21</v>
      </c>
      <c r="N163" s="2" t="s">
        <v>22</v>
      </c>
      <c r="O163" s="2" t="s">
        <v>33</v>
      </c>
      <c r="P163" s="3">
        <v>115</v>
      </c>
      <c r="Q163" s="15">
        <f>IF(N163="Algae",P163,P163*AB163)</f>
        <v>13.561320754716981</v>
      </c>
      <c r="R163" s="15">
        <f>Q163/X163</f>
        <v>58962.264150943396</v>
      </c>
      <c r="S163" s="3" t="s">
        <v>187</v>
      </c>
      <c r="T163" s="3">
        <f t="shared" si="19"/>
        <v>58962.264150943396</v>
      </c>
      <c r="U163" s="3" t="s">
        <v>187</v>
      </c>
      <c r="V163" s="3"/>
      <c r="W163" s="2" t="s">
        <v>24</v>
      </c>
      <c r="X163" s="8">
        <v>2.3000000000000001E-4</v>
      </c>
      <c r="Y163" s="2" t="s">
        <v>100</v>
      </c>
      <c r="AB163" s="13">
        <v>0.11792452830188679</v>
      </c>
    </row>
    <row r="164" spans="1:28" x14ac:dyDescent="0.15">
      <c r="A164" s="2" t="s">
        <v>15</v>
      </c>
      <c r="B164" s="2" t="s">
        <v>92</v>
      </c>
      <c r="C164" s="2" t="s">
        <v>17</v>
      </c>
      <c r="D164" s="2" t="s">
        <v>93</v>
      </c>
      <c r="E164" s="5" t="s">
        <v>191</v>
      </c>
      <c r="F164" s="5" t="str">
        <f t="shared" si="15"/>
        <v>UP</v>
      </c>
      <c r="G164" s="5" t="str">
        <f t="shared" si="16"/>
        <v>Reference</v>
      </c>
      <c r="H164" s="5" t="str">
        <f t="shared" si="17"/>
        <v>Post_1_Reference</v>
      </c>
      <c r="I164" s="2" t="s">
        <v>94</v>
      </c>
      <c r="J164" s="2" t="s">
        <v>95</v>
      </c>
      <c r="K164" s="5" t="str">
        <f t="shared" si="20"/>
        <v>15</v>
      </c>
      <c r="L164" s="5" t="str">
        <f t="shared" si="18"/>
        <v>Post_1_Reference15</v>
      </c>
      <c r="M164" s="2" t="s">
        <v>21</v>
      </c>
      <c r="N164" s="2" t="s">
        <v>22</v>
      </c>
      <c r="O164" s="2" t="s">
        <v>35</v>
      </c>
      <c r="P164" s="3">
        <v>47</v>
      </c>
      <c r="Q164" s="15">
        <f>IF(N164="Algae",P164,P164*AB164)</f>
        <v>5.5424528301886795</v>
      </c>
      <c r="R164" s="15">
        <f>Q164/X164</f>
        <v>24097.621000820345</v>
      </c>
      <c r="S164" s="3" t="s">
        <v>187</v>
      </c>
      <c r="T164" s="3">
        <f t="shared" si="19"/>
        <v>24097.621000820345</v>
      </c>
      <c r="U164" s="3" t="s">
        <v>187</v>
      </c>
      <c r="V164" s="3"/>
      <c r="W164" s="2" t="s">
        <v>24</v>
      </c>
      <c r="X164" s="8">
        <v>2.3000000000000001E-4</v>
      </c>
      <c r="Y164" s="2" t="s">
        <v>24</v>
      </c>
      <c r="AB164" s="13">
        <v>0.11792452830188679</v>
      </c>
    </row>
    <row r="165" spans="1:28" x14ac:dyDescent="0.15">
      <c r="A165" s="2" t="s">
        <v>15</v>
      </c>
      <c r="B165" s="2" t="s">
        <v>92</v>
      </c>
      <c r="C165" s="2" t="s">
        <v>17</v>
      </c>
      <c r="D165" s="2" t="s">
        <v>93</v>
      </c>
      <c r="E165" s="5" t="s">
        <v>191</v>
      </c>
      <c r="F165" s="5" t="str">
        <f t="shared" si="15"/>
        <v>UP</v>
      </c>
      <c r="G165" s="5" t="str">
        <f t="shared" si="16"/>
        <v>Reference</v>
      </c>
      <c r="H165" s="5" t="str">
        <f t="shared" si="17"/>
        <v>Post_1_Reference</v>
      </c>
      <c r="I165" s="2" t="s">
        <v>94</v>
      </c>
      <c r="J165" s="2" t="s">
        <v>95</v>
      </c>
      <c r="K165" s="5" t="str">
        <f t="shared" si="20"/>
        <v>15</v>
      </c>
      <c r="L165" s="5" t="str">
        <f t="shared" si="18"/>
        <v>Post_1_Reference15</v>
      </c>
      <c r="M165" s="2" t="s">
        <v>21</v>
      </c>
      <c r="N165" s="2" t="s">
        <v>22</v>
      </c>
      <c r="O165" s="2" t="s">
        <v>36</v>
      </c>
      <c r="P165" s="3">
        <v>1</v>
      </c>
      <c r="Q165" s="15">
        <f>IF(N165="Algae",P165,P165*AB165)</f>
        <v>0.11792452830188679</v>
      </c>
      <c r="R165" s="15">
        <f>Q165/X165</f>
        <v>512.71534044298608</v>
      </c>
      <c r="S165" s="3" t="s">
        <v>187</v>
      </c>
      <c r="T165" s="3">
        <f t="shared" si="19"/>
        <v>512.71534044298608</v>
      </c>
      <c r="U165" s="3" t="s">
        <v>187</v>
      </c>
      <c r="V165" s="3"/>
      <c r="W165" s="2" t="s">
        <v>24</v>
      </c>
      <c r="X165" s="8">
        <v>2.3000000000000001E-4</v>
      </c>
      <c r="Y165" s="2" t="s">
        <v>24</v>
      </c>
      <c r="AB165" s="13">
        <v>0.11792452830188679</v>
      </c>
    </row>
    <row r="166" spans="1:28" x14ac:dyDescent="0.15">
      <c r="A166" s="2" t="s">
        <v>15</v>
      </c>
      <c r="B166" s="2" t="s">
        <v>92</v>
      </c>
      <c r="C166" s="2" t="s">
        <v>17</v>
      </c>
      <c r="D166" s="2" t="s">
        <v>93</v>
      </c>
      <c r="E166" s="5" t="s">
        <v>191</v>
      </c>
      <c r="F166" s="5" t="str">
        <f t="shared" si="15"/>
        <v>UP</v>
      </c>
      <c r="G166" s="5" t="str">
        <f t="shared" si="16"/>
        <v>Reference</v>
      </c>
      <c r="H166" s="5" t="str">
        <f t="shared" si="17"/>
        <v>Post_1_Reference</v>
      </c>
      <c r="I166" s="2" t="s">
        <v>94</v>
      </c>
      <c r="J166" s="2" t="s">
        <v>95</v>
      </c>
      <c r="K166" s="5" t="str">
        <f t="shared" si="20"/>
        <v>15</v>
      </c>
      <c r="L166" s="5" t="str">
        <f t="shared" si="18"/>
        <v>Post_1_Reference15</v>
      </c>
      <c r="M166" s="2" t="s">
        <v>21</v>
      </c>
      <c r="N166" s="2" t="s">
        <v>22</v>
      </c>
      <c r="O166" s="2" t="s">
        <v>37</v>
      </c>
      <c r="P166" s="3">
        <v>4</v>
      </c>
      <c r="Q166" s="15">
        <f>IF(N166="Algae",P166,P166*AB166)</f>
        <v>0.47169811320754718</v>
      </c>
      <c r="R166" s="15">
        <f>Q166/X166</f>
        <v>2050.8613617719443</v>
      </c>
      <c r="S166" s="3" t="s">
        <v>187</v>
      </c>
      <c r="T166" s="3">
        <f t="shared" si="19"/>
        <v>2050.8613617719443</v>
      </c>
      <c r="U166" s="3" t="s">
        <v>187</v>
      </c>
      <c r="V166" s="3"/>
      <c r="W166" s="2" t="s">
        <v>24</v>
      </c>
      <c r="X166" s="8">
        <v>2.3000000000000001E-4</v>
      </c>
      <c r="Y166" s="2" t="s">
        <v>24</v>
      </c>
      <c r="AB166" s="13">
        <v>0.11792452830188679</v>
      </c>
    </row>
    <row r="167" spans="1:28" x14ac:dyDescent="0.15">
      <c r="A167" s="2" t="s">
        <v>15</v>
      </c>
      <c r="B167" s="2" t="s">
        <v>92</v>
      </c>
      <c r="C167" s="2" t="s">
        <v>17</v>
      </c>
      <c r="D167" s="2" t="s">
        <v>93</v>
      </c>
      <c r="E167" s="5" t="s">
        <v>191</v>
      </c>
      <c r="F167" s="5" t="str">
        <f t="shared" si="15"/>
        <v>UP</v>
      </c>
      <c r="G167" s="5" t="str">
        <f t="shared" si="16"/>
        <v>Reference</v>
      </c>
      <c r="H167" s="5" t="str">
        <f t="shared" si="17"/>
        <v>Post_1_Reference</v>
      </c>
      <c r="I167" s="2" t="s">
        <v>94</v>
      </c>
      <c r="J167" s="2" t="s">
        <v>95</v>
      </c>
      <c r="K167" s="5" t="str">
        <f t="shared" si="20"/>
        <v>15</v>
      </c>
      <c r="L167" s="5" t="str">
        <f t="shared" si="18"/>
        <v>Post_1_Reference15</v>
      </c>
      <c r="M167" s="2" t="s">
        <v>21</v>
      </c>
      <c r="N167" s="2" t="s">
        <v>22</v>
      </c>
      <c r="O167" s="2" t="s">
        <v>70</v>
      </c>
      <c r="P167" s="3">
        <v>1</v>
      </c>
      <c r="Q167" s="15">
        <f>IF(N167="Algae",P167,P167*AB167)</f>
        <v>0.11792452830188679</v>
      </c>
      <c r="R167" s="15">
        <f>Q167/X167</f>
        <v>512.71534044298608</v>
      </c>
      <c r="S167" s="3" t="s">
        <v>187</v>
      </c>
      <c r="T167" s="3">
        <f t="shared" si="19"/>
        <v>512.71534044298608</v>
      </c>
      <c r="U167" s="3" t="s">
        <v>187</v>
      </c>
      <c r="V167" s="3"/>
      <c r="W167" s="2" t="s">
        <v>24</v>
      </c>
      <c r="X167" s="8">
        <v>2.3000000000000001E-4</v>
      </c>
      <c r="Y167" s="2" t="s">
        <v>24</v>
      </c>
      <c r="AB167" s="13">
        <v>0.11792452830188679</v>
      </c>
    </row>
    <row r="168" spans="1:28" x14ac:dyDescent="0.15">
      <c r="A168" s="2" t="s">
        <v>15</v>
      </c>
      <c r="B168" s="2" t="s">
        <v>92</v>
      </c>
      <c r="C168" s="2" t="s">
        <v>17</v>
      </c>
      <c r="D168" s="2" t="s">
        <v>93</v>
      </c>
      <c r="E168" s="5" t="s">
        <v>191</v>
      </c>
      <c r="F168" s="5" t="str">
        <f t="shared" si="15"/>
        <v>UP</v>
      </c>
      <c r="G168" s="5" t="str">
        <f t="shared" si="16"/>
        <v>Reference</v>
      </c>
      <c r="H168" s="5" t="str">
        <f t="shared" si="17"/>
        <v>Post_1_Reference</v>
      </c>
      <c r="I168" s="2" t="s">
        <v>94</v>
      </c>
      <c r="J168" s="2" t="s">
        <v>95</v>
      </c>
      <c r="K168" s="5" t="str">
        <f t="shared" si="20"/>
        <v>15</v>
      </c>
      <c r="L168" s="5" t="str">
        <f t="shared" si="18"/>
        <v>Post_1_Reference15</v>
      </c>
      <c r="M168" s="2" t="s">
        <v>21</v>
      </c>
      <c r="N168" s="2" t="s">
        <v>22</v>
      </c>
      <c r="O168" s="2" t="s">
        <v>54</v>
      </c>
      <c r="P168" s="3">
        <v>1</v>
      </c>
      <c r="Q168" s="15">
        <f>IF(N168="Algae",P168,P168*AB168)</f>
        <v>0.11792452830188679</v>
      </c>
      <c r="R168" s="15">
        <f>Q168/X168</f>
        <v>512.71534044298608</v>
      </c>
      <c r="S168" s="3" t="s">
        <v>187</v>
      </c>
      <c r="T168" s="3">
        <f t="shared" si="19"/>
        <v>512.71534044298608</v>
      </c>
      <c r="U168" s="3" t="s">
        <v>187</v>
      </c>
      <c r="V168" s="3"/>
      <c r="W168" s="2" t="s">
        <v>24</v>
      </c>
      <c r="X168" s="8">
        <v>2.3000000000000001E-4</v>
      </c>
      <c r="Y168" s="2" t="s">
        <v>24</v>
      </c>
      <c r="AB168" s="13">
        <v>0.11792452830188679</v>
      </c>
    </row>
    <row r="169" spans="1:28" x14ac:dyDescent="0.15">
      <c r="A169" s="2" t="s">
        <v>15</v>
      </c>
      <c r="B169" s="2" t="s">
        <v>92</v>
      </c>
      <c r="C169" s="2" t="s">
        <v>17</v>
      </c>
      <c r="D169" s="2" t="s">
        <v>93</v>
      </c>
      <c r="E169" s="5" t="s">
        <v>191</v>
      </c>
      <c r="F169" s="5" t="str">
        <f t="shared" si="15"/>
        <v>UP</v>
      </c>
      <c r="G169" s="5" t="str">
        <f t="shared" si="16"/>
        <v>Reference</v>
      </c>
      <c r="H169" s="5" t="str">
        <f t="shared" si="17"/>
        <v>Post_1_Reference</v>
      </c>
      <c r="I169" s="2" t="s">
        <v>94</v>
      </c>
      <c r="J169" s="2" t="s">
        <v>95</v>
      </c>
      <c r="K169" s="5" t="str">
        <f t="shared" si="20"/>
        <v>15</v>
      </c>
      <c r="L169" s="5" t="str">
        <f t="shared" si="18"/>
        <v>Post_1_Reference15</v>
      </c>
      <c r="M169" s="2" t="s">
        <v>21</v>
      </c>
      <c r="N169" s="2" t="s">
        <v>22</v>
      </c>
      <c r="O169" s="2" t="s">
        <v>101</v>
      </c>
      <c r="P169" s="3">
        <v>1</v>
      </c>
      <c r="Q169" s="15">
        <f>IF(N169="Algae",P169,P169*AB169)</f>
        <v>0.11792452830188679</v>
      </c>
      <c r="R169" s="15">
        <f>Q169/X169</f>
        <v>512.71534044298608</v>
      </c>
      <c r="S169" s="3" t="s">
        <v>187</v>
      </c>
      <c r="T169" s="3">
        <f t="shared" si="19"/>
        <v>512.71534044298608</v>
      </c>
      <c r="U169" s="3" t="s">
        <v>187</v>
      </c>
      <c r="V169" s="3"/>
      <c r="W169" s="2" t="s">
        <v>24</v>
      </c>
      <c r="X169" s="8">
        <v>2.3000000000000001E-4</v>
      </c>
      <c r="Y169" s="2" t="s">
        <v>24</v>
      </c>
      <c r="AB169" s="13">
        <v>0.11792452830188679</v>
      </c>
    </row>
    <row r="170" spans="1:28" x14ac:dyDescent="0.15">
      <c r="A170" s="2" t="s">
        <v>15</v>
      </c>
      <c r="B170" s="2" t="s">
        <v>92</v>
      </c>
      <c r="C170" s="2" t="s">
        <v>17</v>
      </c>
      <c r="D170" s="2" t="s">
        <v>93</v>
      </c>
      <c r="E170" s="5" t="s">
        <v>191</v>
      </c>
      <c r="F170" s="5" t="str">
        <f t="shared" si="15"/>
        <v>UP</v>
      </c>
      <c r="G170" s="5" t="str">
        <f t="shared" si="16"/>
        <v>Reference</v>
      </c>
      <c r="H170" s="5" t="str">
        <f t="shared" si="17"/>
        <v>Post_1_Reference</v>
      </c>
      <c r="I170" s="2" t="s">
        <v>94</v>
      </c>
      <c r="J170" s="2" t="s">
        <v>95</v>
      </c>
      <c r="K170" s="5" t="str">
        <f t="shared" si="20"/>
        <v>15</v>
      </c>
      <c r="L170" s="5" t="str">
        <f t="shared" si="18"/>
        <v>Post_1_Reference15</v>
      </c>
      <c r="M170" s="2" t="s">
        <v>21</v>
      </c>
      <c r="N170" s="2" t="s">
        <v>22</v>
      </c>
      <c r="O170" s="2" t="s">
        <v>102</v>
      </c>
      <c r="P170" s="3">
        <v>2</v>
      </c>
      <c r="Q170" s="15">
        <f>IF(N170="Algae",P170,P170*AB170)</f>
        <v>0.23584905660377359</v>
      </c>
      <c r="R170" s="15">
        <f>Q170/X170</f>
        <v>1025.4306808859722</v>
      </c>
      <c r="S170" s="3" t="s">
        <v>187</v>
      </c>
      <c r="T170" s="3">
        <f t="shared" si="19"/>
        <v>1025.4306808859722</v>
      </c>
      <c r="U170" s="3" t="s">
        <v>187</v>
      </c>
      <c r="V170" s="3"/>
      <c r="W170" s="2" t="s">
        <v>24</v>
      </c>
      <c r="X170" s="8">
        <v>2.3000000000000001E-4</v>
      </c>
      <c r="Y170" s="2" t="s">
        <v>165</v>
      </c>
      <c r="AB170" s="13">
        <v>0.11792452830188679</v>
      </c>
    </row>
    <row r="171" spans="1:28" x14ac:dyDescent="0.15">
      <c r="A171" s="2" t="s">
        <v>15</v>
      </c>
      <c r="B171" s="2" t="s">
        <v>92</v>
      </c>
      <c r="C171" s="2" t="s">
        <v>17</v>
      </c>
      <c r="D171" s="2" t="s">
        <v>93</v>
      </c>
      <c r="E171" s="5" t="s">
        <v>191</v>
      </c>
      <c r="F171" s="5" t="str">
        <f t="shared" si="15"/>
        <v>UP</v>
      </c>
      <c r="G171" s="5" t="str">
        <f t="shared" si="16"/>
        <v>Reference</v>
      </c>
      <c r="H171" s="5" t="str">
        <f t="shared" si="17"/>
        <v>Post_1_Reference</v>
      </c>
      <c r="I171" s="2" t="s">
        <v>94</v>
      </c>
      <c r="J171" s="2" t="s">
        <v>95</v>
      </c>
      <c r="K171" s="5" t="str">
        <f t="shared" si="20"/>
        <v>15</v>
      </c>
      <c r="L171" s="5" t="str">
        <f t="shared" si="18"/>
        <v>Post_1_Reference15</v>
      </c>
      <c r="M171" s="2" t="s">
        <v>21</v>
      </c>
      <c r="N171" s="2" t="s">
        <v>22</v>
      </c>
      <c r="O171" s="2" t="s">
        <v>103</v>
      </c>
      <c r="P171" s="3">
        <v>1</v>
      </c>
      <c r="Q171" s="15">
        <f>IF(N171="Algae",P171,P171*AB171)</f>
        <v>0.11792452830188679</v>
      </c>
      <c r="R171" s="15">
        <f>Q171/X171</f>
        <v>512.71534044298608</v>
      </c>
      <c r="S171" s="3" t="s">
        <v>187</v>
      </c>
      <c r="T171" s="3">
        <f t="shared" si="19"/>
        <v>512.71534044298608</v>
      </c>
      <c r="U171" s="3" t="s">
        <v>187</v>
      </c>
      <c r="V171" s="3"/>
      <c r="W171" s="2" t="s">
        <v>24</v>
      </c>
      <c r="X171" s="8">
        <v>2.3000000000000001E-4</v>
      </c>
      <c r="Y171" s="2" t="s">
        <v>24</v>
      </c>
      <c r="AB171" s="13">
        <v>0.11792452830188679</v>
      </c>
    </row>
    <row r="172" spans="1:28" x14ac:dyDescent="0.15">
      <c r="A172" s="2" t="s">
        <v>15</v>
      </c>
      <c r="B172" s="2" t="s">
        <v>92</v>
      </c>
      <c r="C172" s="2" t="s">
        <v>17</v>
      </c>
      <c r="D172" s="2" t="s">
        <v>93</v>
      </c>
      <c r="E172" s="5" t="s">
        <v>191</v>
      </c>
      <c r="F172" s="5" t="str">
        <f t="shared" si="15"/>
        <v>UP</v>
      </c>
      <c r="G172" s="5" t="str">
        <f t="shared" si="16"/>
        <v>Reference</v>
      </c>
      <c r="H172" s="5" t="str">
        <f t="shared" si="17"/>
        <v>Post_1_Reference</v>
      </c>
      <c r="I172" s="2" t="s">
        <v>94</v>
      </c>
      <c r="J172" s="2" t="s">
        <v>95</v>
      </c>
      <c r="K172" s="5" t="str">
        <f t="shared" si="20"/>
        <v>15</v>
      </c>
      <c r="L172" s="5" t="str">
        <f t="shared" si="18"/>
        <v>Post_1_Reference15</v>
      </c>
      <c r="M172" s="2" t="s">
        <v>21</v>
      </c>
      <c r="N172" s="2" t="s">
        <v>22</v>
      </c>
      <c r="O172" s="2" t="s">
        <v>104</v>
      </c>
      <c r="P172" s="3">
        <v>1</v>
      </c>
      <c r="Q172" s="15">
        <f>IF(N172="Algae",P172,P172*AB172)</f>
        <v>0.11792452830188679</v>
      </c>
      <c r="R172" s="15">
        <f>Q172/X172</f>
        <v>512.71534044298608</v>
      </c>
      <c r="S172" s="3" t="s">
        <v>187</v>
      </c>
      <c r="T172" s="3">
        <f t="shared" si="19"/>
        <v>512.71534044298608</v>
      </c>
      <c r="U172" s="3" t="s">
        <v>187</v>
      </c>
      <c r="V172" s="3"/>
      <c r="W172" s="2" t="s">
        <v>24</v>
      </c>
      <c r="X172" s="8">
        <v>2.3000000000000001E-4</v>
      </c>
      <c r="Y172" s="2" t="s">
        <v>24</v>
      </c>
      <c r="AB172" s="13">
        <v>0.11792452830188679</v>
      </c>
    </row>
    <row r="173" spans="1:28" x14ac:dyDescent="0.15">
      <c r="A173" s="2" t="s">
        <v>15</v>
      </c>
      <c r="B173" s="2" t="s">
        <v>92</v>
      </c>
      <c r="C173" s="2" t="s">
        <v>17</v>
      </c>
      <c r="D173" s="2" t="s">
        <v>93</v>
      </c>
      <c r="E173" s="5" t="s">
        <v>191</v>
      </c>
      <c r="F173" s="5" t="str">
        <f t="shared" si="15"/>
        <v>UP</v>
      </c>
      <c r="G173" s="5" t="str">
        <f t="shared" si="16"/>
        <v>Reference</v>
      </c>
      <c r="H173" s="5" t="str">
        <f t="shared" si="17"/>
        <v>Post_1_Reference</v>
      </c>
      <c r="I173" s="2" t="s">
        <v>94</v>
      </c>
      <c r="J173" s="2" t="s">
        <v>95</v>
      </c>
      <c r="K173" s="5" t="str">
        <f t="shared" si="20"/>
        <v>15</v>
      </c>
      <c r="L173" s="5" t="str">
        <f t="shared" si="18"/>
        <v>Post_1_Reference15</v>
      </c>
      <c r="M173" s="2" t="s">
        <v>21</v>
      </c>
      <c r="N173" s="2" t="s">
        <v>22</v>
      </c>
      <c r="O173" s="2" t="s">
        <v>40</v>
      </c>
      <c r="P173" s="3">
        <v>15</v>
      </c>
      <c r="Q173" s="15">
        <f>IF(N173="Algae",P173,P173*AB173)</f>
        <v>1.7688679245283019</v>
      </c>
      <c r="R173" s="15">
        <f>Q173/X173</f>
        <v>7690.7301066447908</v>
      </c>
      <c r="S173" s="3" t="s">
        <v>187</v>
      </c>
      <c r="T173" s="3">
        <f t="shared" si="19"/>
        <v>7690.7301066447908</v>
      </c>
      <c r="U173" s="3" t="s">
        <v>187</v>
      </c>
      <c r="V173" s="3"/>
      <c r="W173" s="2" t="s">
        <v>24</v>
      </c>
      <c r="X173" s="8">
        <v>2.3000000000000001E-4</v>
      </c>
      <c r="Y173" s="2" t="s">
        <v>24</v>
      </c>
      <c r="AB173" s="13">
        <v>0.11792452830188679</v>
      </c>
    </row>
    <row r="174" spans="1:28" x14ac:dyDescent="0.15">
      <c r="A174" s="2" t="s">
        <v>15</v>
      </c>
      <c r="B174" s="2" t="s">
        <v>92</v>
      </c>
      <c r="C174" s="2" t="s">
        <v>17</v>
      </c>
      <c r="D174" s="2" t="s">
        <v>93</v>
      </c>
      <c r="E174" s="5" t="s">
        <v>191</v>
      </c>
      <c r="F174" s="5" t="str">
        <f t="shared" si="15"/>
        <v>UP</v>
      </c>
      <c r="G174" s="5" t="str">
        <f t="shared" si="16"/>
        <v>Reference</v>
      </c>
      <c r="H174" s="5" t="str">
        <f t="shared" si="17"/>
        <v>Post_1_Reference</v>
      </c>
      <c r="I174" s="2" t="s">
        <v>94</v>
      </c>
      <c r="J174" s="2" t="s">
        <v>95</v>
      </c>
      <c r="K174" s="5" t="str">
        <f t="shared" si="20"/>
        <v>15</v>
      </c>
      <c r="L174" s="5" t="str">
        <f t="shared" si="18"/>
        <v>Post_1_Reference15</v>
      </c>
      <c r="M174" s="2" t="s">
        <v>21</v>
      </c>
      <c r="N174" s="2" t="s">
        <v>22</v>
      </c>
      <c r="O174" s="2" t="s">
        <v>105</v>
      </c>
      <c r="P174" s="3">
        <v>1</v>
      </c>
      <c r="Q174" s="15">
        <f>IF(N174="Algae",P174,P174*AB174)</f>
        <v>0.11792452830188679</v>
      </c>
      <c r="R174" s="15">
        <f>Q174/X174</f>
        <v>512.71534044298608</v>
      </c>
      <c r="S174" s="3" t="s">
        <v>187</v>
      </c>
      <c r="T174" s="3">
        <f t="shared" si="19"/>
        <v>512.71534044298608</v>
      </c>
      <c r="U174" s="3" t="s">
        <v>187</v>
      </c>
      <c r="V174" s="3"/>
      <c r="W174" s="2" t="s">
        <v>24</v>
      </c>
      <c r="X174" s="8">
        <v>2.3000000000000001E-4</v>
      </c>
      <c r="Y174" s="2" t="s">
        <v>24</v>
      </c>
      <c r="AB174" s="13">
        <v>0.11792452830188679</v>
      </c>
    </row>
    <row r="175" spans="1:28" x14ac:dyDescent="0.15">
      <c r="A175" s="2" t="s">
        <v>15</v>
      </c>
      <c r="B175" s="2" t="s">
        <v>92</v>
      </c>
      <c r="C175" s="2" t="s">
        <v>17</v>
      </c>
      <c r="D175" s="2" t="s">
        <v>93</v>
      </c>
      <c r="E175" s="5" t="s">
        <v>191</v>
      </c>
      <c r="F175" s="5" t="str">
        <f t="shared" si="15"/>
        <v>UP</v>
      </c>
      <c r="G175" s="5" t="str">
        <f t="shared" si="16"/>
        <v>Reference</v>
      </c>
      <c r="H175" s="5" t="str">
        <f t="shared" si="17"/>
        <v>Post_1_Reference</v>
      </c>
      <c r="I175" s="2" t="s">
        <v>94</v>
      </c>
      <c r="J175" s="2" t="s">
        <v>95</v>
      </c>
      <c r="K175" s="5" t="str">
        <f t="shared" si="20"/>
        <v>15</v>
      </c>
      <c r="L175" s="5" t="str">
        <f t="shared" si="18"/>
        <v>Post_1_Reference15</v>
      </c>
      <c r="M175" s="2" t="s">
        <v>21</v>
      </c>
      <c r="N175" s="2" t="s">
        <v>22</v>
      </c>
      <c r="O175" s="2" t="s">
        <v>42</v>
      </c>
      <c r="P175" s="3">
        <v>1</v>
      </c>
      <c r="Q175" s="15">
        <f>IF(N175="Algae",P175,P175*AB175)</f>
        <v>0.11792452830188679</v>
      </c>
      <c r="R175" s="15">
        <f>Q175/X175</f>
        <v>512.71534044298608</v>
      </c>
      <c r="S175" s="3" t="s">
        <v>187</v>
      </c>
      <c r="T175" s="3">
        <f t="shared" si="19"/>
        <v>512.71534044298608</v>
      </c>
      <c r="U175" s="3" t="s">
        <v>187</v>
      </c>
      <c r="V175" s="3"/>
      <c r="W175" s="2" t="s">
        <v>24</v>
      </c>
      <c r="X175" s="8">
        <v>2.3000000000000001E-4</v>
      </c>
      <c r="Y175" s="2" t="s">
        <v>24</v>
      </c>
      <c r="AB175" s="13">
        <v>0.11792452830188679</v>
      </c>
    </row>
    <row r="176" spans="1:28" x14ac:dyDescent="0.15">
      <c r="A176" s="2" t="s">
        <v>15</v>
      </c>
      <c r="B176" s="2" t="s">
        <v>92</v>
      </c>
      <c r="C176" s="2" t="s">
        <v>17</v>
      </c>
      <c r="D176" s="2" t="s">
        <v>93</v>
      </c>
      <c r="E176" s="5" t="s">
        <v>191</v>
      </c>
      <c r="F176" s="5" t="str">
        <f t="shared" si="15"/>
        <v>UP</v>
      </c>
      <c r="G176" s="5" t="str">
        <f t="shared" si="16"/>
        <v>Reference</v>
      </c>
      <c r="H176" s="5" t="str">
        <f t="shared" si="17"/>
        <v>Post_1_Reference</v>
      </c>
      <c r="I176" s="2" t="s">
        <v>94</v>
      </c>
      <c r="J176" s="2" t="s">
        <v>95</v>
      </c>
      <c r="K176" s="5" t="str">
        <f t="shared" si="20"/>
        <v>15</v>
      </c>
      <c r="L176" s="5" t="str">
        <f t="shared" si="18"/>
        <v>Post_1_Reference15</v>
      </c>
      <c r="M176" s="2" t="s">
        <v>21</v>
      </c>
      <c r="N176" s="2" t="s">
        <v>22</v>
      </c>
      <c r="O176" s="2" t="s">
        <v>106</v>
      </c>
      <c r="P176" s="3">
        <v>1</v>
      </c>
      <c r="Q176" s="15">
        <f>IF(N176="Algae",P176,P176*AB176)</f>
        <v>0.11792452830188679</v>
      </c>
      <c r="R176" s="15">
        <f>Q176/X176</f>
        <v>512.71534044298608</v>
      </c>
      <c r="S176" s="3" t="s">
        <v>187</v>
      </c>
      <c r="T176" s="3">
        <f t="shared" si="19"/>
        <v>512.71534044298608</v>
      </c>
      <c r="U176" s="3" t="s">
        <v>187</v>
      </c>
      <c r="V176" s="3"/>
      <c r="W176" s="2" t="s">
        <v>24</v>
      </c>
      <c r="X176" s="8">
        <v>2.3000000000000001E-4</v>
      </c>
      <c r="Y176" s="2" t="s">
        <v>167</v>
      </c>
      <c r="AB176" s="13">
        <v>0.11792452830188679</v>
      </c>
    </row>
    <row r="177" spans="1:28" x14ac:dyDescent="0.15">
      <c r="A177" s="6" t="s">
        <v>15</v>
      </c>
      <c r="B177" s="6" t="s">
        <v>107</v>
      </c>
      <c r="C177" s="6" t="s">
        <v>17</v>
      </c>
      <c r="D177" s="6" t="s">
        <v>93</v>
      </c>
      <c r="E177" s="5" t="s">
        <v>191</v>
      </c>
      <c r="F177" s="5" t="str">
        <f t="shared" si="15"/>
        <v>UP</v>
      </c>
      <c r="G177" s="5" t="str">
        <f t="shared" si="16"/>
        <v>Reference</v>
      </c>
      <c r="H177" s="5" t="str">
        <f t="shared" si="17"/>
        <v>Post_1_Reference</v>
      </c>
      <c r="I177" s="6" t="s">
        <v>46</v>
      </c>
      <c r="J177" s="6" t="s">
        <v>47</v>
      </c>
      <c r="K177" s="5" t="str">
        <f t="shared" si="20"/>
        <v>45</v>
      </c>
      <c r="L177" s="5" t="str">
        <f t="shared" si="18"/>
        <v>Post_1_Reference45</v>
      </c>
      <c r="M177" s="6" t="s">
        <v>21</v>
      </c>
      <c r="N177" s="6" t="s">
        <v>150</v>
      </c>
      <c r="O177" s="6" t="s">
        <v>151</v>
      </c>
      <c r="P177" s="3">
        <v>5</v>
      </c>
      <c r="Q177" s="15">
        <f>IF(N177="Algae",P177,P177*AB177)</f>
        <v>5</v>
      </c>
      <c r="R177" s="15">
        <f>Q177/X177</f>
        <v>16053.511705685634</v>
      </c>
      <c r="S177" s="8">
        <v>55</v>
      </c>
      <c r="T177" s="3">
        <f t="shared" si="19"/>
        <v>176588.62876254198</v>
      </c>
      <c r="U177" s="8">
        <v>1</v>
      </c>
      <c r="V177" s="3">
        <f t="shared" si="21"/>
        <v>3210.702341137127</v>
      </c>
      <c r="W177" s="6" t="s">
        <v>24</v>
      </c>
      <c r="X177" s="8">
        <v>3.1145833333333302E-4</v>
      </c>
      <c r="Y177" s="6" t="s">
        <v>24</v>
      </c>
      <c r="AB177" s="13">
        <v>7.8358208955223885E-2</v>
      </c>
    </row>
    <row r="178" spans="1:28" ht="15" x14ac:dyDescent="0.2">
      <c r="A178" s="6" t="s">
        <v>15</v>
      </c>
      <c r="B178" s="6" t="s">
        <v>107</v>
      </c>
      <c r="C178" s="6" t="s">
        <v>17</v>
      </c>
      <c r="D178" s="6" t="s">
        <v>93</v>
      </c>
      <c r="E178" s="5" t="s">
        <v>191</v>
      </c>
      <c r="F178" s="5" t="str">
        <f t="shared" si="15"/>
        <v>UP</v>
      </c>
      <c r="G178" s="5" t="str">
        <f t="shared" si="16"/>
        <v>Reference</v>
      </c>
      <c r="H178" s="5" t="str">
        <f t="shared" si="17"/>
        <v>Post_1_Reference</v>
      </c>
      <c r="I178" s="6" t="s">
        <v>46</v>
      </c>
      <c r="J178" s="6" t="s">
        <v>47</v>
      </c>
      <c r="K178" s="5" t="str">
        <f t="shared" si="20"/>
        <v>45</v>
      </c>
      <c r="L178" s="5" t="str">
        <f t="shared" si="18"/>
        <v>Post_1_Reference45</v>
      </c>
      <c r="M178" s="6" t="s">
        <v>21</v>
      </c>
      <c r="N178" s="6" t="s">
        <v>150</v>
      </c>
      <c r="O178" s="6" t="s">
        <v>22</v>
      </c>
      <c r="P178" s="3">
        <v>39</v>
      </c>
      <c r="Q178" s="15">
        <f>IF(N178="Algae",P178,P178*AB178)</f>
        <v>39</v>
      </c>
      <c r="R178" s="15">
        <f>Q178/X178</f>
        <v>125217.39130434796</v>
      </c>
      <c r="S178" s="8">
        <v>39</v>
      </c>
      <c r="T178" s="3">
        <f t="shared" si="19"/>
        <v>125217.39130434796</v>
      </c>
      <c r="U178" s="9">
        <v>0</v>
      </c>
      <c r="V178" s="3">
        <f t="shared" si="21"/>
        <v>0</v>
      </c>
      <c r="W178" s="8">
        <v>0</v>
      </c>
      <c r="X178" s="8">
        <v>3.1145833333333302E-4</v>
      </c>
      <c r="Y178" s="6" t="s">
        <v>24</v>
      </c>
      <c r="Z178" s="1">
        <f>SUM(P178:P179)</f>
        <v>42</v>
      </c>
      <c r="AA178" s="1">
        <f>SUM(P182:P200)</f>
        <v>536</v>
      </c>
      <c r="AB178" s="14">
        <f>Z178/AA178</f>
        <v>7.8358208955223885E-2</v>
      </c>
    </row>
    <row r="179" spans="1:28" x14ac:dyDescent="0.15">
      <c r="A179" s="6" t="s">
        <v>15</v>
      </c>
      <c r="B179" s="6" t="s">
        <v>107</v>
      </c>
      <c r="C179" s="6" t="s">
        <v>17</v>
      </c>
      <c r="D179" s="6" t="s">
        <v>93</v>
      </c>
      <c r="E179" s="5" t="s">
        <v>191</v>
      </c>
      <c r="F179" s="5" t="str">
        <f t="shared" si="15"/>
        <v>UP</v>
      </c>
      <c r="G179" s="5" t="str">
        <f t="shared" si="16"/>
        <v>Reference</v>
      </c>
      <c r="H179" s="5" t="str">
        <f t="shared" si="17"/>
        <v>Post_1_Reference</v>
      </c>
      <c r="I179" s="6" t="s">
        <v>46</v>
      </c>
      <c r="J179" s="6" t="s">
        <v>47</v>
      </c>
      <c r="K179" s="5" t="str">
        <f t="shared" si="20"/>
        <v>45</v>
      </c>
      <c r="L179" s="5" t="str">
        <f t="shared" si="18"/>
        <v>Post_1_Reference45</v>
      </c>
      <c r="M179" s="6" t="s">
        <v>21</v>
      </c>
      <c r="N179" s="6" t="s">
        <v>150</v>
      </c>
      <c r="O179" s="6" t="s">
        <v>152</v>
      </c>
      <c r="P179" s="3">
        <v>3</v>
      </c>
      <c r="Q179" s="15">
        <f>IF(N179="Algae",P179,P179*AB179)</f>
        <v>3</v>
      </c>
      <c r="R179" s="15">
        <f>Q179/X179</f>
        <v>9632.1070234113813</v>
      </c>
      <c r="S179" s="8">
        <v>3</v>
      </c>
      <c r="T179" s="3">
        <f t="shared" si="19"/>
        <v>9632.1070234113813</v>
      </c>
      <c r="U179" s="8">
        <v>0</v>
      </c>
      <c r="V179" s="3">
        <f t="shared" si="21"/>
        <v>0</v>
      </c>
      <c r="W179" s="6" t="s">
        <v>24</v>
      </c>
      <c r="X179" s="8">
        <v>3.1145833333333302E-4</v>
      </c>
      <c r="Y179" s="6" t="s">
        <v>24</v>
      </c>
      <c r="AB179" s="13">
        <v>7.8358208955223885E-2</v>
      </c>
    </row>
    <row r="180" spans="1:28" x14ac:dyDescent="0.15">
      <c r="A180" s="6" t="s">
        <v>15</v>
      </c>
      <c r="B180" s="6" t="s">
        <v>107</v>
      </c>
      <c r="C180" s="6" t="s">
        <v>17</v>
      </c>
      <c r="D180" s="6" t="s">
        <v>93</v>
      </c>
      <c r="E180" s="5" t="s">
        <v>191</v>
      </c>
      <c r="F180" s="5" t="str">
        <f t="shared" si="15"/>
        <v>UP</v>
      </c>
      <c r="G180" s="5" t="str">
        <f t="shared" si="16"/>
        <v>Reference</v>
      </c>
      <c r="H180" s="5" t="str">
        <f t="shared" si="17"/>
        <v>Post_1_Reference</v>
      </c>
      <c r="I180" s="6" t="s">
        <v>46</v>
      </c>
      <c r="J180" s="6" t="s">
        <v>47</v>
      </c>
      <c r="K180" s="5" t="str">
        <f t="shared" si="20"/>
        <v>45</v>
      </c>
      <c r="L180" s="5" t="str">
        <f t="shared" si="18"/>
        <v>Post_1_Reference45</v>
      </c>
      <c r="M180" s="6" t="s">
        <v>21</v>
      </c>
      <c r="N180" s="6" t="s">
        <v>150</v>
      </c>
      <c r="O180" s="6" t="s">
        <v>160</v>
      </c>
      <c r="P180" s="3">
        <v>11</v>
      </c>
      <c r="Q180" s="15">
        <f>IF(N180="Algae",P180,P180*AB180)</f>
        <v>11</v>
      </c>
      <c r="R180" s="15">
        <f>Q180/X180</f>
        <v>35317.725752508399</v>
      </c>
      <c r="S180" s="8">
        <v>575</v>
      </c>
      <c r="T180" s="3">
        <f t="shared" si="19"/>
        <v>1846153.8461538481</v>
      </c>
      <c r="U180" s="8">
        <v>0</v>
      </c>
      <c r="V180" s="3">
        <f t="shared" si="21"/>
        <v>0</v>
      </c>
      <c r="W180" s="6" t="s">
        <v>24</v>
      </c>
      <c r="X180" s="8">
        <v>3.1145833333333302E-4</v>
      </c>
      <c r="Y180" s="6" t="s">
        <v>24</v>
      </c>
      <c r="AB180" s="13">
        <v>7.8358208955223885E-2</v>
      </c>
    </row>
    <row r="181" spans="1:28" x14ac:dyDescent="0.15">
      <c r="A181" s="6" t="s">
        <v>15</v>
      </c>
      <c r="B181" s="6" t="s">
        <v>107</v>
      </c>
      <c r="C181" s="6" t="s">
        <v>17</v>
      </c>
      <c r="D181" s="6" t="s">
        <v>93</v>
      </c>
      <c r="E181" s="5" t="s">
        <v>191</v>
      </c>
      <c r="F181" s="5" t="str">
        <f t="shared" si="15"/>
        <v>UP</v>
      </c>
      <c r="G181" s="5" t="str">
        <f t="shared" si="16"/>
        <v>Reference</v>
      </c>
      <c r="H181" s="5" t="str">
        <f t="shared" si="17"/>
        <v>Post_1_Reference</v>
      </c>
      <c r="I181" s="6" t="s">
        <v>46</v>
      </c>
      <c r="J181" s="6" t="s">
        <v>47</v>
      </c>
      <c r="K181" s="5" t="str">
        <f t="shared" si="20"/>
        <v>45</v>
      </c>
      <c r="L181" s="5" t="str">
        <f t="shared" si="18"/>
        <v>Post_1_Reference45</v>
      </c>
      <c r="M181" s="6" t="s">
        <v>21</v>
      </c>
      <c r="N181" s="6" t="s">
        <v>150</v>
      </c>
      <c r="O181" s="6" t="s">
        <v>156</v>
      </c>
      <c r="P181" s="3">
        <v>4</v>
      </c>
      <c r="Q181" s="15">
        <f>IF(N181="Algae",P181,P181*AB181)</f>
        <v>4</v>
      </c>
      <c r="R181" s="15">
        <f>Q181/X181</f>
        <v>12842.809364548508</v>
      </c>
      <c r="S181" s="8">
        <v>61</v>
      </c>
      <c r="T181" s="3">
        <f t="shared" si="19"/>
        <v>195852.84280936475</v>
      </c>
      <c r="U181" s="8">
        <v>0</v>
      </c>
      <c r="V181" s="3">
        <f t="shared" si="21"/>
        <v>0</v>
      </c>
      <c r="W181" s="6" t="s">
        <v>24</v>
      </c>
      <c r="X181" s="8">
        <v>3.1145833333333302E-4</v>
      </c>
      <c r="Y181" s="6" t="s">
        <v>24</v>
      </c>
      <c r="AB181" s="13">
        <v>7.8358208955223885E-2</v>
      </c>
    </row>
    <row r="182" spans="1:28" x14ac:dyDescent="0.15">
      <c r="A182" s="2" t="s">
        <v>15</v>
      </c>
      <c r="B182" s="2" t="s">
        <v>107</v>
      </c>
      <c r="C182" s="2" t="s">
        <v>17</v>
      </c>
      <c r="D182" s="2" t="s">
        <v>93</v>
      </c>
      <c r="E182" s="5" t="s">
        <v>191</v>
      </c>
      <c r="F182" s="5" t="str">
        <f t="shared" si="15"/>
        <v>UP</v>
      </c>
      <c r="G182" s="5" t="str">
        <f t="shared" si="16"/>
        <v>Reference</v>
      </c>
      <c r="H182" s="5" t="str">
        <f t="shared" si="17"/>
        <v>Post_1_Reference</v>
      </c>
      <c r="I182" s="2" t="s">
        <v>46</v>
      </c>
      <c r="J182" s="2" t="s">
        <v>47</v>
      </c>
      <c r="K182" s="5" t="str">
        <f t="shared" si="20"/>
        <v>45</v>
      </c>
      <c r="L182" s="5" t="str">
        <f t="shared" si="18"/>
        <v>Post_1_Reference45</v>
      </c>
      <c r="M182" s="2" t="s">
        <v>21</v>
      </c>
      <c r="N182" s="2" t="s">
        <v>22</v>
      </c>
      <c r="O182" s="2" t="s">
        <v>23</v>
      </c>
      <c r="P182" s="3">
        <v>3</v>
      </c>
      <c r="Q182" s="15">
        <f>IF(N182="Algae",P182,P182*AB182)</f>
        <v>0.23507462686567165</v>
      </c>
      <c r="R182" s="15">
        <f>Q182/X182</f>
        <v>754.75465481954859</v>
      </c>
      <c r="S182" s="3" t="s">
        <v>187</v>
      </c>
      <c r="T182" s="3">
        <f t="shared" si="19"/>
        <v>754.75465481954859</v>
      </c>
      <c r="U182" s="3" t="s">
        <v>187</v>
      </c>
      <c r="V182" s="3"/>
      <c r="W182" s="2" t="s">
        <v>24</v>
      </c>
      <c r="X182" s="8">
        <v>3.1145833333333302E-4</v>
      </c>
      <c r="Y182" s="2" t="s">
        <v>24</v>
      </c>
      <c r="AB182" s="13">
        <v>7.8358208955223885E-2</v>
      </c>
    </row>
    <row r="183" spans="1:28" x14ac:dyDescent="0.15">
      <c r="A183" s="2" t="s">
        <v>15</v>
      </c>
      <c r="B183" s="2" t="s">
        <v>107</v>
      </c>
      <c r="C183" s="2" t="s">
        <v>17</v>
      </c>
      <c r="D183" s="2" t="s">
        <v>93</v>
      </c>
      <c r="E183" s="5" t="s">
        <v>191</v>
      </c>
      <c r="F183" s="5" t="str">
        <f t="shared" si="15"/>
        <v>UP</v>
      </c>
      <c r="G183" s="5" t="str">
        <f t="shared" si="16"/>
        <v>Reference</v>
      </c>
      <c r="H183" s="5" t="str">
        <f t="shared" si="17"/>
        <v>Post_1_Reference</v>
      </c>
      <c r="I183" s="2" t="s">
        <v>46</v>
      </c>
      <c r="J183" s="2" t="s">
        <v>47</v>
      </c>
      <c r="K183" s="5" t="str">
        <f t="shared" si="20"/>
        <v>45</v>
      </c>
      <c r="L183" s="5" t="str">
        <f t="shared" si="18"/>
        <v>Post_1_Reference45</v>
      </c>
      <c r="M183" s="2" t="s">
        <v>21</v>
      </c>
      <c r="N183" s="2" t="s">
        <v>22</v>
      </c>
      <c r="O183" s="2" t="s">
        <v>25</v>
      </c>
      <c r="P183" s="3">
        <v>3</v>
      </c>
      <c r="Q183" s="15">
        <f>IF(N183="Algae",P183,P183*AB183)</f>
        <v>0.23507462686567165</v>
      </c>
      <c r="R183" s="15">
        <f>Q183/X183</f>
        <v>754.75465481954859</v>
      </c>
      <c r="S183" s="3" t="s">
        <v>187</v>
      </c>
      <c r="T183" s="3">
        <f t="shared" si="19"/>
        <v>754.75465481954859</v>
      </c>
      <c r="U183" s="3" t="s">
        <v>187</v>
      </c>
      <c r="V183" s="3"/>
      <c r="W183" s="2" t="s">
        <v>24</v>
      </c>
      <c r="X183" s="8">
        <v>3.1145833333333302E-4</v>
      </c>
      <c r="Y183" s="2" t="s">
        <v>24</v>
      </c>
      <c r="AB183" s="13">
        <v>7.8358208955223885E-2</v>
      </c>
    </row>
    <row r="184" spans="1:28" x14ac:dyDescent="0.15">
      <c r="A184" s="2" t="s">
        <v>15</v>
      </c>
      <c r="B184" s="2" t="s">
        <v>107</v>
      </c>
      <c r="C184" s="2" t="s">
        <v>17</v>
      </c>
      <c r="D184" s="2" t="s">
        <v>93</v>
      </c>
      <c r="E184" s="5" t="s">
        <v>191</v>
      </c>
      <c r="F184" s="5" t="str">
        <f t="shared" si="15"/>
        <v>UP</v>
      </c>
      <c r="G184" s="5" t="str">
        <f t="shared" si="16"/>
        <v>Reference</v>
      </c>
      <c r="H184" s="5" t="str">
        <f t="shared" si="17"/>
        <v>Post_1_Reference</v>
      </c>
      <c r="I184" s="2" t="s">
        <v>46</v>
      </c>
      <c r="J184" s="2" t="s">
        <v>47</v>
      </c>
      <c r="K184" s="5" t="str">
        <f t="shared" si="20"/>
        <v>45</v>
      </c>
      <c r="L184" s="5" t="str">
        <f t="shared" si="18"/>
        <v>Post_1_Reference45</v>
      </c>
      <c r="M184" s="2" t="s">
        <v>21</v>
      </c>
      <c r="N184" s="2" t="s">
        <v>22</v>
      </c>
      <c r="O184" s="2" t="s">
        <v>27</v>
      </c>
      <c r="P184" s="3">
        <v>1</v>
      </c>
      <c r="Q184" s="15">
        <f>IF(N184="Algae",P184,P184*AB184)</f>
        <v>7.8358208955223885E-2</v>
      </c>
      <c r="R184" s="15">
        <f>Q184/X184</f>
        <v>251.5848849398495</v>
      </c>
      <c r="S184" s="3" t="s">
        <v>187</v>
      </c>
      <c r="T184" s="3">
        <f t="shared" si="19"/>
        <v>251.5848849398495</v>
      </c>
      <c r="U184" s="3" t="s">
        <v>187</v>
      </c>
      <c r="V184" s="3"/>
      <c r="W184" s="2" t="s">
        <v>24</v>
      </c>
      <c r="X184" s="8">
        <v>3.1145833333333302E-4</v>
      </c>
      <c r="Y184" s="2" t="s">
        <v>24</v>
      </c>
      <c r="AB184" s="13">
        <v>7.8358208955223885E-2</v>
      </c>
    </row>
    <row r="185" spans="1:28" x14ac:dyDescent="0.15">
      <c r="A185" s="2" t="s">
        <v>15</v>
      </c>
      <c r="B185" s="2" t="s">
        <v>107</v>
      </c>
      <c r="C185" s="2" t="s">
        <v>17</v>
      </c>
      <c r="D185" s="2" t="s">
        <v>93</v>
      </c>
      <c r="E185" s="5" t="s">
        <v>191</v>
      </c>
      <c r="F185" s="5" t="str">
        <f t="shared" si="15"/>
        <v>UP</v>
      </c>
      <c r="G185" s="5" t="str">
        <f t="shared" si="16"/>
        <v>Reference</v>
      </c>
      <c r="H185" s="5" t="str">
        <f t="shared" si="17"/>
        <v>Post_1_Reference</v>
      </c>
      <c r="I185" s="2" t="s">
        <v>46</v>
      </c>
      <c r="J185" s="2" t="s">
        <v>47</v>
      </c>
      <c r="K185" s="5" t="str">
        <f t="shared" si="20"/>
        <v>45</v>
      </c>
      <c r="L185" s="5" t="str">
        <f t="shared" si="18"/>
        <v>Post_1_Reference45</v>
      </c>
      <c r="M185" s="2" t="s">
        <v>21</v>
      </c>
      <c r="N185" s="2" t="s">
        <v>22</v>
      </c>
      <c r="O185" s="2" t="s">
        <v>108</v>
      </c>
      <c r="P185" s="3">
        <v>1</v>
      </c>
      <c r="Q185" s="15">
        <f>IF(N185="Algae",P185,P185*AB185)</f>
        <v>7.8358208955223885E-2</v>
      </c>
      <c r="R185" s="15">
        <f>Q185/X185</f>
        <v>251.5848849398495</v>
      </c>
      <c r="S185" s="3" t="s">
        <v>187</v>
      </c>
      <c r="T185" s="3">
        <f t="shared" si="19"/>
        <v>251.5848849398495</v>
      </c>
      <c r="U185" s="3" t="s">
        <v>187</v>
      </c>
      <c r="V185" s="3"/>
      <c r="W185" s="2" t="s">
        <v>24</v>
      </c>
      <c r="X185" s="8">
        <v>3.1145833333333302E-4</v>
      </c>
      <c r="Y185" s="2" t="s">
        <v>165</v>
      </c>
      <c r="AB185" s="13">
        <v>7.8358208955223885E-2</v>
      </c>
    </row>
    <row r="186" spans="1:28" x14ac:dyDescent="0.15">
      <c r="A186" s="2" t="s">
        <v>15</v>
      </c>
      <c r="B186" s="2" t="s">
        <v>107</v>
      </c>
      <c r="C186" s="2" t="s">
        <v>17</v>
      </c>
      <c r="D186" s="2" t="s">
        <v>93</v>
      </c>
      <c r="E186" s="5" t="s">
        <v>191</v>
      </c>
      <c r="F186" s="5" t="str">
        <f t="shared" si="15"/>
        <v>UP</v>
      </c>
      <c r="G186" s="5" t="str">
        <f t="shared" si="16"/>
        <v>Reference</v>
      </c>
      <c r="H186" s="5" t="str">
        <f t="shared" si="17"/>
        <v>Post_1_Reference</v>
      </c>
      <c r="I186" s="2" t="s">
        <v>46</v>
      </c>
      <c r="J186" s="2" t="s">
        <v>47</v>
      </c>
      <c r="K186" s="5" t="str">
        <f t="shared" si="20"/>
        <v>45</v>
      </c>
      <c r="L186" s="5" t="str">
        <f t="shared" si="18"/>
        <v>Post_1_Reference45</v>
      </c>
      <c r="M186" s="2" t="s">
        <v>21</v>
      </c>
      <c r="N186" s="2" t="s">
        <v>22</v>
      </c>
      <c r="O186" s="2" t="s">
        <v>62</v>
      </c>
      <c r="P186" s="3">
        <v>2</v>
      </c>
      <c r="Q186" s="15">
        <f>IF(N186="Algae",P186,P186*AB186)</f>
        <v>0.15671641791044777</v>
      </c>
      <c r="R186" s="15">
        <f>Q186/X186</f>
        <v>503.169769879699</v>
      </c>
      <c r="S186" s="3" t="s">
        <v>187</v>
      </c>
      <c r="T186" s="3">
        <f t="shared" si="19"/>
        <v>503.169769879699</v>
      </c>
      <c r="U186" s="3" t="s">
        <v>187</v>
      </c>
      <c r="V186" s="3"/>
      <c r="W186" s="2" t="s">
        <v>24</v>
      </c>
      <c r="X186" s="8">
        <v>3.1145833333333302E-4</v>
      </c>
      <c r="Y186" s="2" t="s">
        <v>165</v>
      </c>
      <c r="AB186" s="13">
        <v>7.8358208955223885E-2</v>
      </c>
    </row>
    <row r="187" spans="1:28" x14ac:dyDescent="0.15">
      <c r="A187" s="2" t="s">
        <v>15</v>
      </c>
      <c r="B187" s="2" t="s">
        <v>107</v>
      </c>
      <c r="C187" s="2" t="s">
        <v>17</v>
      </c>
      <c r="D187" s="2" t="s">
        <v>93</v>
      </c>
      <c r="E187" s="5" t="s">
        <v>191</v>
      </c>
      <c r="F187" s="5" t="str">
        <f t="shared" si="15"/>
        <v>UP</v>
      </c>
      <c r="G187" s="5" t="str">
        <f t="shared" si="16"/>
        <v>Reference</v>
      </c>
      <c r="H187" s="5" t="str">
        <f t="shared" si="17"/>
        <v>Post_1_Reference</v>
      </c>
      <c r="I187" s="2" t="s">
        <v>46</v>
      </c>
      <c r="J187" s="2" t="s">
        <v>47</v>
      </c>
      <c r="K187" s="5" t="str">
        <f t="shared" si="20"/>
        <v>45</v>
      </c>
      <c r="L187" s="5" t="str">
        <f t="shared" si="18"/>
        <v>Post_1_Reference45</v>
      </c>
      <c r="M187" s="2" t="s">
        <v>21</v>
      </c>
      <c r="N187" s="2" t="s">
        <v>22</v>
      </c>
      <c r="O187" s="2" t="s">
        <v>80</v>
      </c>
      <c r="P187" s="3">
        <v>1</v>
      </c>
      <c r="Q187" s="15">
        <f>IF(N187="Algae",P187,P187*AB187)</f>
        <v>7.8358208955223885E-2</v>
      </c>
      <c r="R187" s="15">
        <f>Q187/X187</f>
        <v>251.5848849398495</v>
      </c>
      <c r="S187" s="3" t="s">
        <v>187</v>
      </c>
      <c r="T187" s="3">
        <f t="shared" si="19"/>
        <v>251.5848849398495</v>
      </c>
      <c r="U187" s="3" t="s">
        <v>187</v>
      </c>
      <c r="V187" s="3"/>
      <c r="W187" s="2" t="s">
        <v>24</v>
      </c>
      <c r="X187" s="8">
        <v>3.1145833333333302E-4</v>
      </c>
      <c r="Y187" s="2" t="s">
        <v>24</v>
      </c>
      <c r="AB187" s="13">
        <v>7.8358208955223885E-2</v>
      </c>
    </row>
    <row r="188" spans="1:28" x14ac:dyDescent="0.15">
      <c r="A188" s="2" t="s">
        <v>15</v>
      </c>
      <c r="B188" s="2" t="s">
        <v>107</v>
      </c>
      <c r="C188" s="2" t="s">
        <v>17</v>
      </c>
      <c r="D188" s="2" t="s">
        <v>93</v>
      </c>
      <c r="E188" s="5" t="s">
        <v>191</v>
      </c>
      <c r="F188" s="5" t="str">
        <f t="shared" si="15"/>
        <v>UP</v>
      </c>
      <c r="G188" s="5" t="str">
        <f t="shared" si="16"/>
        <v>Reference</v>
      </c>
      <c r="H188" s="5" t="str">
        <f t="shared" si="17"/>
        <v>Post_1_Reference</v>
      </c>
      <c r="I188" s="2" t="s">
        <v>46</v>
      </c>
      <c r="J188" s="2" t="s">
        <v>47</v>
      </c>
      <c r="K188" s="5" t="str">
        <f t="shared" si="20"/>
        <v>45</v>
      </c>
      <c r="L188" s="5" t="str">
        <f t="shared" si="18"/>
        <v>Post_1_Reference45</v>
      </c>
      <c r="M188" s="2" t="s">
        <v>21</v>
      </c>
      <c r="N188" s="2" t="s">
        <v>22</v>
      </c>
      <c r="O188" s="2" t="s">
        <v>65</v>
      </c>
      <c r="P188" s="3">
        <v>2</v>
      </c>
      <c r="Q188" s="15">
        <f>IF(N188="Algae",P188,P188*AB188)</f>
        <v>0.15671641791044777</v>
      </c>
      <c r="R188" s="15">
        <f>Q188/X188</f>
        <v>503.169769879699</v>
      </c>
      <c r="S188" s="3" t="s">
        <v>187</v>
      </c>
      <c r="T188" s="3">
        <f t="shared" si="19"/>
        <v>503.169769879699</v>
      </c>
      <c r="U188" s="3" t="s">
        <v>187</v>
      </c>
      <c r="V188" s="3"/>
      <c r="W188" s="2" t="s">
        <v>24</v>
      </c>
      <c r="X188" s="8">
        <v>3.1145833333333302E-4</v>
      </c>
      <c r="Y188" s="2" t="s">
        <v>24</v>
      </c>
      <c r="AB188" s="13">
        <v>7.8358208955223885E-2</v>
      </c>
    </row>
    <row r="189" spans="1:28" x14ac:dyDescent="0.15">
      <c r="A189" s="2" t="s">
        <v>15</v>
      </c>
      <c r="B189" s="2" t="s">
        <v>107</v>
      </c>
      <c r="C189" s="2" t="s">
        <v>17</v>
      </c>
      <c r="D189" s="2" t="s">
        <v>93</v>
      </c>
      <c r="E189" s="5" t="s">
        <v>191</v>
      </c>
      <c r="F189" s="5" t="str">
        <f t="shared" si="15"/>
        <v>UP</v>
      </c>
      <c r="G189" s="5" t="str">
        <f t="shared" si="16"/>
        <v>Reference</v>
      </c>
      <c r="H189" s="5" t="str">
        <f t="shared" si="17"/>
        <v>Post_1_Reference</v>
      </c>
      <c r="I189" s="2" t="s">
        <v>46</v>
      </c>
      <c r="J189" s="2" t="s">
        <v>47</v>
      </c>
      <c r="K189" s="5" t="str">
        <f t="shared" si="20"/>
        <v>45</v>
      </c>
      <c r="L189" s="5" t="str">
        <f t="shared" si="18"/>
        <v>Post_1_Reference45</v>
      </c>
      <c r="M189" s="2" t="s">
        <v>21</v>
      </c>
      <c r="N189" s="2" t="s">
        <v>22</v>
      </c>
      <c r="O189" s="2" t="s">
        <v>33</v>
      </c>
      <c r="P189" s="3">
        <v>373</v>
      </c>
      <c r="Q189" s="15">
        <f>IF(N189="Algae",P189,P189*AB189)</f>
        <v>29.227611940298509</v>
      </c>
      <c r="R189" s="15">
        <f>Q189/X189</f>
        <v>93841.162082563867</v>
      </c>
      <c r="S189" s="3" t="s">
        <v>187</v>
      </c>
      <c r="T189" s="3">
        <f t="shared" si="19"/>
        <v>93841.162082563867</v>
      </c>
      <c r="U189" s="3" t="s">
        <v>187</v>
      </c>
      <c r="V189" s="3"/>
      <c r="W189" s="2" t="s">
        <v>24</v>
      </c>
      <c r="X189" s="8">
        <v>3.1145833333333302E-4</v>
      </c>
      <c r="Y189" s="2" t="s">
        <v>168</v>
      </c>
      <c r="AB189" s="13">
        <v>7.8358208955223885E-2</v>
      </c>
    </row>
    <row r="190" spans="1:28" x14ac:dyDescent="0.15">
      <c r="A190" s="2" t="s">
        <v>15</v>
      </c>
      <c r="B190" s="2" t="s">
        <v>107</v>
      </c>
      <c r="C190" s="2" t="s">
        <v>17</v>
      </c>
      <c r="D190" s="2" t="s">
        <v>93</v>
      </c>
      <c r="E190" s="5" t="s">
        <v>191</v>
      </c>
      <c r="F190" s="5" t="str">
        <f t="shared" si="15"/>
        <v>UP</v>
      </c>
      <c r="G190" s="5" t="str">
        <f t="shared" si="16"/>
        <v>Reference</v>
      </c>
      <c r="H190" s="5" t="str">
        <f t="shared" si="17"/>
        <v>Post_1_Reference</v>
      </c>
      <c r="I190" s="2" t="s">
        <v>46</v>
      </c>
      <c r="J190" s="2" t="s">
        <v>47</v>
      </c>
      <c r="K190" s="5" t="str">
        <f t="shared" si="20"/>
        <v>45</v>
      </c>
      <c r="L190" s="5" t="str">
        <f t="shared" si="18"/>
        <v>Post_1_Reference45</v>
      </c>
      <c r="M190" s="2" t="s">
        <v>21</v>
      </c>
      <c r="N190" s="2" t="s">
        <v>22</v>
      </c>
      <c r="O190" s="2" t="s">
        <v>69</v>
      </c>
      <c r="P190" s="3">
        <v>4</v>
      </c>
      <c r="Q190" s="15">
        <f>IF(N190="Algae",P190,P190*AB190)</f>
        <v>0.31343283582089554</v>
      </c>
      <c r="R190" s="15">
        <f>Q190/X190</f>
        <v>1006.339539759398</v>
      </c>
      <c r="S190" s="3" t="s">
        <v>187</v>
      </c>
      <c r="T190" s="3">
        <f t="shared" si="19"/>
        <v>1006.339539759398</v>
      </c>
      <c r="U190" s="3" t="s">
        <v>187</v>
      </c>
      <c r="V190" s="3"/>
      <c r="W190" s="2" t="s">
        <v>24</v>
      </c>
      <c r="X190" s="8">
        <v>3.1145833333333302E-4</v>
      </c>
      <c r="Y190" s="2" t="s">
        <v>24</v>
      </c>
      <c r="AB190" s="13">
        <v>7.8358208955223885E-2</v>
      </c>
    </row>
    <row r="191" spans="1:28" x14ac:dyDescent="0.15">
      <c r="A191" s="2" t="s">
        <v>15</v>
      </c>
      <c r="B191" s="2" t="s">
        <v>107</v>
      </c>
      <c r="C191" s="2" t="s">
        <v>17</v>
      </c>
      <c r="D191" s="2" t="s">
        <v>93</v>
      </c>
      <c r="E191" s="5" t="s">
        <v>191</v>
      </c>
      <c r="F191" s="5" t="str">
        <f t="shared" si="15"/>
        <v>UP</v>
      </c>
      <c r="G191" s="5" t="str">
        <f t="shared" si="16"/>
        <v>Reference</v>
      </c>
      <c r="H191" s="5" t="str">
        <f t="shared" si="17"/>
        <v>Post_1_Reference</v>
      </c>
      <c r="I191" s="2" t="s">
        <v>46</v>
      </c>
      <c r="J191" s="2" t="s">
        <v>47</v>
      </c>
      <c r="K191" s="5" t="str">
        <f t="shared" si="20"/>
        <v>45</v>
      </c>
      <c r="L191" s="5" t="str">
        <f t="shared" si="18"/>
        <v>Post_1_Reference45</v>
      </c>
      <c r="M191" s="2" t="s">
        <v>21</v>
      </c>
      <c r="N191" s="2" t="s">
        <v>22</v>
      </c>
      <c r="O191" s="2" t="s">
        <v>35</v>
      </c>
      <c r="P191" s="3">
        <v>96</v>
      </c>
      <c r="Q191" s="15">
        <f>IF(N191="Algae",P191,P191*AB191)</f>
        <v>7.5223880597014929</v>
      </c>
      <c r="R191" s="15">
        <f>Q191/X191</f>
        <v>24152.148954225555</v>
      </c>
      <c r="S191" s="3" t="s">
        <v>187</v>
      </c>
      <c r="T191" s="3">
        <f t="shared" si="19"/>
        <v>24152.148954225555</v>
      </c>
      <c r="U191" s="3" t="s">
        <v>187</v>
      </c>
      <c r="V191" s="3"/>
      <c r="W191" s="2" t="s">
        <v>24</v>
      </c>
      <c r="X191" s="8">
        <v>3.1145833333333302E-4</v>
      </c>
      <c r="Y191" s="2" t="s">
        <v>24</v>
      </c>
      <c r="AB191" s="13">
        <v>7.8358208955223885E-2</v>
      </c>
    </row>
    <row r="192" spans="1:28" x14ac:dyDescent="0.15">
      <c r="A192" s="2" t="s">
        <v>15</v>
      </c>
      <c r="B192" s="2" t="s">
        <v>107</v>
      </c>
      <c r="C192" s="2" t="s">
        <v>17</v>
      </c>
      <c r="D192" s="2" t="s">
        <v>93</v>
      </c>
      <c r="E192" s="5" t="s">
        <v>191</v>
      </c>
      <c r="F192" s="5" t="str">
        <f t="shared" si="15"/>
        <v>UP</v>
      </c>
      <c r="G192" s="5" t="str">
        <f t="shared" si="16"/>
        <v>Reference</v>
      </c>
      <c r="H192" s="5" t="str">
        <f t="shared" si="17"/>
        <v>Post_1_Reference</v>
      </c>
      <c r="I192" s="2" t="s">
        <v>46</v>
      </c>
      <c r="J192" s="2" t="s">
        <v>47</v>
      </c>
      <c r="K192" s="5" t="str">
        <f t="shared" si="20"/>
        <v>45</v>
      </c>
      <c r="L192" s="5" t="str">
        <f t="shared" si="18"/>
        <v>Post_1_Reference45</v>
      </c>
      <c r="M192" s="2" t="s">
        <v>21</v>
      </c>
      <c r="N192" s="2" t="s">
        <v>22</v>
      </c>
      <c r="O192" s="2" t="s">
        <v>37</v>
      </c>
      <c r="P192" s="3">
        <v>19</v>
      </c>
      <c r="Q192" s="15">
        <f>IF(N192="Algae",P192,P192*AB192)</f>
        <v>1.4888059701492538</v>
      </c>
      <c r="R192" s="15">
        <f>Q192/X192</f>
        <v>4780.1128138571403</v>
      </c>
      <c r="S192" s="3" t="s">
        <v>187</v>
      </c>
      <c r="T192" s="3">
        <f t="shared" si="19"/>
        <v>4780.1128138571403</v>
      </c>
      <c r="U192" s="3" t="s">
        <v>187</v>
      </c>
      <c r="V192" s="3"/>
      <c r="W192" s="2" t="s">
        <v>24</v>
      </c>
      <c r="X192" s="8">
        <v>3.1145833333333302E-4</v>
      </c>
      <c r="Y192" s="2" t="s">
        <v>24</v>
      </c>
      <c r="AB192" s="13">
        <v>7.8358208955223885E-2</v>
      </c>
    </row>
    <row r="193" spans="1:28" x14ac:dyDescent="0.15">
      <c r="A193" s="2" t="s">
        <v>15</v>
      </c>
      <c r="B193" s="2" t="s">
        <v>107</v>
      </c>
      <c r="C193" s="2" t="s">
        <v>17</v>
      </c>
      <c r="D193" s="2" t="s">
        <v>93</v>
      </c>
      <c r="E193" s="5" t="s">
        <v>191</v>
      </c>
      <c r="F193" s="5" t="str">
        <f t="shared" si="15"/>
        <v>UP</v>
      </c>
      <c r="G193" s="5" t="str">
        <f t="shared" si="16"/>
        <v>Reference</v>
      </c>
      <c r="H193" s="5" t="str">
        <f t="shared" si="17"/>
        <v>Post_1_Reference</v>
      </c>
      <c r="I193" s="2" t="s">
        <v>46</v>
      </c>
      <c r="J193" s="2" t="s">
        <v>47</v>
      </c>
      <c r="K193" s="5" t="str">
        <f t="shared" si="20"/>
        <v>45</v>
      </c>
      <c r="L193" s="5" t="str">
        <f t="shared" si="18"/>
        <v>Post_1_Reference45</v>
      </c>
      <c r="M193" s="2" t="s">
        <v>21</v>
      </c>
      <c r="N193" s="2" t="s">
        <v>22</v>
      </c>
      <c r="O193" s="2" t="s">
        <v>109</v>
      </c>
      <c r="P193" s="3">
        <v>1</v>
      </c>
      <c r="Q193" s="15">
        <f>IF(N193="Algae",P193,P193*AB193)</f>
        <v>7.8358208955223885E-2</v>
      </c>
      <c r="R193" s="15">
        <f>Q193/X193</f>
        <v>251.5848849398495</v>
      </c>
      <c r="S193" s="3" t="s">
        <v>187</v>
      </c>
      <c r="T193" s="3">
        <f t="shared" si="19"/>
        <v>251.5848849398495</v>
      </c>
      <c r="U193" s="3" t="s">
        <v>187</v>
      </c>
      <c r="V193" s="3"/>
      <c r="W193" s="2" t="s">
        <v>24</v>
      </c>
      <c r="X193" s="8">
        <v>3.1145833333333302E-4</v>
      </c>
      <c r="Y193" s="2" t="s">
        <v>165</v>
      </c>
      <c r="AB193" s="13">
        <v>7.8358208955223885E-2</v>
      </c>
    </row>
    <row r="194" spans="1:28" x14ac:dyDescent="0.15">
      <c r="A194" s="2" t="s">
        <v>15</v>
      </c>
      <c r="B194" s="2" t="s">
        <v>107</v>
      </c>
      <c r="C194" s="2" t="s">
        <v>17</v>
      </c>
      <c r="D194" s="2" t="s">
        <v>93</v>
      </c>
      <c r="E194" s="5" t="s">
        <v>191</v>
      </c>
      <c r="F194" s="5" t="str">
        <f t="shared" si="15"/>
        <v>UP</v>
      </c>
      <c r="G194" s="5" t="str">
        <f t="shared" si="16"/>
        <v>Reference</v>
      </c>
      <c r="H194" s="5" t="str">
        <f t="shared" si="17"/>
        <v>Post_1_Reference</v>
      </c>
      <c r="I194" s="2" t="s">
        <v>46</v>
      </c>
      <c r="J194" s="2" t="s">
        <v>47</v>
      </c>
      <c r="K194" s="5" t="str">
        <f t="shared" si="20"/>
        <v>45</v>
      </c>
      <c r="L194" s="5" t="str">
        <f t="shared" si="18"/>
        <v>Post_1_Reference45</v>
      </c>
      <c r="M194" s="2" t="s">
        <v>21</v>
      </c>
      <c r="N194" s="2" t="s">
        <v>22</v>
      </c>
      <c r="O194" s="2" t="s">
        <v>70</v>
      </c>
      <c r="P194" s="3">
        <v>2</v>
      </c>
      <c r="Q194" s="15">
        <f>IF(N194="Algae",P194,P194*AB194)</f>
        <v>0.15671641791044777</v>
      </c>
      <c r="R194" s="15">
        <f>Q194/X194</f>
        <v>503.169769879699</v>
      </c>
      <c r="S194" s="3" t="s">
        <v>187</v>
      </c>
      <c r="T194" s="3">
        <f t="shared" si="19"/>
        <v>503.169769879699</v>
      </c>
      <c r="U194" s="3" t="s">
        <v>187</v>
      </c>
      <c r="V194" s="3"/>
      <c r="W194" s="2" t="s">
        <v>24</v>
      </c>
      <c r="X194" s="8">
        <v>3.1145833333333302E-4</v>
      </c>
      <c r="Y194" s="2" t="s">
        <v>24</v>
      </c>
      <c r="AB194" s="13">
        <v>7.8358208955223885E-2</v>
      </c>
    </row>
    <row r="195" spans="1:28" x14ac:dyDescent="0.15">
      <c r="A195" s="2" t="s">
        <v>15</v>
      </c>
      <c r="B195" s="2" t="s">
        <v>107</v>
      </c>
      <c r="C195" s="2" t="s">
        <v>17</v>
      </c>
      <c r="D195" s="2" t="s">
        <v>93</v>
      </c>
      <c r="E195" s="5" t="s">
        <v>191</v>
      </c>
      <c r="F195" s="5" t="str">
        <f t="shared" ref="F195:F258" si="22">LEFT(I195,2)</f>
        <v>UP</v>
      </c>
      <c r="G195" s="5" t="str">
        <f t="shared" ref="G195:G258" si="23">IF(F195="UP","Reference", "Treatment")</f>
        <v>Reference</v>
      </c>
      <c r="H195" s="5" t="str">
        <f t="shared" ref="H195:H258" si="24">E195&amp;G195</f>
        <v>Post_1_Reference</v>
      </c>
      <c r="I195" s="2" t="s">
        <v>46</v>
      </c>
      <c r="J195" s="2" t="s">
        <v>47</v>
      </c>
      <c r="K195" s="5" t="str">
        <f t="shared" ref="K195:K258" si="25">RIGHT(J195,2)</f>
        <v>45</v>
      </c>
      <c r="L195" s="5" t="str">
        <f t="shared" ref="L195:L258" si="26">H195&amp;K195</f>
        <v>Post_1_Reference45</v>
      </c>
      <c r="M195" s="2" t="s">
        <v>21</v>
      </c>
      <c r="N195" s="2" t="s">
        <v>22</v>
      </c>
      <c r="O195" s="2" t="s">
        <v>38</v>
      </c>
      <c r="P195" s="3">
        <v>2</v>
      </c>
      <c r="Q195" s="15">
        <f>IF(N195="Algae",P195,P195*AB195)</f>
        <v>0.15671641791044777</v>
      </c>
      <c r="R195" s="15">
        <f>Q195/X195</f>
        <v>503.169769879699</v>
      </c>
      <c r="S195" s="3" t="s">
        <v>187</v>
      </c>
      <c r="T195" s="3">
        <f t="shared" ref="T195:T258" si="27">IF(N195="Algae",S195/X195,R195)</f>
        <v>503.169769879699</v>
      </c>
      <c r="U195" s="3" t="s">
        <v>187</v>
      </c>
      <c r="V195" s="3"/>
      <c r="W195" s="2" t="s">
        <v>24</v>
      </c>
      <c r="X195" s="8">
        <v>3.1145833333333302E-4</v>
      </c>
      <c r="Y195" s="2" t="s">
        <v>24</v>
      </c>
      <c r="AB195" s="13">
        <v>7.8358208955223885E-2</v>
      </c>
    </row>
    <row r="196" spans="1:28" x14ac:dyDescent="0.15">
      <c r="A196" s="2" t="s">
        <v>15</v>
      </c>
      <c r="B196" s="2" t="s">
        <v>107</v>
      </c>
      <c r="C196" s="2" t="s">
        <v>17</v>
      </c>
      <c r="D196" s="2" t="s">
        <v>93</v>
      </c>
      <c r="E196" s="5" t="s">
        <v>191</v>
      </c>
      <c r="F196" s="5" t="str">
        <f t="shared" si="22"/>
        <v>UP</v>
      </c>
      <c r="G196" s="5" t="str">
        <f t="shared" si="23"/>
        <v>Reference</v>
      </c>
      <c r="H196" s="5" t="str">
        <f t="shared" si="24"/>
        <v>Post_1_Reference</v>
      </c>
      <c r="I196" s="2" t="s">
        <v>46</v>
      </c>
      <c r="J196" s="2" t="s">
        <v>47</v>
      </c>
      <c r="K196" s="5" t="str">
        <f t="shared" si="25"/>
        <v>45</v>
      </c>
      <c r="L196" s="5" t="str">
        <f t="shared" si="26"/>
        <v>Post_1_Reference45</v>
      </c>
      <c r="M196" s="2" t="s">
        <v>21</v>
      </c>
      <c r="N196" s="2" t="s">
        <v>22</v>
      </c>
      <c r="O196" s="2" t="s">
        <v>83</v>
      </c>
      <c r="P196" s="3">
        <v>1</v>
      </c>
      <c r="Q196" s="15">
        <f>IF(N196="Algae",P196,P196*AB196)</f>
        <v>7.8358208955223885E-2</v>
      </c>
      <c r="R196" s="15">
        <f>Q196/X196</f>
        <v>251.5848849398495</v>
      </c>
      <c r="S196" s="3" t="s">
        <v>187</v>
      </c>
      <c r="T196" s="3">
        <f t="shared" si="27"/>
        <v>251.5848849398495</v>
      </c>
      <c r="U196" s="3" t="s">
        <v>187</v>
      </c>
      <c r="V196" s="3"/>
      <c r="W196" s="2" t="s">
        <v>24</v>
      </c>
      <c r="X196" s="8">
        <v>3.1145833333333302E-4</v>
      </c>
      <c r="Y196" s="2" t="s">
        <v>24</v>
      </c>
      <c r="AB196" s="13">
        <v>7.8358208955223885E-2</v>
      </c>
    </row>
    <row r="197" spans="1:28" x14ac:dyDescent="0.15">
      <c r="A197" s="2" t="s">
        <v>15</v>
      </c>
      <c r="B197" s="2" t="s">
        <v>107</v>
      </c>
      <c r="C197" s="2" t="s">
        <v>17</v>
      </c>
      <c r="D197" s="2" t="s">
        <v>93</v>
      </c>
      <c r="E197" s="5" t="s">
        <v>191</v>
      </c>
      <c r="F197" s="5" t="str">
        <f t="shared" si="22"/>
        <v>UP</v>
      </c>
      <c r="G197" s="5" t="str">
        <f t="shared" si="23"/>
        <v>Reference</v>
      </c>
      <c r="H197" s="5" t="str">
        <f t="shared" si="24"/>
        <v>Post_1_Reference</v>
      </c>
      <c r="I197" s="2" t="s">
        <v>46</v>
      </c>
      <c r="J197" s="2" t="s">
        <v>47</v>
      </c>
      <c r="K197" s="5" t="str">
        <f t="shared" si="25"/>
        <v>45</v>
      </c>
      <c r="L197" s="5" t="str">
        <f t="shared" si="26"/>
        <v>Post_1_Reference45</v>
      </c>
      <c r="M197" s="2" t="s">
        <v>21</v>
      </c>
      <c r="N197" s="2" t="s">
        <v>22</v>
      </c>
      <c r="O197" s="2" t="s">
        <v>40</v>
      </c>
      <c r="P197" s="3">
        <v>9</v>
      </c>
      <c r="Q197" s="15">
        <f>IF(N197="Algae",P197,P197*AB197)</f>
        <v>0.70522388059701502</v>
      </c>
      <c r="R197" s="15">
        <f>Q197/X197</f>
        <v>2264.2639644586457</v>
      </c>
      <c r="S197" s="3" t="s">
        <v>187</v>
      </c>
      <c r="T197" s="3">
        <f t="shared" si="27"/>
        <v>2264.2639644586457</v>
      </c>
      <c r="U197" s="3" t="s">
        <v>187</v>
      </c>
      <c r="V197" s="3"/>
      <c r="W197" s="2" t="s">
        <v>24</v>
      </c>
      <c r="X197" s="8">
        <v>3.1145833333333302E-4</v>
      </c>
      <c r="Y197" s="2" t="s">
        <v>24</v>
      </c>
      <c r="AB197" s="13">
        <v>7.8358208955223885E-2</v>
      </c>
    </row>
    <row r="198" spans="1:28" x14ac:dyDescent="0.15">
      <c r="A198" s="2" t="s">
        <v>15</v>
      </c>
      <c r="B198" s="2" t="s">
        <v>107</v>
      </c>
      <c r="C198" s="2" t="s">
        <v>17</v>
      </c>
      <c r="D198" s="2" t="s">
        <v>93</v>
      </c>
      <c r="E198" s="5" t="s">
        <v>191</v>
      </c>
      <c r="F198" s="5" t="str">
        <f t="shared" si="22"/>
        <v>UP</v>
      </c>
      <c r="G198" s="5" t="str">
        <f t="shared" si="23"/>
        <v>Reference</v>
      </c>
      <c r="H198" s="5" t="str">
        <f t="shared" si="24"/>
        <v>Post_1_Reference</v>
      </c>
      <c r="I198" s="2" t="s">
        <v>46</v>
      </c>
      <c r="J198" s="2" t="s">
        <v>47</v>
      </c>
      <c r="K198" s="5" t="str">
        <f t="shared" si="25"/>
        <v>45</v>
      </c>
      <c r="L198" s="5" t="str">
        <f t="shared" si="26"/>
        <v>Post_1_Reference45</v>
      </c>
      <c r="M198" s="2" t="s">
        <v>21</v>
      </c>
      <c r="N198" s="2" t="s">
        <v>22</v>
      </c>
      <c r="O198" s="2" t="s">
        <v>41</v>
      </c>
      <c r="P198" s="3">
        <v>2</v>
      </c>
      <c r="Q198" s="15">
        <f>IF(N198="Algae",P198,P198*AB198)</f>
        <v>0.15671641791044777</v>
      </c>
      <c r="R198" s="15">
        <f>Q198/X198</f>
        <v>503.169769879699</v>
      </c>
      <c r="S198" s="3" t="s">
        <v>187</v>
      </c>
      <c r="T198" s="3">
        <f t="shared" si="27"/>
        <v>503.169769879699</v>
      </c>
      <c r="U198" s="3" t="s">
        <v>187</v>
      </c>
      <c r="V198" s="3"/>
      <c r="W198" s="2" t="s">
        <v>24</v>
      </c>
      <c r="X198" s="8">
        <v>3.1145833333333302E-4</v>
      </c>
      <c r="Y198" s="2" t="s">
        <v>24</v>
      </c>
      <c r="AB198" s="13">
        <v>7.8358208955223885E-2</v>
      </c>
    </row>
    <row r="199" spans="1:28" x14ac:dyDescent="0.15">
      <c r="A199" s="2" t="s">
        <v>15</v>
      </c>
      <c r="B199" s="2" t="s">
        <v>107</v>
      </c>
      <c r="C199" s="2" t="s">
        <v>17</v>
      </c>
      <c r="D199" s="2" t="s">
        <v>93</v>
      </c>
      <c r="E199" s="5" t="s">
        <v>191</v>
      </c>
      <c r="F199" s="5" t="str">
        <f t="shared" si="22"/>
        <v>UP</v>
      </c>
      <c r="G199" s="5" t="str">
        <f t="shared" si="23"/>
        <v>Reference</v>
      </c>
      <c r="H199" s="5" t="str">
        <f t="shared" si="24"/>
        <v>Post_1_Reference</v>
      </c>
      <c r="I199" s="2" t="s">
        <v>46</v>
      </c>
      <c r="J199" s="2" t="s">
        <v>47</v>
      </c>
      <c r="K199" s="5" t="str">
        <f t="shared" si="25"/>
        <v>45</v>
      </c>
      <c r="L199" s="5" t="str">
        <f t="shared" si="26"/>
        <v>Post_1_Reference45</v>
      </c>
      <c r="M199" s="2" t="s">
        <v>21</v>
      </c>
      <c r="N199" s="2" t="s">
        <v>22</v>
      </c>
      <c r="O199" s="2" t="s">
        <v>42</v>
      </c>
      <c r="P199" s="3">
        <v>6</v>
      </c>
      <c r="Q199" s="15">
        <f>IF(N199="Algae",P199,P199*AB199)</f>
        <v>0.47014925373134331</v>
      </c>
      <c r="R199" s="15">
        <f>Q199/X199</f>
        <v>1509.5093096390972</v>
      </c>
      <c r="S199" s="3" t="s">
        <v>187</v>
      </c>
      <c r="T199" s="3">
        <f t="shared" si="27"/>
        <v>1509.5093096390972</v>
      </c>
      <c r="U199" s="3" t="s">
        <v>187</v>
      </c>
      <c r="V199" s="3"/>
      <c r="W199" s="2" t="s">
        <v>24</v>
      </c>
      <c r="X199" s="8">
        <v>3.1145833333333302E-4</v>
      </c>
      <c r="Y199" s="2" t="s">
        <v>24</v>
      </c>
      <c r="AB199" s="13">
        <v>7.8358208955223885E-2</v>
      </c>
    </row>
    <row r="200" spans="1:28" x14ac:dyDescent="0.15">
      <c r="A200" s="2" t="s">
        <v>15</v>
      </c>
      <c r="B200" s="2" t="s">
        <v>107</v>
      </c>
      <c r="C200" s="2" t="s">
        <v>17</v>
      </c>
      <c r="D200" s="2" t="s">
        <v>93</v>
      </c>
      <c r="E200" s="5" t="s">
        <v>191</v>
      </c>
      <c r="F200" s="5" t="str">
        <f t="shared" si="22"/>
        <v>UP</v>
      </c>
      <c r="G200" s="5" t="str">
        <f t="shared" si="23"/>
        <v>Reference</v>
      </c>
      <c r="H200" s="5" t="str">
        <f t="shared" si="24"/>
        <v>Post_1_Reference</v>
      </c>
      <c r="I200" s="2" t="s">
        <v>46</v>
      </c>
      <c r="J200" s="2" t="s">
        <v>47</v>
      </c>
      <c r="K200" s="5" t="str">
        <f t="shared" si="25"/>
        <v>45</v>
      </c>
      <c r="L200" s="5" t="str">
        <f t="shared" si="26"/>
        <v>Post_1_Reference45</v>
      </c>
      <c r="M200" s="2" t="s">
        <v>21</v>
      </c>
      <c r="N200" s="2" t="s">
        <v>22</v>
      </c>
      <c r="O200" s="2" t="s">
        <v>71</v>
      </c>
      <c r="P200" s="3">
        <v>8</v>
      </c>
      <c r="Q200" s="15">
        <f>IF(N200="Algae",P200,P200*AB200)</f>
        <v>0.62686567164179108</v>
      </c>
      <c r="R200" s="15">
        <f>Q200/X200</f>
        <v>2012.679079518796</v>
      </c>
      <c r="S200" s="3" t="s">
        <v>187</v>
      </c>
      <c r="T200" s="3">
        <f t="shared" si="27"/>
        <v>2012.679079518796</v>
      </c>
      <c r="U200" s="3" t="s">
        <v>187</v>
      </c>
      <c r="V200" s="3"/>
      <c r="W200" s="2" t="s">
        <v>24</v>
      </c>
      <c r="X200" s="8">
        <v>3.1145833333333302E-4</v>
      </c>
      <c r="Y200" s="2" t="s">
        <v>169</v>
      </c>
      <c r="AB200" s="13">
        <v>7.8358208955223885E-2</v>
      </c>
    </row>
    <row r="201" spans="1:28" ht="15" x14ac:dyDescent="0.2">
      <c r="A201" s="6" t="s">
        <v>15</v>
      </c>
      <c r="B201" s="6" t="s">
        <v>110</v>
      </c>
      <c r="C201" s="6" t="s">
        <v>17</v>
      </c>
      <c r="D201" s="6" t="s">
        <v>93</v>
      </c>
      <c r="E201" s="5" t="s">
        <v>191</v>
      </c>
      <c r="F201" s="5" t="str">
        <f t="shared" si="22"/>
        <v>UP</v>
      </c>
      <c r="G201" s="5" t="str">
        <f t="shared" si="23"/>
        <v>Reference</v>
      </c>
      <c r="H201" s="5" t="str">
        <f t="shared" si="24"/>
        <v>Post_1_Reference</v>
      </c>
      <c r="I201" s="6" t="s">
        <v>111</v>
      </c>
      <c r="J201" s="6" t="s">
        <v>112</v>
      </c>
      <c r="K201" s="5" t="str">
        <f t="shared" si="25"/>
        <v>75</v>
      </c>
      <c r="L201" s="5" t="str">
        <f t="shared" si="26"/>
        <v>Post_1_Reference75</v>
      </c>
      <c r="M201" s="6" t="s">
        <v>21</v>
      </c>
      <c r="N201" s="6" t="s">
        <v>150</v>
      </c>
      <c r="O201" s="6" t="s">
        <v>22</v>
      </c>
      <c r="P201" s="3">
        <v>40</v>
      </c>
      <c r="Q201" s="15">
        <f>IF(N201="Algae",P201,P201*AB201)</f>
        <v>40</v>
      </c>
      <c r="R201" s="15">
        <f>Q201/X201</f>
        <v>152508.36120401337</v>
      </c>
      <c r="S201" s="8">
        <v>40</v>
      </c>
      <c r="T201" s="3">
        <f t="shared" si="27"/>
        <v>152508.36120401337</v>
      </c>
      <c r="U201" s="9"/>
      <c r="V201" s="3">
        <f t="shared" si="21"/>
        <v>0</v>
      </c>
      <c r="W201" s="8">
        <v>0</v>
      </c>
      <c r="X201" s="8">
        <v>2.6228070175438598E-4</v>
      </c>
      <c r="Y201" s="6" t="s">
        <v>24</v>
      </c>
      <c r="Z201" s="1">
        <f>SUM(P201:P202)</f>
        <v>49</v>
      </c>
      <c r="AA201" s="1">
        <f>SUM(P205:P213)</f>
        <v>191</v>
      </c>
      <c r="AB201" s="14">
        <f>Z201/AA201</f>
        <v>0.25654450261780104</v>
      </c>
    </row>
    <row r="202" spans="1:28" x14ac:dyDescent="0.15">
      <c r="A202" s="6" t="s">
        <v>15</v>
      </c>
      <c r="B202" s="6" t="s">
        <v>110</v>
      </c>
      <c r="C202" s="6" t="s">
        <v>17</v>
      </c>
      <c r="D202" s="6" t="s">
        <v>93</v>
      </c>
      <c r="E202" s="5" t="s">
        <v>191</v>
      </c>
      <c r="F202" s="5" t="str">
        <f t="shared" si="22"/>
        <v>UP</v>
      </c>
      <c r="G202" s="5" t="str">
        <f t="shared" si="23"/>
        <v>Reference</v>
      </c>
      <c r="H202" s="5" t="str">
        <f t="shared" si="24"/>
        <v>Post_1_Reference</v>
      </c>
      <c r="I202" s="6" t="s">
        <v>111</v>
      </c>
      <c r="J202" s="6" t="s">
        <v>112</v>
      </c>
      <c r="K202" s="5" t="str">
        <f t="shared" si="25"/>
        <v>75</v>
      </c>
      <c r="L202" s="5" t="str">
        <f t="shared" si="26"/>
        <v>Post_1_Reference75</v>
      </c>
      <c r="M202" s="6" t="s">
        <v>21</v>
      </c>
      <c r="N202" s="6" t="s">
        <v>150</v>
      </c>
      <c r="O202" s="6" t="s">
        <v>152</v>
      </c>
      <c r="P202" s="3">
        <v>9</v>
      </c>
      <c r="Q202" s="15">
        <f>IF(N202="Algae",P202,P202*AB202)</f>
        <v>9</v>
      </c>
      <c r="R202" s="15">
        <f>Q202/X202</f>
        <v>34314.38127090301</v>
      </c>
      <c r="S202" s="8">
        <v>9</v>
      </c>
      <c r="T202" s="3">
        <f t="shared" si="27"/>
        <v>34314.38127090301</v>
      </c>
      <c r="U202" s="8">
        <v>0</v>
      </c>
      <c r="V202" s="3">
        <f t="shared" ref="V202:V265" si="28">IF(U202="NA","NA",U202/X202)</f>
        <v>0</v>
      </c>
      <c r="W202" s="6" t="s">
        <v>24</v>
      </c>
      <c r="X202" s="8">
        <v>2.6228070175438598E-4</v>
      </c>
      <c r="Y202" s="6" t="s">
        <v>24</v>
      </c>
      <c r="AB202" s="13">
        <v>0.25654450261780104</v>
      </c>
    </row>
    <row r="203" spans="1:28" x14ac:dyDescent="0.15">
      <c r="A203" s="6" t="s">
        <v>15</v>
      </c>
      <c r="B203" s="6" t="s">
        <v>110</v>
      </c>
      <c r="C203" s="6" t="s">
        <v>17</v>
      </c>
      <c r="D203" s="6" t="s">
        <v>93</v>
      </c>
      <c r="E203" s="5" t="s">
        <v>191</v>
      </c>
      <c r="F203" s="5" t="str">
        <f t="shared" si="22"/>
        <v>UP</v>
      </c>
      <c r="G203" s="5" t="str">
        <f t="shared" si="23"/>
        <v>Reference</v>
      </c>
      <c r="H203" s="5" t="str">
        <f t="shared" si="24"/>
        <v>Post_1_Reference</v>
      </c>
      <c r="I203" s="6" t="s">
        <v>111</v>
      </c>
      <c r="J203" s="6" t="s">
        <v>112</v>
      </c>
      <c r="K203" s="5" t="str">
        <f t="shared" si="25"/>
        <v>75</v>
      </c>
      <c r="L203" s="5" t="str">
        <f t="shared" si="26"/>
        <v>Post_1_Reference75</v>
      </c>
      <c r="M203" s="6" t="s">
        <v>21</v>
      </c>
      <c r="N203" s="6" t="s">
        <v>150</v>
      </c>
      <c r="O203" s="6" t="s">
        <v>153</v>
      </c>
      <c r="P203" s="3">
        <v>2</v>
      </c>
      <c r="Q203" s="15">
        <f>IF(N203="Algae",P203,P203*AB203)</f>
        <v>2</v>
      </c>
      <c r="R203" s="15">
        <f>Q203/X203</f>
        <v>7625.4180602006682</v>
      </c>
      <c r="S203" s="8">
        <v>40</v>
      </c>
      <c r="T203" s="3">
        <f t="shared" si="27"/>
        <v>152508.36120401337</v>
      </c>
      <c r="U203" s="8">
        <v>0</v>
      </c>
      <c r="V203" s="3">
        <f t="shared" si="28"/>
        <v>0</v>
      </c>
      <c r="W203" s="6" t="s">
        <v>24</v>
      </c>
      <c r="X203" s="8">
        <v>2.6228070175438598E-4</v>
      </c>
      <c r="Y203" s="6" t="s">
        <v>24</v>
      </c>
      <c r="AB203" s="13">
        <v>0.25654450261780104</v>
      </c>
    </row>
    <row r="204" spans="1:28" x14ac:dyDescent="0.15">
      <c r="A204" s="6" t="s">
        <v>15</v>
      </c>
      <c r="B204" s="6" t="s">
        <v>110</v>
      </c>
      <c r="C204" s="6" t="s">
        <v>17</v>
      </c>
      <c r="D204" s="6" t="s">
        <v>93</v>
      </c>
      <c r="E204" s="5" t="s">
        <v>191</v>
      </c>
      <c r="F204" s="5" t="str">
        <f t="shared" si="22"/>
        <v>UP</v>
      </c>
      <c r="G204" s="5" t="str">
        <f t="shared" si="23"/>
        <v>Reference</v>
      </c>
      <c r="H204" s="5" t="str">
        <f t="shared" si="24"/>
        <v>Post_1_Reference</v>
      </c>
      <c r="I204" s="6" t="s">
        <v>111</v>
      </c>
      <c r="J204" s="6" t="s">
        <v>112</v>
      </c>
      <c r="K204" s="5" t="str">
        <f t="shared" si="25"/>
        <v>75</v>
      </c>
      <c r="L204" s="5" t="str">
        <f t="shared" si="26"/>
        <v>Post_1_Reference75</v>
      </c>
      <c r="M204" s="6" t="s">
        <v>21</v>
      </c>
      <c r="N204" s="6" t="s">
        <v>150</v>
      </c>
      <c r="O204" s="6" t="s">
        <v>156</v>
      </c>
      <c r="P204" s="3">
        <v>3</v>
      </c>
      <c r="Q204" s="15">
        <f>IF(N204="Algae",P204,P204*AB204)</f>
        <v>3</v>
      </c>
      <c r="R204" s="15">
        <f>Q204/X204</f>
        <v>11438.127090301003</v>
      </c>
      <c r="S204" s="8">
        <v>14</v>
      </c>
      <c r="T204" s="3">
        <f t="shared" si="27"/>
        <v>53377.926421404678</v>
      </c>
      <c r="U204" s="8">
        <v>0</v>
      </c>
      <c r="V204" s="3">
        <f t="shared" si="28"/>
        <v>0</v>
      </c>
      <c r="W204" s="6" t="s">
        <v>24</v>
      </c>
      <c r="X204" s="8">
        <v>2.6228070175438598E-4</v>
      </c>
      <c r="Y204" s="6" t="s">
        <v>24</v>
      </c>
      <c r="AB204" s="13">
        <v>0.25654450261780104</v>
      </c>
    </row>
    <row r="205" spans="1:28" x14ac:dyDescent="0.15">
      <c r="A205" s="2" t="s">
        <v>15</v>
      </c>
      <c r="B205" s="2" t="s">
        <v>110</v>
      </c>
      <c r="C205" s="2" t="s">
        <v>17</v>
      </c>
      <c r="D205" s="2" t="s">
        <v>93</v>
      </c>
      <c r="E205" s="5" t="s">
        <v>191</v>
      </c>
      <c r="F205" s="5" t="str">
        <f t="shared" si="22"/>
        <v>UP</v>
      </c>
      <c r="G205" s="5" t="str">
        <f t="shared" si="23"/>
        <v>Reference</v>
      </c>
      <c r="H205" s="5" t="str">
        <f t="shared" si="24"/>
        <v>Post_1_Reference</v>
      </c>
      <c r="I205" s="2" t="s">
        <v>111</v>
      </c>
      <c r="J205" s="2" t="s">
        <v>112</v>
      </c>
      <c r="K205" s="5" t="str">
        <f t="shared" si="25"/>
        <v>75</v>
      </c>
      <c r="L205" s="5" t="str">
        <f t="shared" si="26"/>
        <v>Post_1_Reference75</v>
      </c>
      <c r="M205" s="2" t="s">
        <v>21</v>
      </c>
      <c r="N205" s="2" t="s">
        <v>22</v>
      </c>
      <c r="O205" s="2" t="s">
        <v>23</v>
      </c>
      <c r="P205" s="3">
        <v>4</v>
      </c>
      <c r="Q205" s="15">
        <f>IF(N205="Algae",P205,P205*AB205)</f>
        <v>1.0261780104712042</v>
      </c>
      <c r="R205" s="15">
        <f>Q205/X205</f>
        <v>3912.5181670139555</v>
      </c>
      <c r="S205" s="3" t="s">
        <v>187</v>
      </c>
      <c r="T205" s="3">
        <f t="shared" si="27"/>
        <v>3912.5181670139555</v>
      </c>
      <c r="U205" s="3" t="s">
        <v>187</v>
      </c>
      <c r="V205" s="3"/>
      <c r="W205" s="2" t="s">
        <v>24</v>
      </c>
      <c r="X205" s="8">
        <v>2.6228070175438598E-4</v>
      </c>
      <c r="Y205" s="2" t="s">
        <v>24</v>
      </c>
      <c r="AB205" s="13">
        <v>0.25654450261780104</v>
      </c>
    </row>
    <row r="206" spans="1:28" x14ac:dyDescent="0.15">
      <c r="A206" s="2" t="s">
        <v>15</v>
      </c>
      <c r="B206" s="2" t="s">
        <v>110</v>
      </c>
      <c r="C206" s="2" t="s">
        <v>17</v>
      </c>
      <c r="D206" s="2" t="s">
        <v>93</v>
      </c>
      <c r="E206" s="5" t="s">
        <v>191</v>
      </c>
      <c r="F206" s="5" t="str">
        <f t="shared" si="22"/>
        <v>UP</v>
      </c>
      <c r="G206" s="5" t="str">
        <f t="shared" si="23"/>
        <v>Reference</v>
      </c>
      <c r="H206" s="5" t="str">
        <f t="shared" si="24"/>
        <v>Post_1_Reference</v>
      </c>
      <c r="I206" s="2" t="s">
        <v>111</v>
      </c>
      <c r="J206" s="2" t="s">
        <v>112</v>
      </c>
      <c r="K206" s="5" t="str">
        <f t="shared" si="25"/>
        <v>75</v>
      </c>
      <c r="L206" s="5" t="str">
        <f t="shared" si="26"/>
        <v>Post_1_Reference75</v>
      </c>
      <c r="M206" s="2" t="s">
        <v>21</v>
      </c>
      <c r="N206" s="2" t="s">
        <v>22</v>
      </c>
      <c r="O206" s="2" t="s">
        <v>62</v>
      </c>
      <c r="P206" s="3">
        <v>5</v>
      </c>
      <c r="Q206" s="15">
        <f>IF(N206="Algae",P206,P206*AB206)</f>
        <v>1.2827225130890052</v>
      </c>
      <c r="R206" s="15">
        <f>Q206/X206</f>
        <v>4890.6477087674439</v>
      </c>
      <c r="S206" s="3" t="s">
        <v>187</v>
      </c>
      <c r="T206" s="3">
        <f t="shared" si="27"/>
        <v>4890.6477087674439</v>
      </c>
      <c r="U206" s="3" t="s">
        <v>187</v>
      </c>
      <c r="V206" s="3"/>
      <c r="W206" s="2" t="s">
        <v>24</v>
      </c>
      <c r="X206" s="8">
        <v>2.6228070175438598E-4</v>
      </c>
      <c r="Y206" s="2" t="s">
        <v>165</v>
      </c>
      <c r="AB206" s="13">
        <v>0.25654450261780104</v>
      </c>
    </row>
    <row r="207" spans="1:28" x14ac:dyDescent="0.15">
      <c r="A207" s="2" t="s">
        <v>15</v>
      </c>
      <c r="B207" s="2" t="s">
        <v>110</v>
      </c>
      <c r="C207" s="2" t="s">
        <v>17</v>
      </c>
      <c r="D207" s="2" t="s">
        <v>93</v>
      </c>
      <c r="E207" s="5" t="s">
        <v>191</v>
      </c>
      <c r="F207" s="5" t="str">
        <f t="shared" si="22"/>
        <v>UP</v>
      </c>
      <c r="G207" s="5" t="str">
        <f t="shared" si="23"/>
        <v>Reference</v>
      </c>
      <c r="H207" s="5" t="str">
        <f t="shared" si="24"/>
        <v>Post_1_Reference</v>
      </c>
      <c r="I207" s="2" t="s">
        <v>111</v>
      </c>
      <c r="J207" s="2" t="s">
        <v>112</v>
      </c>
      <c r="K207" s="5" t="str">
        <f t="shared" si="25"/>
        <v>75</v>
      </c>
      <c r="L207" s="5" t="str">
        <f t="shared" si="26"/>
        <v>Post_1_Reference75</v>
      </c>
      <c r="M207" s="2" t="s">
        <v>21</v>
      </c>
      <c r="N207" s="2" t="s">
        <v>22</v>
      </c>
      <c r="O207" s="2" t="s">
        <v>80</v>
      </c>
      <c r="P207" s="3">
        <v>1</v>
      </c>
      <c r="Q207" s="15">
        <f>IF(N207="Algae",P207,P207*AB207)</f>
        <v>0.25654450261780104</v>
      </c>
      <c r="R207" s="15">
        <f>Q207/X207</f>
        <v>978.12954175348887</v>
      </c>
      <c r="S207" s="3" t="s">
        <v>187</v>
      </c>
      <c r="T207" s="3">
        <f t="shared" si="27"/>
        <v>978.12954175348887</v>
      </c>
      <c r="U207" s="3" t="s">
        <v>187</v>
      </c>
      <c r="V207" s="3"/>
      <c r="W207" s="2" t="s">
        <v>24</v>
      </c>
      <c r="X207" s="8">
        <v>2.6228070175438598E-4</v>
      </c>
      <c r="Y207" s="2" t="s">
        <v>24</v>
      </c>
      <c r="AB207" s="13">
        <v>0.25654450261780104</v>
      </c>
    </row>
    <row r="208" spans="1:28" x14ac:dyDescent="0.15">
      <c r="A208" s="2" t="s">
        <v>15</v>
      </c>
      <c r="B208" s="2" t="s">
        <v>110</v>
      </c>
      <c r="C208" s="2" t="s">
        <v>17</v>
      </c>
      <c r="D208" s="2" t="s">
        <v>93</v>
      </c>
      <c r="E208" s="5" t="s">
        <v>191</v>
      </c>
      <c r="F208" s="5" t="str">
        <f t="shared" si="22"/>
        <v>UP</v>
      </c>
      <c r="G208" s="5" t="str">
        <f t="shared" si="23"/>
        <v>Reference</v>
      </c>
      <c r="H208" s="5" t="str">
        <f t="shared" si="24"/>
        <v>Post_1_Reference</v>
      </c>
      <c r="I208" s="2" t="s">
        <v>111</v>
      </c>
      <c r="J208" s="2" t="s">
        <v>112</v>
      </c>
      <c r="K208" s="5" t="str">
        <f t="shared" si="25"/>
        <v>75</v>
      </c>
      <c r="L208" s="5" t="str">
        <f t="shared" si="26"/>
        <v>Post_1_Reference75</v>
      </c>
      <c r="M208" s="2" t="s">
        <v>21</v>
      </c>
      <c r="N208" s="2" t="s">
        <v>22</v>
      </c>
      <c r="O208" s="2" t="s">
        <v>33</v>
      </c>
      <c r="P208" s="3">
        <v>140</v>
      </c>
      <c r="Q208" s="15">
        <f>IF(N208="Algae",P208,P208*AB208)</f>
        <v>35.916230366492144</v>
      </c>
      <c r="R208" s="15">
        <f>Q208/X208</f>
        <v>136938.13584548843</v>
      </c>
      <c r="S208" s="3" t="s">
        <v>187</v>
      </c>
      <c r="T208" s="3">
        <f t="shared" si="27"/>
        <v>136938.13584548843</v>
      </c>
      <c r="U208" s="3" t="s">
        <v>187</v>
      </c>
      <c r="V208" s="3"/>
      <c r="W208" s="2" t="s">
        <v>24</v>
      </c>
      <c r="X208" s="8">
        <v>2.6228070175438598E-4</v>
      </c>
      <c r="Y208" s="2" t="s">
        <v>113</v>
      </c>
      <c r="AB208" s="13">
        <v>0.25654450261780104</v>
      </c>
    </row>
    <row r="209" spans="1:28" x14ac:dyDescent="0.15">
      <c r="A209" s="2" t="s">
        <v>15</v>
      </c>
      <c r="B209" s="2" t="s">
        <v>110</v>
      </c>
      <c r="C209" s="2" t="s">
        <v>17</v>
      </c>
      <c r="D209" s="2" t="s">
        <v>93</v>
      </c>
      <c r="E209" s="5" t="s">
        <v>191</v>
      </c>
      <c r="F209" s="5" t="str">
        <f t="shared" si="22"/>
        <v>UP</v>
      </c>
      <c r="G209" s="5" t="str">
        <f t="shared" si="23"/>
        <v>Reference</v>
      </c>
      <c r="H209" s="5" t="str">
        <f t="shared" si="24"/>
        <v>Post_1_Reference</v>
      </c>
      <c r="I209" s="2" t="s">
        <v>111</v>
      </c>
      <c r="J209" s="2" t="s">
        <v>112</v>
      </c>
      <c r="K209" s="5" t="str">
        <f t="shared" si="25"/>
        <v>75</v>
      </c>
      <c r="L209" s="5" t="str">
        <f t="shared" si="26"/>
        <v>Post_1_Reference75</v>
      </c>
      <c r="M209" s="2" t="s">
        <v>21</v>
      </c>
      <c r="N209" s="2" t="s">
        <v>22</v>
      </c>
      <c r="O209" s="2" t="s">
        <v>35</v>
      </c>
      <c r="P209" s="3">
        <v>12</v>
      </c>
      <c r="Q209" s="15">
        <f>IF(N209="Algae",P209,P209*AB209)</f>
        <v>3.0785340314136125</v>
      </c>
      <c r="R209" s="15">
        <f>Q209/X209</f>
        <v>11737.554501041866</v>
      </c>
      <c r="S209" s="3" t="s">
        <v>187</v>
      </c>
      <c r="T209" s="3">
        <f t="shared" si="27"/>
        <v>11737.554501041866</v>
      </c>
      <c r="U209" s="3" t="s">
        <v>187</v>
      </c>
      <c r="V209" s="3"/>
      <c r="W209" s="2" t="s">
        <v>24</v>
      </c>
      <c r="X209" s="8">
        <v>2.6228070175438598E-4</v>
      </c>
      <c r="Y209" s="2" t="s">
        <v>24</v>
      </c>
      <c r="AB209" s="13">
        <v>0.25654450261780104</v>
      </c>
    </row>
    <row r="210" spans="1:28" x14ac:dyDescent="0.15">
      <c r="A210" s="2" t="s">
        <v>15</v>
      </c>
      <c r="B210" s="2" t="s">
        <v>110</v>
      </c>
      <c r="C210" s="2" t="s">
        <v>17</v>
      </c>
      <c r="D210" s="2" t="s">
        <v>93</v>
      </c>
      <c r="E210" s="5" t="s">
        <v>191</v>
      </c>
      <c r="F210" s="5" t="str">
        <f t="shared" si="22"/>
        <v>UP</v>
      </c>
      <c r="G210" s="5" t="str">
        <f t="shared" si="23"/>
        <v>Reference</v>
      </c>
      <c r="H210" s="5" t="str">
        <f t="shared" si="24"/>
        <v>Post_1_Reference</v>
      </c>
      <c r="I210" s="2" t="s">
        <v>111</v>
      </c>
      <c r="J210" s="2" t="s">
        <v>112</v>
      </c>
      <c r="K210" s="5" t="str">
        <f t="shared" si="25"/>
        <v>75</v>
      </c>
      <c r="L210" s="5" t="str">
        <f t="shared" si="26"/>
        <v>Post_1_Reference75</v>
      </c>
      <c r="M210" s="2" t="s">
        <v>21</v>
      </c>
      <c r="N210" s="2" t="s">
        <v>22</v>
      </c>
      <c r="O210" s="2" t="s">
        <v>40</v>
      </c>
      <c r="P210" s="3">
        <v>21</v>
      </c>
      <c r="Q210" s="15">
        <f>IF(N210="Algae",P210,P210*AB210)</f>
        <v>5.3874345549738223</v>
      </c>
      <c r="R210" s="15">
        <f>Q210/X210</f>
        <v>20540.720376823268</v>
      </c>
      <c r="S210" s="3" t="s">
        <v>187</v>
      </c>
      <c r="T210" s="3">
        <f t="shared" si="27"/>
        <v>20540.720376823268</v>
      </c>
      <c r="U210" s="3" t="s">
        <v>187</v>
      </c>
      <c r="V210" s="3"/>
      <c r="W210" s="2" t="s">
        <v>24</v>
      </c>
      <c r="X210" s="8">
        <v>2.6228070175438598E-4</v>
      </c>
      <c r="Y210" s="2" t="s">
        <v>24</v>
      </c>
      <c r="AB210" s="13">
        <v>0.25654450261780104</v>
      </c>
    </row>
    <row r="211" spans="1:28" x14ac:dyDescent="0.15">
      <c r="A211" s="2" t="s">
        <v>15</v>
      </c>
      <c r="B211" s="2" t="s">
        <v>110</v>
      </c>
      <c r="C211" s="2" t="s">
        <v>17</v>
      </c>
      <c r="D211" s="2" t="s">
        <v>93</v>
      </c>
      <c r="E211" s="5" t="s">
        <v>191</v>
      </c>
      <c r="F211" s="5" t="str">
        <f t="shared" si="22"/>
        <v>UP</v>
      </c>
      <c r="G211" s="5" t="str">
        <f t="shared" si="23"/>
        <v>Reference</v>
      </c>
      <c r="H211" s="5" t="str">
        <f t="shared" si="24"/>
        <v>Post_1_Reference</v>
      </c>
      <c r="I211" s="2" t="s">
        <v>111</v>
      </c>
      <c r="J211" s="2" t="s">
        <v>112</v>
      </c>
      <c r="K211" s="5" t="str">
        <f t="shared" si="25"/>
        <v>75</v>
      </c>
      <c r="L211" s="5" t="str">
        <f t="shared" si="26"/>
        <v>Post_1_Reference75</v>
      </c>
      <c r="M211" s="2" t="s">
        <v>21</v>
      </c>
      <c r="N211" s="2" t="s">
        <v>22</v>
      </c>
      <c r="O211" s="2" t="s">
        <v>41</v>
      </c>
      <c r="P211" s="3">
        <v>4</v>
      </c>
      <c r="Q211" s="15">
        <f>IF(N211="Algae",P211,P211*AB211)</f>
        <v>1.0261780104712042</v>
      </c>
      <c r="R211" s="15">
        <f>Q211/X211</f>
        <v>3912.5181670139555</v>
      </c>
      <c r="S211" s="3" t="s">
        <v>187</v>
      </c>
      <c r="T211" s="3">
        <f t="shared" si="27"/>
        <v>3912.5181670139555</v>
      </c>
      <c r="U211" s="3" t="s">
        <v>187</v>
      </c>
      <c r="V211" s="3"/>
      <c r="W211" s="2" t="s">
        <v>24</v>
      </c>
      <c r="X211" s="8">
        <v>2.6228070175438598E-4</v>
      </c>
      <c r="Y211" s="2" t="s">
        <v>24</v>
      </c>
      <c r="AB211" s="13">
        <v>0.25654450261780104</v>
      </c>
    </row>
    <row r="212" spans="1:28" x14ac:dyDescent="0.15">
      <c r="A212" s="2" t="s">
        <v>15</v>
      </c>
      <c r="B212" s="2" t="s">
        <v>110</v>
      </c>
      <c r="C212" s="2" t="s">
        <v>17</v>
      </c>
      <c r="D212" s="2" t="s">
        <v>93</v>
      </c>
      <c r="E212" s="5" t="s">
        <v>191</v>
      </c>
      <c r="F212" s="5" t="str">
        <f t="shared" si="22"/>
        <v>UP</v>
      </c>
      <c r="G212" s="5" t="str">
        <f t="shared" si="23"/>
        <v>Reference</v>
      </c>
      <c r="H212" s="5" t="str">
        <f t="shared" si="24"/>
        <v>Post_1_Reference</v>
      </c>
      <c r="I212" s="2" t="s">
        <v>111</v>
      </c>
      <c r="J212" s="2" t="s">
        <v>112</v>
      </c>
      <c r="K212" s="5" t="str">
        <f t="shared" si="25"/>
        <v>75</v>
      </c>
      <c r="L212" s="5" t="str">
        <f t="shared" si="26"/>
        <v>Post_1_Reference75</v>
      </c>
      <c r="M212" s="2" t="s">
        <v>21</v>
      </c>
      <c r="N212" s="2" t="s">
        <v>22</v>
      </c>
      <c r="O212" s="2" t="s">
        <v>42</v>
      </c>
      <c r="P212" s="3">
        <v>1</v>
      </c>
      <c r="Q212" s="15">
        <f>IF(N212="Algae",P212,P212*AB212)</f>
        <v>0.25654450261780104</v>
      </c>
      <c r="R212" s="15">
        <f>Q212/X212</f>
        <v>978.12954175348887</v>
      </c>
      <c r="S212" s="3" t="s">
        <v>187</v>
      </c>
      <c r="T212" s="3">
        <f t="shared" si="27"/>
        <v>978.12954175348887</v>
      </c>
      <c r="U212" s="3" t="s">
        <v>187</v>
      </c>
      <c r="V212" s="3"/>
      <c r="W212" s="2" t="s">
        <v>24</v>
      </c>
      <c r="X212" s="8">
        <v>2.6228070175438598E-4</v>
      </c>
      <c r="Y212" s="2" t="s">
        <v>24</v>
      </c>
      <c r="AB212" s="13">
        <v>0.25654450261780104</v>
      </c>
    </row>
    <row r="213" spans="1:28" x14ac:dyDescent="0.15">
      <c r="A213" s="2" t="s">
        <v>15</v>
      </c>
      <c r="B213" s="2" t="s">
        <v>110</v>
      </c>
      <c r="C213" s="2" t="s">
        <v>17</v>
      </c>
      <c r="D213" s="2" t="s">
        <v>93</v>
      </c>
      <c r="E213" s="5" t="s">
        <v>191</v>
      </c>
      <c r="F213" s="5" t="str">
        <f t="shared" si="22"/>
        <v>UP</v>
      </c>
      <c r="G213" s="5" t="str">
        <f t="shared" si="23"/>
        <v>Reference</v>
      </c>
      <c r="H213" s="5" t="str">
        <f t="shared" si="24"/>
        <v>Post_1_Reference</v>
      </c>
      <c r="I213" s="2" t="s">
        <v>111</v>
      </c>
      <c r="J213" s="2" t="s">
        <v>112</v>
      </c>
      <c r="K213" s="5" t="str">
        <f t="shared" si="25"/>
        <v>75</v>
      </c>
      <c r="L213" s="5" t="str">
        <f t="shared" si="26"/>
        <v>Post_1_Reference75</v>
      </c>
      <c r="M213" s="2" t="s">
        <v>21</v>
      </c>
      <c r="N213" s="2" t="s">
        <v>22</v>
      </c>
      <c r="O213" s="2" t="s">
        <v>71</v>
      </c>
      <c r="P213" s="3">
        <v>3</v>
      </c>
      <c r="Q213" s="15">
        <f>IF(N213="Algae",P213,P213*AB213)</f>
        <v>0.76963350785340312</v>
      </c>
      <c r="R213" s="15">
        <f>Q213/X213</f>
        <v>2934.3886252604666</v>
      </c>
      <c r="S213" s="3" t="s">
        <v>187</v>
      </c>
      <c r="T213" s="3">
        <f t="shared" si="27"/>
        <v>2934.3886252604666</v>
      </c>
      <c r="U213" s="3" t="s">
        <v>187</v>
      </c>
      <c r="V213" s="3"/>
      <c r="W213" s="2" t="s">
        <v>24</v>
      </c>
      <c r="X213" s="8">
        <v>2.6228070175438598E-4</v>
      </c>
      <c r="Y213" s="2" t="s">
        <v>24</v>
      </c>
      <c r="AB213" s="13">
        <v>0.25654450261780104</v>
      </c>
    </row>
    <row r="214" spans="1:28" ht="15" x14ac:dyDescent="0.2">
      <c r="A214" s="6" t="s">
        <v>15</v>
      </c>
      <c r="B214" s="6" t="s">
        <v>114</v>
      </c>
      <c r="C214" s="6" t="s">
        <v>17</v>
      </c>
      <c r="D214" s="6" t="s">
        <v>93</v>
      </c>
      <c r="E214" s="5" t="s">
        <v>191</v>
      </c>
      <c r="F214" s="5" t="str">
        <f t="shared" si="22"/>
        <v>DS</v>
      </c>
      <c r="G214" s="5" t="str">
        <f t="shared" si="23"/>
        <v>Treatment</v>
      </c>
      <c r="H214" s="5" t="str">
        <f t="shared" si="24"/>
        <v>Post_1_Treatment</v>
      </c>
      <c r="I214" s="6" t="s">
        <v>115</v>
      </c>
      <c r="J214" s="6" t="s">
        <v>95</v>
      </c>
      <c r="K214" s="5" t="str">
        <f t="shared" si="25"/>
        <v>15</v>
      </c>
      <c r="L214" s="5" t="str">
        <f t="shared" si="26"/>
        <v>Post_1_Treatment15</v>
      </c>
      <c r="M214" s="6" t="s">
        <v>75</v>
      </c>
      <c r="N214" s="6" t="s">
        <v>150</v>
      </c>
      <c r="O214" s="6" t="s">
        <v>22</v>
      </c>
      <c r="P214" s="3">
        <v>14</v>
      </c>
      <c r="Q214" s="15">
        <f>IF(N214="Algae",P214,P214*AB214)</f>
        <v>14</v>
      </c>
      <c r="R214" s="15">
        <f>Q214/X214</f>
        <v>55625.418060200602</v>
      </c>
      <c r="S214" s="8">
        <v>14</v>
      </c>
      <c r="T214" s="3">
        <f t="shared" si="27"/>
        <v>55625.418060200602</v>
      </c>
      <c r="U214" s="9"/>
      <c r="V214" s="3">
        <f t="shared" si="28"/>
        <v>0</v>
      </c>
      <c r="W214" s="8">
        <v>0</v>
      </c>
      <c r="X214" s="8">
        <v>2.5168350168350197E-4</v>
      </c>
      <c r="Y214" s="6" t="s">
        <v>24</v>
      </c>
      <c r="Z214" s="1">
        <f>SUM(P214:P215)</f>
        <v>19</v>
      </c>
      <c r="AA214" s="1">
        <f>SUM(P218:P231)</f>
        <v>492</v>
      </c>
      <c r="AB214" s="14">
        <f>Z214/AA214</f>
        <v>3.8617886178861791E-2</v>
      </c>
    </row>
    <row r="215" spans="1:28" x14ac:dyDescent="0.15">
      <c r="A215" s="6" t="s">
        <v>15</v>
      </c>
      <c r="B215" s="6" t="s">
        <v>114</v>
      </c>
      <c r="C215" s="6" t="s">
        <v>17</v>
      </c>
      <c r="D215" s="6" t="s">
        <v>93</v>
      </c>
      <c r="E215" s="5" t="s">
        <v>191</v>
      </c>
      <c r="F215" s="5" t="str">
        <f t="shared" si="22"/>
        <v>DS</v>
      </c>
      <c r="G215" s="5" t="str">
        <f t="shared" si="23"/>
        <v>Treatment</v>
      </c>
      <c r="H215" s="5" t="str">
        <f t="shared" si="24"/>
        <v>Post_1_Treatment</v>
      </c>
      <c r="I215" s="6" t="s">
        <v>115</v>
      </c>
      <c r="J215" s="6" t="s">
        <v>95</v>
      </c>
      <c r="K215" s="5" t="str">
        <f t="shared" si="25"/>
        <v>15</v>
      </c>
      <c r="L215" s="5" t="str">
        <f t="shared" si="26"/>
        <v>Post_1_Treatment15</v>
      </c>
      <c r="M215" s="6" t="s">
        <v>75</v>
      </c>
      <c r="N215" s="6" t="s">
        <v>150</v>
      </c>
      <c r="O215" s="6" t="s">
        <v>152</v>
      </c>
      <c r="P215" s="3">
        <v>5</v>
      </c>
      <c r="Q215" s="15">
        <f>IF(N215="Algae",P215,P215*AB215)</f>
        <v>5</v>
      </c>
      <c r="R215" s="15">
        <f>Q215/X215</f>
        <v>19866.22073578593</v>
      </c>
      <c r="S215" s="8">
        <v>5</v>
      </c>
      <c r="T215" s="3">
        <f t="shared" si="27"/>
        <v>19866.22073578593</v>
      </c>
      <c r="U215" s="8">
        <v>0</v>
      </c>
      <c r="V215" s="3">
        <f t="shared" si="28"/>
        <v>0</v>
      </c>
      <c r="W215" s="6" t="s">
        <v>24</v>
      </c>
      <c r="X215" s="8">
        <v>2.5168350168350197E-4</v>
      </c>
      <c r="Y215" s="6" t="s">
        <v>24</v>
      </c>
      <c r="AB215" s="13">
        <v>3.8617886178861791E-2</v>
      </c>
    </row>
    <row r="216" spans="1:28" x14ac:dyDescent="0.15">
      <c r="A216" s="6" t="s">
        <v>15</v>
      </c>
      <c r="B216" s="6" t="s">
        <v>114</v>
      </c>
      <c r="C216" s="6" t="s">
        <v>17</v>
      </c>
      <c r="D216" s="6" t="s">
        <v>93</v>
      </c>
      <c r="E216" s="5" t="s">
        <v>191</v>
      </c>
      <c r="F216" s="5" t="str">
        <f t="shared" si="22"/>
        <v>DS</v>
      </c>
      <c r="G216" s="5" t="str">
        <f t="shared" si="23"/>
        <v>Treatment</v>
      </c>
      <c r="H216" s="5" t="str">
        <f t="shared" si="24"/>
        <v>Post_1_Treatment</v>
      </c>
      <c r="I216" s="6" t="s">
        <v>115</v>
      </c>
      <c r="J216" s="6" t="s">
        <v>95</v>
      </c>
      <c r="K216" s="5" t="str">
        <f t="shared" si="25"/>
        <v>15</v>
      </c>
      <c r="L216" s="5" t="str">
        <f t="shared" si="26"/>
        <v>Post_1_Treatment15</v>
      </c>
      <c r="M216" s="6" t="s">
        <v>75</v>
      </c>
      <c r="N216" s="6" t="s">
        <v>150</v>
      </c>
      <c r="O216" s="6" t="s">
        <v>155</v>
      </c>
      <c r="P216" s="3">
        <v>1</v>
      </c>
      <c r="Q216" s="15">
        <f>IF(N216="Algae",P216,P216*AB216)</f>
        <v>1</v>
      </c>
      <c r="R216" s="15">
        <f>Q216/X216</f>
        <v>3973.244147157186</v>
      </c>
      <c r="S216" s="8">
        <v>4</v>
      </c>
      <c r="T216" s="3">
        <f t="shared" si="27"/>
        <v>15892.976588628744</v>
      </c>
      <c r="U216" s="8">
        <v>0</v>
      </c>
      <c r="V216" s="3">
        <f t="shared" si="28"/>
        <v>0</v>
      </c>
      <c r="W216" s="6" t="s">
        <v>24</v>
      </c>
      <c r="X216" s="8">
        <v>2.5168350168350197E-4</v>
      </c>
      <c r="Y216" s="6" t="s">
        <v>24</v>
      </c>
      <c r="AB216" s="13">
        <v>3.8617886178861791E-2</v>
      </c>
    </row>
    <row r="217" spans="1:28" x14ac:dyDescent="0.15">
      <c r="A217" s="6" t="s">
        <v>15</v>
      </c>
      <c r="B217" s="6" t="s">
        <v>114</v>
      </c>
      <c r="C217" s="6" t="s">
        <v>17</v>
      </c>
      <c r="D217" s="6" t="s">
        <v>93</v>
      </c>
      <c r="E217" s="5" t="s">
        <v>191</v>
      </c>
      <c r="F217" s="5" t="str">
        <f t="shared" si="22"/>
        <v>DS</v>
      </c>
      <c r="G217" s="5" t="str">
        <f t="shared" si="23"/>
        <v>Treatment</v>
      </c>
      <c r="H217" s="5" t="str">
        <f t="shared" si="24"/>
        <v>Post_1_Treatment</v>
      </c>
      <c r="I217" s="6" t="s">
        <v>115</v>
      </c>
      <c r="J217" s="6" t="s">
        <v>95</v>
      </c>
      <c r="K217" s="5" t="str">
        <f t="shared" si="25"/>
        <v>15</v>
      </c>
      <c r="L217" s="5" t="str">
        <f t="shared" si="26"/>
        <v>Post_1_Treatment15</v>
      </c>
      <c r="M217" s="6" t="s">
        <v>75</v>
      </c>
      <c r="N217" s="6" t="s">
        <v>150</v>
      </c>
      <c r="O217" s="6" t="s">
        <v>156</v>
      </c>
      <c r="P217" s="3">
        <v>6</v>
      </c>
      <c r="Q217" s="15">
        <f>IF(N217="Algae",P217,P217*AB217)</f>
        <v>6</v>
      </c>
      <c r="R217" s="15">
        <f>Q217/X217</f>
        <v>23839.464882943117</v>
      </c>
      <c r="S217" s="8">
        <v>28</v>
      </c>
      <c r="T217" s="3">
        <f t="shared" si="27"/>
        <v>111250.8361204012</v>
      </c>
      <c r="U217" s="8">
        <v>0</v>
      </c>
      <c r="V217" s="3">
        <f t="shared" si="28"/>
        <v>0</v>
      </c>
      <c r="W217" s="6" t="s">
        <v>24</v>
      </c>
      <c r="X217" s="8">
        <v>2.5168350168350197E-4</v>
      </c>
      <c r="Y217" s="6" t="s">
        <v>24</v>
      </c>
      <c r="AB217" s="13">
        <v>3.8617886178861791E-2</v>
      </c>
    </row>
    <row r="218" spans="1:28" x14ac:dyDescent="0.15">
      <c r="A218" s="2" t="s">
        <v>15</v>
      </c>
      <c r="B218" s="2" t="s">
        <v>114</v>
      </c>
      <c r="C218" s="2" t="s">
        <v>17</v>
      </c>
      <c r="D218" s="2" t="s">
        <v>93</v>
      </c>
      <c r="E218" s="5" t="s">
        <v>191</v>
      </c>
      <c r="F218" s="5" t="str">
        <f t="shared" si="22"/>
        <v>DS</v>
      </c>
      <c r="G218" s="5" t="str">
        <f t="shared" si="23"/>
        <v>Treatment</v>
      </c>
      <c r="H218" s="5" t="str">
        <f t="shared" si="24"/>
        <v>Post_1_Treatment</v>
      </c>
      <c r="I218" s="2" t="s">
        <v>115</v>
      </c>
      <c r="J218" s="2" t="s">
        <v>95</v>
      </c>
      <c r="K218" s="5" t="str">
        <f t="shared" si="25"/>
        <v>15</v>
      </c>
      <c r="L218" s="5" t="str">
        <f t="shared" si="26"/>
        <v>Post_1_Treatment15</v>
      </c>
      <c r="M218" s="2" t="s">
        <v>75</v>
      </c>
      <c r="N218" s="2" t="s">
        <v>22</v>
      </c>
      <c r="O218" s="2" t="s">
        <v>23</v>
      </c>
      <c r="P218" s="3">
        <v>8</v>
      </c>
      <c r="Q218" s="15">
        <f>IF(N218="Algae",P218,P218*AB218)</f>
        <v>0.30894308943089432</v>
      </c>
      <c r="R218" s="15">
        <f>Q218/X218</f>
        <v>1227.50632188596</v>
      </c>
      <c r="S218" s="3" t="s">
        <v>187</v>
      </c>
      <c r="T218" s="3">
        <f t="shared" si="27"/>
        <v>1227.50632188596</v>
      </c>
      <c r="U218" s="3" t="s">
        <v>187</v>
      </c>
      <c r="V218" s="3"/>
      <c r="W218" s="2" t="s">
        <v>24</v>
      </c>
      <c r="X218" s="8">
        <v>2.5168350168350197E-4</v>
      </c>
      <c r="Y218" s="2" t="s">
        <v>24</v>
      </c>
      <c r="AB218" s="13">
        <v>3.8617886178861791E-2</v>
      </c>
    </row>
    <row r="219" spans="1:28" x14ac:dyDescent="0.15">
      <c r="A219" s="2" t="s">
        <v>15</v>
      </c>
      <c r="B219" s="2" t="s">
        <v>114</v>
      </c>
      <c r="C219" s="2" t="s">
        <v>17</v>
      </c>
      <c r="D219" s="2" t="s">
        <v>93</v>
      </c>
      <c r="E219" s="5" t="s">
        <v>191</v>
      </c>
      <c r="F219" s="5" t="str">
        <f t="shared" si="22"/>
        <v>DS</v>
      </c>
      <c r="G219" s="5" t="str">
        <f t="shared" si="23"/>
        <v>Treatment</v>
      </c>
      <c r="H219" s="5" t="str">
        <f t="shared" si="24"/>
        <v>Post_1_Treatment</v>
      </c>
      <c r="I219" s="2" t="s">
        <v>115</v>
      </c>
      <c r="J219" s="2" t="s">
        <v>95</v>
      </c>
      <c r="K219" s="5" t="str">
        <f t="shared" si="25"/>
        <v>15</v>
      </c>
      <c r="L219" s="5" t="str">
        <f t="shared" si="26"/>
        <v>Post_1_Treatment15</v>
      </c>
      <c r="M219" s="2" t="s">
        <v>75</v>
      </c>
      <c r="N219" s="2" t="s">
        <v>22</v>
      </c>
      <c r="O219" s="2" t="s">
        <v>27</v>
      </c>
      <c r="P219" s="3">
        <v>6</v>
      </c>
      <c r="Q219" s="15">
        <f>IF(N219="Algae",P219,P219*AB219)</f>
        <v>0.23170731707317074</v>
      </c>
      <c r="R219" s="15">
        <f>Q219/X219</f>
        <v>920.62974141447</v>
      </c>
      <c r="S219" s="3" t="s">
        <v>187</v>
      </c>
      <c r="T219" s="3">
        <f t="shared" si="27"/>
        <v>920.62974141447</v>
      </c>
      <c r="U219" s="3" t="s">
        <v>187</v>
      </c>
      <c r="V219" s="3"/>
      <c r="W219" s="2" t="s">
        <v>24</v>
      </c>
      <c r="X219" s="8">
        <v>2.5168350168350197E-4</v>
      </c>
      <c r="Y219" s="2" t="s">
        <v>24</v>
      </c>
      <c r="AB219" s="13">
        <v>3.8617886178861791E-2</v>
      </c>
    </row>
    <row r="220" spans="1:28" x14ac:dyDescent="0.15">
      <c r="A220" s="2" t="s">
        <v>15</v>
      </c>
      <c r="B220" s="2" t="s">
        <v>114</v>
      </c>
      <c r="C220" s="2" t="s">
        <v>17</v>
      </c>
      <c r="D220" s="2" t="s">
        <v>93</v>
      </c>
      <c r="E220" s="5" t="s">
        <v>191</v>
      </c>
      <c r="F220" s="5" t="str">
        <f t="shared" si="22"/>
        <v>DS</v>
      </c>
      <c r="G220" s="5" t="str">
        <f t="shared" si="23"/>
        <v>Treatment</v>
      </c>
      <c r="H220" s="5" t="str">
        <f t="shared" si="24"/>
        <v>Post_1_Treatment</v>
      </c>
      <c r="I220" s="2" t="s">
        <v>115</v>
      </c>
      <c r="J220" s="2" t="s">
        <v>95</v>
      </c>
      <c r="K220" s="5" t="str">
        <f t="shared" si="25"/>
        <v>15</v>
      </c>
      <c r="L220" s="5" t="str">
        <f t="shared" si="26"/>
        <v>Post_1_Treatment15</v>
      </c>
      <c r="M220" s="2" t="s">
        <v>75</v>
      </c>
      <c r="N220" s="2" t="s">
        <v>22</v>
      </c>
      <c r="O220" s="2" t="s">
        <v>49</v>
      </c>
      <c r="P220" s="3">
        <v>3</v>
      </c>
      <c r="Q220" s="15">
        <f>IF(N220="Algae",P220,P220*AB220)</f>
        <v>0.11585365853658537</v>
      </c>
      <c r="R220" s="15">
        <f>Q220/X220</f>
        <v>460.314870707235</v>
      </c>
      <c r="S220" s="3" t="s">
        <v>187</v>
      </c>
      <c r="T220" s="3">
        <f t="shared" si="27"/>
        <v>460.314870707235</v>
      </c>
      <c r="U220" s="3" t="s">
        <v>187</v>
      </c>
      <c r="V220" s="3"/>
      <c r="W220" s="2" t="s">
        <v>24</v>
      </c>
      <c r="X220" s="8">
        <v>2.5168350168350197E-4</v>
      </c>
      <c r="Y220" s="2" t="s">
        <v>24</v>
      </c>
      <c r="AB220" s="13">
        <v>3.8617886178861791E-2</v>
      </c>
    </row>
    <row r="221" spans="1:28" x14ac:dyDescent="0.15">
      <c r="A221" s="2" t="s">
        <v>15</v>
      </c>
      <c r="B221" s="2" t="s">
        <v>114</v>
      </c>
      <c r="C221" s="2" t="s">
        <v>17</v>
      </c>
      <c r="D221" s="2" t="s">
        <v>93</v>
      </c>
      <c r="E221" s="5" t="s">
        <v>191</v>
      </c>
      <c r="F221" s="5" t="str">
        <f t="shared" si="22"/>
        <v>DS</v>
      </c>
      <c r="G221" s="5" t="str">
        <f t="shared" si="23"/>
        <v>Treatment</v>
      </c>
      <c r="H221" s="5" t="str">
        <f t="shared" si="24"/>
        <v>Post_1_Treatment</v>
      </c>
      <c r="I221" s="2" t="s">
        <v>115</v>
      </c>
      <c r="J221" s="2" t="s">
        <v>95</v>
      </c>
      <c r="K221" s="5" t="str">
        <f t="shared" si="25"/>
        <v>15</v>
      </c>
      <c r="L221" s="5" t="str">
        <f t="shared" si="26"/>
        <v>Post_1_Treatment15</v>
      </c>
      <c r="M221" s="2" t="s">
        <v>75</v>
      </c>
      <c r="N221" s="2" t="s">
        <v>22</v>
      </c>
      <c r="O221" s="2" t="s">
        <v>116</v>
      </c>
      <c r="P221" s="3">
        <v>1</v>
      </c>
      <c r="Q221" s="15">
        <f>IF(N221="Algae",P221,P221*AB221)</f>
        <v>3.8617886178861791E-2</v>
      </c>
      <c r="R221" s="15">
        <f>Q221/X221</f>
        <v>153.438290235745</v>
      </c>
      <c r="S221" s="3" t="s">
        <v>187</v>
      </c>
      <c r="T221" s="3">
        <f t="shared" si="27"/>
        <v>153.438290235745</v>
      </c>
      <c r="U221" s="3" t="s">
        <v>187</v>
      </c>
      <c r="V221" s="3"/>
      <c r="W221" s="2" t="s">
        <v>24</v>
      </c>
      <c r="X221" s="8">
        <v>2.5168350168350197E-4</v>
      </c>
      <c r="Y221" s="2" t="s">
        <v>24</v>
      </c>
      <c r="AB221" s="13">
        <v>3.8617886178861791E-2</v>
      </c>
    </row>
    <row r="222" spans="1:28" x14ac:dyDescent="0.15">
      <c r="A222" s="2" t="s">
        <v>15</v>
      </c>
      <c r="B222" s="2" t="s">
        <v>114</v>
      </c>
      <c r="C222" s="2" t="s">
        <v>17</v>
      </c>
      <c r="D222" s="2" t="s">
        <v>93</v>
      </c>
      <c r="E222" s="5" t="s">
        <v>191</v>
      </c>
      <c r="F222" s="5" t="str">
        <f t="shared" si="22"/>
        <v>DS</v>
      </c>
      <c r="G222" s="5" t="str">
        <f t="shared" si="23"/>
        <v>Treatment</v>
      </c>
      <c r="H222" s="5" t="str">
        <f t="shared" si="24"/>
        <v>Post_1_Treatment</v>
      </c>
      <c r="I222" s="2" t="s">
        <v>115</v>
      </c>
      <c r="J222" s="2" t="s">
        <v>95</v>
      </c>
      <c r="K222" s="5" t="str">
        <f t="shared" si="25"/>
        <v>15</v>
      </c>
      <c r="L222" s="5" t="str">
        <f t="shared" si="26"/>
        <v>Post_1_Treatment15</v>
      </c>
      <c r="M222" s="2" t="s">
        <v>75</v>
      </c>
      <c r="N222" s="2" t="s">
        <v>22</v>
      </c>
      <c r="O222" s="2" t="s">
        <v>62</v>
      </c>
      <c r="P222" s="3">
        <v>12</v>
      </c>
      <c r="Q222" s="15">
        <f>IF(N222="Algae",P222,P222*AB222)</f>
        <v>0.46341463414634149</v>
      </c>
      <c r="R222" s="15">
        <f>Q222/X222</f>
        <v>1841.25948282894</v>
      </c>
      <c r="S222" s="3" t="s">
        <v>187</v>
      </c>
      <c r="T222" s="3">
        <f t="shared" si="27"/>
        <v>1841.25948282894</v>
      </c>
      <c r="U222" s="3" t="s">
        <v>187</v>
      </c>
      <c r="V222" s="3"/>
      <c r="W222" s="2" t="s">
        <v>24</v>
      </c>
      <c r="X222" s="8">
        <v>2.5168350168350197E-4</v>
      </c>
      <c r="Y222" s="2" t="s">
        <v>165</v>
      </c>
      <c r="AB222" s="13">
        <v>3.8617886178861791E-2</v>
      </c>
    </row>
    <row r="223" spans="1:28" x14ac:dyDescent="0.15">
      <c r="A223" s="2" t="s">
        <v>15</v>
      </c>
      <c r="B223" s="2" t="s">
        <v>114</v>
      </c>
      <c r="C223" s="2" t="s">
        <v>17</v>
      </c>
      <c r="D223" s="2" t="s">
        <v>93</v>
      </c>
      <c r="E223" s="5" t="s">
        <v>191</v>
      </c>
      <c r="F223" s="5" t="str">
        <f t="shared" si="22"/>
        <v>DS</v>
      </c>
      <c r="G223" s="5" t="str">
        <f t="shared" si="23"/>
        <v>Treatment</v>
      </c>
      <c r="H223" s="5" t="str">
        <f t="shared" si="24"/>
        <v>Post_1_Treatment</v>
      </c>
      <c r="I223" s="2" t="s">
        <v>115</v>
      </c>
      <c r="J223" s="2" t="s">
        <v>95</v>
      </c>
      <c r="K223" s="5" t="str">
        <f t="shared" si="25"/>
        <v>15</v>
      </c>
      <c r="L223" s="5" t="str">
        <f t="shared" si="26"/>
        <v>Post_1_Treatment15</v>
      </c>
      <c r="M223" s="2" t="s">
        <v>75</v>
      </c>
      <c r="N223" s="2" t="s">
        <v>22</v>
      </c>
      <c r="O223" s="2" t="s">
        <v>80</v>
      </c>
      <c r="P223" s="3">
        <v>13</v>
      </c>
      <c r="Q223" s="15">
        <f>IF(N223="Algae",P223,P223*AB223)</f>
        <v>0.50203252032520329</v>
      </c>
      <c r="R223" s="15">
        <f>Q223/X223</f>
        <v>1994.697773064685</v>
      </c>
      <c r="S223" s="3" t="s">
        <v>187</v>
      </c>
      <c r="T223" s="3">
        <f t="shared" si="27"/>
        <v>1994.697773064685</v>
      </c>
      <c r="U223" s="3" t="s">
        <v>187</v>
      </c>
      <c r="V223" s="3"/>
      <c r="W223" s="2" t="s">
        <v>24</v>
      </c>
      <c r="X223" s="8">
        <v>2.5168350168350197E-4</v>
      </c>
      <c r="Y223" s="2" t="s">
        <v>24</v>
      </c>
      <c r="AB223" s="13">
        <v>3.8617886178861791E-2</v>
      </c>
    </row>
    <row r="224" spans="1:28" x14ac:dyDescent="0.15">
      <c r="A224" s="2" t="s">
        <v>15</v>
      </c>
      <c r="B224" s="2" t="s">
        <v>114</v>
      </c>
      <c r="C224" s="2" t="s">
        <v>17</v>
      </c>
      <c r="D224" s="2" t="s">
        <v>93</v>
      </c>
      <c r="E224" s="5" t="s">
        <v>191</v>
      </c>
      <c r="F224" s="5" t="str">
        <f t="shared" si="22"/>
        <v>DS</v>
      </c>
      <c r="G224" s="5" t="str">
        <f t="shared" si="23"/>
        <v>Treatment</v>
      </c>
      <c r="H224" s="5" t="str">
        <f t="shared" si="24"/>
        <v>Post_1_Treatment</v>
      </c>
      <c r="I224" s="2" t="s">
        <v>115</v>
      </c>
      <c r="J224" s="2" t="s">
        <v>95</v>
      </c>
      <c r="K224" s="5" t="str">
        <f t="shared" si="25"/>
        <v>15</v>
      </c>
      <c r="L224" s="5" t="str">
        <f t="shared" si="26"/>
        <v>Post_1_Treatment15</v>
      </c>
      <c r="M224" s="2" t="s">
        <v>75</v>
      </c>
      <c r="N224" s="2" t="s">
        <v>22</v>
      </c>
      <c r="O224" s="2" t="s">
        <v>33</v>
      </c>
      <c r="P224" s="3">
        <v>189</v>
      </c>
      <c r="Q224" s="15">
        <f>IF(N224="Algae",P224,P224*AB224)</f>
        <v>7.2987804878048781</v>
      </c>
      <c r="R224" s="15">
        <f>Q224/X224</f>
        <v>28999.836854555804</v>
      </c>
      <c r="S224" s="3" t="s">
        <v>187</v>
      </c>
      <c r="T224" s="3">
        <f t="shared" si="27"/>
        <v>28999.836854555804</v>
      </c>
      <c r="U224" s="3" t="s">
        <v>187</v>
      </c>
      <c r="V224" s="3"/>
      <c r="W224" s="2" t="s">
        <v>24</v>
      </c>
      <c r="X224" s="8">
        <v>2.5168350168350197E-4</v>
      </c>
      <c r="Y224" s="2" t="s">
        <v>117</v>
      </c>
      <c r="AB224" s="13">
        <v>3.8617886178861791E-2</v>
      </c>
    </row>
    <row r="225" spans="1:28" x14ac:dyDescent="0.15">
      <c r="A225" s="2" t="s">
        <v>15</v>
      </c>
      <c r="B225" s="2" t="s">
        <v>114</v>
      </c>
      <c r="C225" s="2" t="s">
        <v>17</v>
      </c>
      <c r="D225" s="2" t="s">
        <v>93</v>
      </c>
      <c r="E225" s="5" t="s">
        <v>191</v>
      </c>
      <c r="F225" s="5" t="str">
        <f t="shared" si="22"/>
        <v>DS</v>
      </c>
      <c r="G225" s="5" t="str">
        <f t="shared" si="23"/>
        <v>Treatment</v>
      </c>
      <c r="H225" s="5" t="str">
        <f t="shared" si="24"/>
        <v>Post_1_Treatment</v>
      </c>
      <c r="I225" s="2" t="s">
        <v>115</v>
      </c>
      <c r="J225" s="2" t="s">
        <v>95</v>
      </c>
      <c r="K225" s="5" t="str">
        <f t="shared" si="25"/>
        <v>15</v>
      </c>
      <c r="L225" s="5" t="str">
        <f t="shared" si="26"/>
        <v>Post_1_Treatment15</v>
      </c>
      <c r="M225" s="2" t="s">
        <v>75</v>
      </c>
      <c r="N225" s="2" t="s">
        <v>22</v>
      </c>
      <c r="O225" s="2" t="s">
        <v>35</v>
      </c>
      <c r="P225" s="3">
        <v>130</v>
      </c>
      <c r="Q225" s="15">
        <f>IF(N225="Algae",P225,P225*AB225)</f>
        <v>5.0203252032520327</v>
      </c>
      <c r="R225" s="15">
        <f>Q225/X225</f>
        <v>19946.97773064685</v>
      </c>
      <c r="S225" s="3" t="s">
        <v>187</v>
      </c>
      <c r="T225" s="3">
        <f t="shared" si="27"/>
        <v>19946.97773064685</v>
      </c>
      <c r="U225" s="3" t="s">
        <v>187</v>
      </c>
      <c r="V225" s="3"/>
      <c r="W225" s="2" t="s">
        <v>24</v>
      </c>
      <c r="X225" s="8">
        <v>2.5168350168350197E-4</v>
      </c>
      <c r="Y225" s="2" t="s">
        <v>24</v>
      </c>
      <c r="AB225" s="13">
        <v>3.8617886178861791E-2</v>
      </c>
    </row>
    <row r="226" spans="1:28" x14ac:dyDescent="0.15">
      <c r="A226" s="2" t="s">
        <v>15</v>
      </c>
      <c r="B226" s="2" t="s">
        <v>114</v>
      </c>
      <c r="C226" s="2" t="s">
        <v>17</v>
      </c>
      <c r="D226" s="2" t="s">
        <v>93</v>
      </c>
      <c r="E226" s="5" t="s">
        <v>191</v>
      </c>
      <c r="F226" s="5" t="str">
        <f t="shared" si="22"/>
        <v>DS</v>
      </c>
      <c r="G226" s="5" t="str">
        <f t="shared" si="23"/>
        <v>Treatment</v>
      </c>
      <c r="H226" s="5" t="str">
        <f t="shared" si="24"/>
        <v>Post_1_Treatment</v>
      </c>
      <c r="I226" s="2" t="s">
        <v>115</v>
      </c>
      <c r="J226" s="2" t="s">
        <v>95</v>
      </c>
      <c r="K226" s="5" t="str">
        <f t="shared" si="25"/>
        <v>15</v>
      </c>
      <c r="L226" s="5" t="str">
        <f t="shared" si="26"/>
        <v>Post_1_Treatment15</v>
      </c>
      <c r="M226" s="2" t="s">
        <v>75</v>
      </c>
      <c r="N226" s="2" t="s">
        <v>22</v>
      </c>
      <c r="O226" s="2" t="s">
        <v>37</v>
      </c>
      <c r="P226" s="3">
        <v>4</v>
      </c>
      <c r="Q226" s="15">
        <f>IF(N226="Algae",P226,P226*AB226)</f>
        <v>0.15447154471544716</v>
      </c>
      <c r="R226" s="15">
        <f>Q226/X226</f>
        <v>613.75316094298</v>
      </c>
      <c r="S226" s="3" t="s">
        <v>187</v>
      </c>
      <c r="T226" s="3">
        <f t="shared" si="27"/>
        <v>613.75316094298</v>
      </c>
      <c r="U226" s="3" t="s">
        <v>187</v>
      </c>
      <c r="V226" s="3"/>
      <c r="W226" s="2" t="s">
        <v>24</v>
      </c>
      <c r="X226" s="8">
        <v>2.5168350168350197E-4</v>
      </c>
      <c r="Y226" s="2" t="s">
        <v>24</v>
      </c>
      <c r="AB226" s="13">
        <v>3.8617886178861791E-2</v>
      </c>
    </row>
    <row r="227" spans="1:28" x14ac:dyDescent="0.15">
      <c r="A227" s="2" t="s">
        <v>15</v>
      </c>
      <c r="B227" s="2" t="s">
        <v>114</v>
      </c>
      <c r="C227" s="2" t="s">
        <v>17</v>
      </c>
      <c r="D227" s="2" t="s">
        <v>93</v>
      </c>
      <c r="E227" s="5" t="s">
        <v>191</v>
      </c>
      <c r="F227" s="5" t="str">
        <f t="shared" si="22"/>
        <v>DS</v>
      </c>
      <c r="G227" s="5" t="str">
        <f t="shared" si="23"/>
        <v>Treatment</v>
      </c>
      <c r="H227" s="5" t="str">
        <f t="shared" si="24"/>
        <v>Post_1_Treatment</v>
      </c>
      <c r="I227" s="2" t="s">
        <v>115</v>
      </c>
      <c r="J227" s="2" t="s">
        <v>95</v>
      </c>
      <c r="K227" s="5" t="str">
        <f t="shared" si="25"/>
        <v>15</v>
      </c>
      <c r="L227" s="5" t="str">
        <f t="shared" si="26"/>
        <v>Post_1_Treatment15</v>
      </c>
      <c r="M227" s="2" t="s">
        <v>75</v>
      </c>
      <c r="N227" s="2" t="s">
        <v>22</v>
      </c>
      <c r="O227" s="2" t="s">
        <v>70</v>
      </c>
      <c r="P227" s="3">
        <v>2</v>
      </c>
      <c r="Q227" s="15">
        <f>IF(N227="Algae",P227,P227*AB227)</f>
        <v>7.7235772357723581E-2</v>
      </c>
      <c r="R227" s="15">
        <f>Q227/X227</f>
        <v>306.87658047149</v>
      </c>
      <c r="S227" s="3" t="s">
        <v>187</v>
      </c>
      <c r="T227" s="3">
        <f t="shared" si="27"/>
        <v>306.87658047149</v>
      </c>
      <c r="U227" s="3" t="s">
        <v>187</v>
      </c>
      <c r="V227" s="3"/>
      <c r="W227" s="2" t="s">
        <v>24</v>
      </c>
      <c r="X227" s="8">
        <v>2.5168350168350197E-4</v>
      </c>
      <c r="Y227" s="2" t="s">
        <v>24</v>
      </c>
      <c r="AB227" s="13">
        <v>3.8617886178861791E-2</v>
      </c>
    </row>
    <row r="228" spans="1:28" x14ac:dyDescent="0.15">
      <c r="A228" s="2" t="s">
        <v>15</v>
      </c>
      <c r="B228" s="2" t="s">
        <v>114</v>
      </c>
      <c r="C228" s="2" t="s">
        <v>17</v>
      </c>
      <c r="D228" s="2" t="s">
        <v>93</v>
      </c>
      <c r="E228" s="5" t="s">
        <v>191</v>
      </c>
      <c r="F228" s="5" t="str">
        <f t="shared" si="22"/>
        <v>DS</v>
      </c>
      <c r="G228" s="5" t="str">
        <f t="shared" si="23"/>
        <v>Treatment</v>
      </c>
      <c r="H228" s="5" t="str">
        <f t="shared" si="24"/>
        <v>Post_1_Treatment</v>
      </c>
      <c r="I228" s="2" t="s">
        <v>115</v>
      </c>
      <c r="J228" s="2" t="s">
        <v>95</v>
      </c>
      <c r="K228" s="5" t="str">
        <f t="shared" si="25"/>
        <v>15</v>
      </c>
      <c r="L228" s="5" t="str">
        <f t="shared" si="26"/>
        <v>Post_1_Treatment15</v>
      </c>
      <c r="M228" s="2" t="s">
        <v>75</v>
      </c>
      <c r="N228" s="2" t="s">
        <v>22</v>
      </c>
      <c r="O228" s="2" t="s">
        <v>84</v>
      </c>
      <c r="P228" s="3">
        <v>1</v>
      </c>
      <c r="Q228" s="15">
        <f>IF(N228="Algae",P228,P228*AB228)</f>
        <v>3.8617886178861791E-2</v>
      </c>
      <c r="R228" s="15">
        <f>Q228/X228</f>
        <v>153.438290235745</v>
      </c>
      <c r="S228" s="3" t="s">
        <v>187</v>
      </c>
      <c r="T228" s="3">
        <f t="shared" si="27"/>
        <v>153.438290235745</v>
      </c>
      <c r="U228" s="3" t="s">
        <v>187</v>
      </c>
      <c r="V228" s="3"/>
      <c r="W228" s="2" t="s">
        <v>24</v>
      </c>
      <c r="X228" s="8">
        <v>2.5168350168350197E-4</v>
      </c>
      <c r="Y228" s="2" t="s">
        <v>24</v>
      </c>
      <c r="AB228" s="13">
        <v>3.8617886178861791E-2</v>
      </c>
    </row>
    <row r="229" spans="1:28" x14ac:dyDescent="0.15">
      <c r="A229" s="2" t="s">
        <v>15</v>
      </c>
      <c r="B229" s="2" t="s">
        <v>114</v>
      </c>
      <c r="C229" s="2" t="s">
        <v>17</v>
      </c>
      <c r="D229" s="2" t="s">
        <v>93</v>
      </c>
      <c r="E229" s="5" t="s">
        <v>191</v>
      </c>
      <c r="F229" s="5" t="str">
        <f t="shared" si="22"/>
        <v>DS</v>
      </c>
      <c r="G229" s="5" t="str">
        <f t="shared" si="23"/>
        <v>Treatment</v>
      </c>
      <c r="H229" s="5" t="str">
        <f t="shared" si="24"/>
        <v>Post_1_Treatment</v>
      </c>
      <c r="I229" s="2" t="s">
        <v>115</v>
      </c>
      <c r="J229" s="2" t="s">
        <v>95</v>
      </c>
      <c r="K229" s="5" t="str">
        <f t="shared" si="25"/>
        <v>15</v>
      </c>
      <c r="L229" s="5" t="str">
        <f t="shared" si="26"/>
        <v>Post_1_Treatment15</v>
      </c>
      <c r="M229" s="2" t="s">
        <v>75</v>
      </c>
      <c r="N229" s="2" t="s">
        <v>22</v>
      </c>
      <c r="O229" s="2" t="s">
        <v>40</v>
      </c>
      <c r="P229" s="3">
        <v>48</v>
      </c>
      <c r="Q229" s="15">
        <f>IF(N229="Algae",P229,P229*AB229)</f>
        <v>1.8536585365853659</v>
      </c>
      <c r="R229" s="15">
        <f>Q229/X229</f>
        <v>7365.03793131576</v>
      </c>
      <c r="S229" s="3" t="s">
        <v>187</v>
      </c>
      <c r="T229" s="3">
        <f t="shared" si="27"/>
        <v>7365.03793131576</v>
      </c>
      <c r="U229" s="3" t="s">
        <v>187</v>
      </c>
      <c r="V229" s="3"/>
      <c r="W229" s="2" t="s">
        <v>24</v>
      </c>
      <c r="X229" s="8">
        <v>2.5168350168350197E-4</v>
      </c>
      <c r="Y229" s="2" t="s">
        <v>24</v>
      </c>
      <c r="AB229" s="13">
        <v>3.8617886178861791E-2</v>
      </c>
    </row>
    <row r="230" spans="1:28" x14ac:dyDescent="0.15">
      <c r="A230" s="2" t="s">
        <v>15</v>
      </c>
      <c r="B230" s="2" t="s">
        <v>114</v>
      </c>
      <c r="C230" s="2" t="s">
        <v>17</v>
      </c>
      <c r="D230" s="2" t="s">
        <v>93</v>
      </c>
      <c r="E230" s="5" t="s">
        <v>191</v>
      </c>
      <c r="F230" s="5" t="str">
        <f t="shared" si="22"/>
        <v>DS</v>
      </c>
      <c r="G230" s="5" t="str">
        <f t="shared" si="23"/>
        <v>Treatment</v>
      </c>
      <c r="H230" s="5" t="str">
        <f t="shared" si="24"/>
        <v>Post_1_Treatment</v>
      </c>
      <c r="I230" s="2" t="s">
        <v>115</v>
      </c>
      <c r="J230" s="2" t="s">
        <v>95</v>
      </c>
      <c r="K230" s="5" t="str">
        <f t="shared" si="25"/>
        <v>15</v>
      </c>
      <c r="L230" s="5" t="str">
        <f t="shared" si="26"/>
        <v>Post_1_Treatment15</v>
      </c>
      <c r="M230" s="2" t="s">
        <v>75</v>
      </c>
      <c r="N230" s="2" t="s">
        <v>22</v>
      </c>
      <c r="O230" s="2" t="s">
        <v>42</v>
      </c>
      <c r="P230" s="3">
        <v>4</v>
      </c>
      <c r="Q230" s="15">
        <f>IF(N230="Algae",P230,P230*AB230)</f>
        <v>0.15447154471544716</v>
      </c>
      <c r="R230" s="15">
        <f>Q230/X230</f>
        <v>613.75316094298</v>
      </c>
      <c r="S230" s="3" t="s">
        <v>187</v>
      </c>
      <c r="T230" s="3">
        <f t="shared" si="27"/>
        <v>613.75316094298</v>
      </c>
      <c r="U230" s="3" t="s">
        <v>187</v>
      </c>
      <c r="V230" s="3"/>
      <c r="W230" s="2" t="s">
        <v>24</v>
      </c>
      <c r="X230" s="8">
        <v>2.5168350168350197E-4</v>
      </c>
      <c r="Y230" s="2" t="s">
        <v>24</v>
      </c>
      <c r="AB230" s="13">
        <v>3.8617886178861791E-2</v>
      </c>
    </row>
    <row r="231" spans="1:28" x14ac:dyDescent="0.15">
      <c r="A231" s="2" t="s">
        <v>15</v>
      </c>
      <c r="B231" s="2" t="s">
        <v>114</v>
      </c>
      <c r="C231" s="2" t="s">
        <v>17</v>
      </c>
      <c r="D231" s="2" t="s">
        <v>93</v>
      </c>
      <c r="E231" s="5" t="s">
        <v>191</v>
      </c>
      <c r="F231" s="5" t="str">
        <f t="shared" si="22"/>
        <v>DS</v>
      </c>
      <c r="G231" s="5" t="str">
        <f t="shared" si="23"/>
        <v>Treatment</v>
      </c>
      <c r="H231" s="5" t="str">
        <f t="shared" si="24"/>
        <v>Post_1_Treatment</v>
      </c>
      <c r="I231" s="2" t="s">
        <v>115</v>
      </c>
      <c r="J231" s="2" t="s">
        <v>95</v>
      </c>
      <c r="K231" s="5" t="str">
        <f t="shared" si="25"/>
        <v>15</v>
      </c>
      <c r="L231" s="5" t="str">
        <f t="shared" si="26"/>
        <v>Post_1_Treatment15</v>
      </c>
      <c r="M231" s="2" t="s">
        <v>75</v>
      </c>
      <c r="N231" s="2" t="s">
        <v>22</v>
      </c>
      <c r="O231" s="2" t="s">
        <v>71</v>
      </c>
      <c r="P231" s="3">
        <v>71</v>
      </c>
      <c r="Q231" s="15">
        <f>IF(N231="Algae",P231,P231*AB231)</f>
        <v>2.7418699186991873</v>
      </c>
      <c r="R231" s="15">
        <f>Q231/X231</f>
        <v>10894.118606737895</v>
      </c>
      <c r="S231" s="3" t="s">
        <v>187</v>
      </c>
      <c r="T231" s="3">
        <f t="shared" si="27"/>
        <v>10894.118606737895</v>
      </c>
      <c r="U231" s="3" t="s">
        <v>187</v>
      </c>
      <c r="V231" s="3"/>
      <c r="W231" s="2" t="s">
        <v>24</v>
      </c>
      <c r="X231" s="8">
        <v>2.5168350168350197E-4</v>
      </c>
      <c r="Y231" s="2" t="s">
        <v>24</v>
      </c>
      <c r="AB231" s="13">
        <v>3.8617886178861791E-2</v>
      </c>
    </row>
    <row r="232" spans="1:28" ht="15" x14ac:dyDescent="0.2">
      <c r="A232" s="6" t="s">
        <v>15</v>
      </c>
      <c r="B232" s="6" t="s">
        <v>118</v>
      </c>
      <c r="C232" s="6" t="s">
        <v>17</v>
      </c>
      <c r="D232" s="6" t="s">
        <v>93</v>
      </c>
      <c r="E232" s="5" t="s">
        <v>191</v>
      </c>
      <c r="F232" s="5" t="str">
        <f t="shared" si="22"/>
        <v>DS</v>
      </c>
      <c r="G232" s="5" t="str">
        <f t="shared" si="23"/>
        <v>Treatment</v>
      </c>
      <c r="H232" s="5" t="str">
        <f t="shared" si="24"/>
        <v>Post_1_Treatment</v>
      </c>
      <c r="I232" s="6" t="s">
        <v>78</v>
      </c>
      <c r="J232" s="6" t="s">
        <v>47</v>
      </c>
      <c r="K232" s="5" t="str">
        <f t="shared" si="25"/>
        <v>45</v>
      </c>
      <c r="L232" s="5" t="str">
        <f t="shared" si="26"/>
        <v>Post_1_Treatment45</v>
      </c>
      <c r="M232" s="6" t="s">
        <v>75</v>
      </c>
      <c r="N232" s="6" t="s">
        <v>150</v>
      </c>
      <c r="O232" s="6" t="s">
        <v>22</v>
      </c>
      <c r="P232" s="3">
        <v>181</v>
      </c>
      <c r="Q232" s="15">
        <f>IF(N232="Algae",P232,P232*AB232)</f>
        <v>181</v>
      </c>
      <c r="R232" s="15">
        <f>Q232/X232</f>
        <v>508494.98327759188</v>
      </c>
      <c r="S232" s="8">
        <v>180</v>
      </c>
      <c r="T232" s="3">
        <f t="shared" si="27"/>
        <v>505685.6187290969</v>
      </c>
      <c r="U232" s="9"/>
      <c r="V232" s="3">
        <f t="shared" si="28"/>
        <v>0</v>
      </c>
      <c r="W232" s="8">
        <v>0</v>
      </c>
      <c r="X232" s="8">
        <v>3.5595238095238101E-4</v>
      </c>
      <c r="Y232" s="6" t="s">
        <v>24</v>
      </c>
      <c r="Z232" s="1">
        <f>SUM(P232:P233)</f>
        <v>265</v>
      </c>
      <c r="AA232" s="1">
        <f>SUM(P236:P252)</f>
        <v>600</v>
      </c>
      <c r="AB232" s="14">
        <f>Z232/AA232</f>
        <v>0.44166666666666665</v>
      </c>
    </row>
    <row r="233" spans="1:28" x14ac:dyDescent="0.15">
      <c r="A233" s="6" t="s">
        <v>15</v>
      </c>
      <c r="B233" s="6" t="s">
        <v>118</v>
      </c>
      <c r="C233" s="6" t="s">
        <v>17</v>
      </c>
      <c r="D233" s="6" t="s">
        <v>93</v>
      </c>
      <c r="E233" s="5" t="s">
        <v>191</v>
      </c>
      <c r="F233" s="5" t="str">
        <f t="shared" si="22"/>
        <v>DS</v>
      </c>
      <c r="G233" s="5" t="str">
        <f t="shared" si="23"/>
        <v>Treatment</v>
      </c>
      <c r="H233" s="5" t="str">
        <f t="shared" si="24"/>
        <v>Post_1_Treatment</v>
      </c>
      <c r="I233" s="6" t="s">
        <v>78</v>
      </c>
      <c r="J233" s="6" t="s">
        <v>47</v>
      </c>
      <c r="K233" s="5" t="str">
        <f t="shared" si="25"/>
        <v>45</v>
      </c>
      <c r="L233" s="5" t="str">
        <f t="shared" si="26"/>
        <v>Post_1_Treatment45</v>
      </c>
      <c r="M233" s="6" t="s">
        <v>75</v>
      </c>
      <c r="N233" s="6" t="s">
        <v>150</v>
      </c>
      <c r="O233" s="6" t="s">
        <v>152</v>
      </c>
      <c r="P233" s="3">
        <v>84</v>
      </c>
      <c r="Q233" s="15">
        <f>IF(N233="Algae",P233,P233*AB233)</f>
        <v>84</v>
      </c>
      <c r="R233" s="15">
        <f>Q233/X233</f>
        <v>235986.62207357856</v>
      </c>
      <c r="S233" s="8">
        <v>84</v>
      </c>
      <c r="T233" s="3">
        <f t="shared" si="27"/>
        <v>235986.62207357856</v>
      </c>
      <c r="U233" s="8">
        <v>0</v>
      </c>
      <c r="V233" s="3">
        <f t="shared" si="28"/>
        <v>0</v>
      </c>
      <c r="W233" s="6" t="s">
        <v>24</v>
      </c>
      <c r="X233" s="8">
        <v>3.5595238095238101E-4</v>
      </c>
      <c r="Y233" s="6" t="s">
        <v>24</v>
      </c>
      <c r="AB233" s="13">
        <v>0.44166666666666665</v>
      </c>
    </row>
    <row r="234" spans="1:28" x14ac:dyDescent="0.15">
      <c r="A234" s="6" t="s">
        <v>15</v>
      </c>
      <c r="B234" s="6" t="s">
        <v>118</v>
      </c>
      <c r="C234" s="6" t="s">
        <v>17</v>
      </c>
      <c r="D234" s="6" t="s">
        <v>93</v>
      </c>
      <c r="E234" s="5" t="s">
        <v>191</v>
      </c>
      <c r="F234" s="5" t="str">
        <f t="shared" si="22"/>
        <v>DS</v>
      </c>
      <c r="G234" s="5" t="str">
        <f t="shared" si="23"/>
        <v>Treatment</v>
      </c>
      <c r="H234" s="5" t="str">
        <f t="shared" si="24"/>
        <v>Post_1_Treatment</v>
      </c>
      <c r="I234" s="6" t="s">
        <v>78</v>
      </c>
      <c r="J234" s="6" t="s">
        <v>47</v>
      </c>
      <c r="K234" s="5" t="str">
        <f t="shared" si="25"/>
        <v>45</v>
      </c>
      <c r="L234" s="5" t="str">
        <f t="shared" si="26"/>
        <v>Post_1_Treatment45</v>
      </c>
      <c r="M234" s="6" t="s">
        <v>75</v>
      </c>
      <c r="N234" s="6" t="s">
        <v>150</v>
      </c>
      <c r="O234" s="6" t="s">
        <v>160</v>
      </c>
      <c r="P234" s="3">
        <v>58</v>
      </c>
      <c r="Q234" s="15">
        <f>IF(N234="Algae",P234,P234*AB234)</f>
        <v>58</v>
      </c>
      <c r="R234" s="15">
        <f>Q234/X234</f>
        <v>162943.14381270899</v>
      </c>
      <c r="S234" s="8">
        <v>580</v>
      </c>
      <c r="T234" s="3">
        <f t="shared" si="27"/>
        <v>1629431.43812709</v>
      </c>
      <c r="U234" s="8">
        <v>0</v>
      </c>
      <c r="V234" s="3">
        <f t="shared" si="28"/>
        <v>0</v>
      </c>
      <c r="W234" s="6" t="s">
        <v>24</v>
      </c>
      <c r="X234" s="8">
        <v>3.5595238095238101E-4</v>
      </c>
      <c r="Y234" s="6" t="s">
        <v>24</v>
      </c>
      <c r="AB234" s="13">
        <v>0.44166666666666665</v>
      </c>
    </row>
    <row r="235" spans="1:28" x14ac:dyDescent="0.15">
      <c r="A235" s="6" t="s">
        <v>15</v>
      </c>
      <c r="B235" s="6" t="s">
        <v>118</v>
      </c>
      <c r="C235" s="6" t="s">
        <v>17</v>
      </c>
      <c r="D235" s="6" t="s">
        <v>93</v>
      </c>
      <c r="E235" s="5" t="s">
        <v>191</v>
      </c>
      <c r="F235" s="5" t="str">
        <f t="shared" si="22"/>
        <v>DS</v>
      </c>
      <c r="G235" s="5" t="str">
        <f t="shared" si="23"/>
        <v>Treatment</v>
      </c>
      <c r="H235" s="5" t="str">
        <f t="shared" si="24"/>
        <v>Post_1_Treatment</v>
      </c>
      <c r="I235" s="6" t="s">
        <v>78</v>
      </c>
      <c r="J235" s="6" t="s">
        <v>47</v>
      </c>
      <c r="K235" s="5" t="str">
        <f t="shared" si="25"/>
        <v>45</v>
      </c>
      <c r="L235" s="5" t="str">
        <f t="shared" si="26"/>
        <v>Post_1_Treatment45</v>
      </c>
      <c r="M235" s="6" t="s">
        <v>75</v>
      </c>
      <c r="N235" s="6" t="s">
        <v>150</v>
      </c>
      <c r="O235" s="6" t="s">
        <v>156</v>
      </c>
      <c r="P235" s="3">
        <v>4</v>
      </c>
      <c r="Q235" s="15">
        <f>IF(N235="Algae",P235,P235*AB235)</f>
        <v>4</v>
      </c>
      <c r="R235" s="15">
        <f>Q235/X235</f>
        <v>11237.458193979932</v>
      </c>
      <c r="S235" s="8">
        <v>14</v>
      </c>
      <c r="T235" s="3">
        <f t="shared" si="27"/>
        <v>39331.103678929758</v>
      </c>
      <c r="U235" s="8">
        <v>0</v>
      </c>
      <c r="V235" s="3">
        <f t="shared" si="28"/>
        <v>0</v>
      </c>
      <c r="W235" s="6" t="s">
        <v>24</v>
      </c>
      <c r="X235" s="8">
        <v>3.5595238095238101E-4</v>
      </c>
      <c r="Y235" s="6" t="s">
        <v>24</v>
      </c>
      <c r="AB235" s="13">
        <v>0.44166666666666665</v>
      </c>
    </row>
    <row r="236" spans="1:28" x14ac:dyDescent="0.15">
      <c r="A236" s="2" t="s">
        <v>15</v>
      </c>
      <c r="B236" s="2" t="s">
        <v>118</v>
      </c>
      <c r="C236" s="2" t="s">
        <v>17</v>
      </c>
      <c r="D236" s="2" t="s">
        <v>93</v>
      </c>
      <c r="E236" s="5" t="s">
        <v>191</v>
      </c>
      <c r="F236" s="5" t="str">
        <f t="shared" si="22"/>
        <v>DS</v>
      </c>
      <c r="G236" s="5" t="str">
        <f t="shared" si="23"/>
        <v>Treatment</v>
      </c>
      <c r="H236" s="5" t="str">
        <f t="shared" si="24"/>
        <v>Post_1_Treatment</v>
      </c>
      <c r="I236" s="2" t="s">
        <v>78</v>
      </c>
      <c r="J236" s="2" t="s">
        <v>47</v>
      </c>
      <c r="K236" s="5" t="str">
        <f t="shared" si="25"/>
        <v>45</v>
      </c>
      <c r="L236" s="5" t="str">
        <f t="shared" si="26"/>
        <v>Post_1_Treatment45</v>
      </c>
      <c r="M236" s="2" t="s">
        <v>75</v>
      </c>
      <c r="N236" s="2" t="s">
        <v>22</v>
      </c>
      <c r="O236" s="2" t="s">
        <v>23</v>
      </c>
      <c r="P236" s="3">
        <v>2</v>
      </c>
      <c r="Q236" s="15">
        <f>IF(N236="Algae",P236,P236*AB236)</f>
        <v>0.8833333333333333</v>
      </c>
      <c r="R236" s="15">
        <f>Q236/X236</f>
        <v>2481.6053511705682</v>
      </c>
      <c r="S236" s="3" t="s">
        <v>187</v>
      </c>
      <c r="T236" s="3">
        <f t="shared" si="27"/>
        <v>2481.6053511705682</v>
      </c>
      <c r="U236" s="3" t="s">
        <v>187</v>
      </c>
      <c r="V236" s="3"/>
      <c r="W236" s="2" t="s">
        <v>24</v>
      </c>
      <c r="X236" s="8">
        <v>3.5595238095238101E-4</v>
      </c>
      <c r="Y236" s="2" t="s">
        <v>24</v>
      </c>
      <c r="AB236" s="13">
        <v>0.44166666666666665</v>
      </c>
    </row>
    <row r="237" spans="1:28" x14ac:dyDescent="0.15">
      <c r="A237" s="2" t="s">
        <v>15</v>
      </c>
      <c r="B237" s="2" t="s">
        <v>118</v>
      </c>
      <c r="C237" s="2" t="s">
        <v>17</v>
      </c>
      <c r="D237" s="2" t="s">
        <v>93</v>
      </c>
      <c r="E237" s="5" t="s">
        <v>191</v>
      </c>
      <c r="F237" s="5" t="str">
        <f t="shared" si="22"/>
        <v>DS</v>
      </c>
      <c r="G237" s="5" t="str">
        <f t="shared" si="23"/>
        <v>Treatment</v>
      </c>
      <c r="H237" s="5" t="str">
        <f t="shared" si="24"/>
        <v>Post_1_Treatment</v>
      </c>
      <c r="I237" s="2" t="s">
        <v>78</v>
      </c>
      <c r="J237" s="2" t="s">
        <v>47</v>
      </c>
      <c r="K237" s="5" t="str">
        <f t="shared" si="25"/>
        <v>45</v>
      </c>
      <c r="L237" s="5" t="str">
        <f t="shared" si="26"/>
        <v>Post_1_Treatment45</v>
      </c>
      <c r="M237" s="2" t="s">
        <v>75</v>
      </c>
      <c r="N237" s="2" t="s">
        <v>22</v>
      </c>
      <c r="O237" s="2" t="s">
        <v>25</v>
      </c>
      <c r="P237" s="3">
        <v>2</v>
      </c>
      <c r="Q237" s="15">
        <f>IF(N237="Algae",P237,P237*AB237)</f>
        <v>0.8833333333333333</v>
      </c>
      <c r="R237" s="15">
        <f>Q237/X237</f>
        <v>2481.6053511705682</v>
      </c>
      <c r="S237" s="3" t="s">
        <v>187</v>
      </c>
      <c r="T237" s="3">
        <f t="shared" si="27"/>
        <v>2481.6053511705682</v>
      </c>
      <c r="U237" s="3" t="s">
        <v>187</v>
      </c>
      <c r="V237" s="3"/>
      <c r="W237" s="2" t="s">
        <v>24</v>
      </c>
      <c r="X237" s="8">
        <v>3.5595238095238101E-4</v>
      </c>
      <c r="Y237" s="2" t="s">
        <v>24</v>
      </c>
      <c r="AB237" s="13">
        <v>0.44166666666666665</v>
      </c>
    </row>
    <row r="238" spans="1:28" x14ac:dyDescent="0.15">
      <c r="A238" s="2" t="s">
        <v>15</v>
      </c>
      <c r="B238" s="2" t="s">
        <v>118</v>
      </c>
      <c r="C238" s="2" t="s">
        <v>17</v>
      </c>
      <c r="D238" s="2" t="s">
        <v>93</v>
      </c>
      <c r="E238" s="5" t="s">
        <v>191</v>
      </c>
      <c r="F238" s="5" t="str">
        <f t="shared" si="22"/>
        <v>DS</v>
      </c>
      <c r="G238" s="5" t="str">
        <f t="shared" si="23"/>
        <v>Treatment</v>
      </c>
      <c r="H238" s="5" t="str">
        <f t="shared" si="24"/>
        <v>Post_1_Treatment</v>
      </c>
      <c r="I238" s="2" t="s">
        <v>78</v>
      </c>
      <c r="J238" s="2" t="s">
        <v>47</v>
      </c>
      <c r="K238" s="5" t="str">
        <f t="shared" si="25"/>
        <v>45</v>
      </c>
      <c r="L238" s="5" t="str">
        <f t="shared" si="26"/>
        <v>Post_1_Treatment45</v>
      </c>
      <c r="M238" s="2" t="s">
        <v>75</v>
      </c>
      <c r="N238" s="2" t="s">
        <v>22</v>
      </c>
      <c r="O238" s="2" t="s">
        <v>27</v>
      </c>
      <c r="P238" s="3">
        <v>1</v>
      </c>
      <c r="Q238" s="15">
        <f>IF(N238="Algae",P238,P238*AB238)</f>
        <v>0.44166666666666665</v>
      </c>
      <c r="R238" s="15">
        <f>Q238/X238</f>
        <v>1240.8026755852841</v>
      </c>
      <c r="S238" s="3" t="s">
        <v>187</v>
      </c>
      <c r="T238" s="3">
        <f t="shared" si="27"/>
        <v>1240.8026755852841</v>
      </c>
      <c r="U238" s="3" t="s">
        <v>187</v>
      </c>
      <c r="V238" s="3"/>
      <c r="W238" s="2" t="s">
        <v>24</v>
      </c>
      <c r="X238" s="8">
        <v>3.5595238095238101E-4</v>
      </c>
      <c r="Y238" s="2" t="s">
        <v>24</v>
      </c>
      <c r="AB238" s="13">
        <v>0.44166666666666665</v>
      </c>
    </row>
    <row r="239" spans="1:28" x14ac:dyDescent="0.15">
      <c r="A239" s="2" t="s">
        <v>15</v>
      </c>
      <c r="B239" s="2" t="s">
        <v>118</v>
      </c>
      <c r="C239" s="2" t="s">
        <v>17</v>
      </c>
      <c r="D239" s="2" t="s">
        <v>93</v>
      </c>
      <c r="E239" s="5" t="s">
        <v>191</v>
      </c>
      <c r="F239" s="5" t="str">
        <f t="shared" si="22"/>
        <v>DS</v>
      </c>
      <c r="G239" s="5" t="str">
        <f t="shared" si="23"/>
        <v>Treatment</v>
      </c>
      <c r="H239" s="5" t="str">
        <f t="shared" si="24"/>
        <v>Post_1_Treatment</v>
      </c>
      <c r="I239" s="2" t="s">
        <v>78</v>
      </c>
      <c r="J239" s="2" t="s">
        <v>47</v>
      </c>
      <c r="K239" s="5" t="str">
        <f t="shared" si="25"/>
        <v>45</v>
      </c>
      <c r="L239" s="5" t="str">
        <f t="shared" si="26"/>
        <v>Post_1_Treatment45</v>
      </c>
      <c r="M239" s="2" t="s">
        <v>75</v>
      </c>
      <c r="N239" s="2" t="s">
        <v>22</v>
      </c>
      <c r="O239" s="2" t="s">
        <v>49</v>
      </c>
      <c r="P239" s="3">
        <v>2</v>
      </c>
      <c r="Q239" s="15">
        <f>IF(N239="Algae",P239,P239*AB239)</f>
        <v>0.8833333333333333</v>
      </c>
      <c r="R239" s="15">
        <f>Q239/X239</f>
        <v>2481.6053511705682</v>
      </c>
      <c r="S239" s="3" t="s">
        <v>187</v>
      </c>
      <c r="T239" s="3">
        <f t="shared" si="27"/>
        <v>2481.6053511705682</v>
      </c>
      <c r="U239" s="3" t="s">
        <v>187</v>
      </c>
      <c r="V239" s="3"/>
      <c r="W239" s="2" t="s">
        <v>24</v>
      </c>
      <c r="X239" s="8">
        <v>3.5595238095238101E-4</v>
      </c>
      <c r="Y239" s="2" t="s">
        <v>24</v>
      </c>
      <c r="AB239" s="13">
        <v>0.44166666666666665</v>
      </c>
    </row>
    <row r="240" spans="1:28" x14ac:dyDescent="0.15">
      <c r="A240" s="2" t="s">
        <v>15</v>
      </c>
      <c r="B240" s="2" t="s">
        <v>118</v>
      </c>
      <c r="C240" s="2" t="s">
        <v>17</v>
      </c>
      <c r="D240" s="2" t="s">
        <v>93</v>
      </c>
      <c r="E240" s="5" t="s">
        <v>191</v>
      </c>
      <c r="F240" s="5" t="str">
        <f t="shared" si="22"/>
        <v>DS</v>
      </c>
      <c r="G240" s="5" t="str">
        <f t="shared" si="23"/>
        <v>Treatment</v>
      </c>
      <c r="H240" s="5" t="str">
        <f t="shared" si="24"/>
        <v>Post_1_Treatment</v>
      </c>
      <c r="I240" s="2" t="s">
        <v>78</v>
      </c>
      <c r="J240" s="2" t="s">
        <v>47</v>
      </c>
      <c r="K240" s="5" t="str">
        <f t="shared" si="25"/>
        <v>45</v>
      </c>
      <c r="L240" s="5" t="str">
        <f t="shared" si="26"/>
        <v>Post_1_Treatment45</v>
      </c>
      <c r="M240" s="2" t="s">
        <v>75</v>
      </c>
      <c r="N240" s="2" t="s">
        <v>22</v>
      </c>
      <c r="O240" s="2" t="s">
        <v>62</v>
      </c>
      <c r="P240" s="3">
        <v>2</v>
      </c>
      <c r="Q240" s="15">
        <f>IF(N240="Algae",P240,P240*AB240)</f>
        <v>0.8833333333333333</v>
      </c>
      <c r="R240" s="15">
        <f>Q240/X240</f>
        <v>2481.6053511705682</v>
      </c>
      <c r="S240" s="3" t="s">
        <v>187</v>
      </c>
      <c r="T240" s="3">
        <f t="shared" si="27"/>
        <v>2481.6053511705682</v>
      </c>
      <c r="U240" s="3" t="s">
        <v>187</v>
      </c>
      <c r="V240" s="3"/>
      <c r="W240" s="2" t="s">
        <v>24</v>
      </c>
      <c r="X240" s="8">
        <v>3.5595238095238101E-4</v>
      </c>
      <c r="Y240" s="2" t="s">
        <v>165</v>
      </c>
      <c r="AB240" s="13">
        <v>0.44166666666666665</v>
      </c>
    </row>
    <row r="241" spans="1:28" x14ac:dyDescent="0.15">
      <c r="A241" s="2" t="s">
        <v>15</v>
      </c>
      <c r="B241" s="2" t="s">
        <v>118</v>
      </c>
      <c r="C241" s="2" t="s">
        <v>17</v>
      </c>
      <c r="D241" s="2" t="s">
        <v>93</v>
      </c>
      <c r="E241" s="5" t="s">
        <v>191</v>
      </c>
      <c r="F241" s="5" t="str">
        <f t="shared" si="22"/>
        <v>DS</v>
      </c>
      <c r="G241" s="5" t="str">
        <f t="shared" si="23"/>
        <v>Treatment</v>
      </c>
      <c r="H241" s="5" t="str">
        <f t="shared" si="24"/>
        <v>Post_1_Treatment</v>
      </c>
      <c r="I241" s="2" t="s">
        <v>78</v>
      </c>
      <c r="J241" s="2" t="s">
        <v>47</v>
      </c>
      <c r="K241" s="5" t="str">
        <f t="shared" si="25"/>
        <v>45</v>
      </c>
      <c r="L241" s="5" t="str">
        <f t="shared" si="26"/>
        <v>Post_1_Treatment45</v>
      </c>
      <c r="M241" s="2" t="s">
        <v>75</v>
      </c>
      <c r="N241" s="2" t="s">
        <v>22</v>
      </c>
      <c r="O241" s="2" t="s">
        <v>80</v>
      </c>
      <c r="P241" s="3">
        <v>2</v>
      </c>
      <c r="Q241" s="15">
        <f>IF(N241="Algae",P241,P241*AB241)</f>
        <v>0.8833333333333333</v>
      </c>
      <c r="R241" s="15">
        <f>Q241/X241</f>
        <v>2481.6053511705682</v>
      </c>
      <c r="S241" s="3" t="s">
        <v>187</v>
      </c>
      <c r="T241" s="3">
        <f t="shared" si="27"/>
        <v>2481.6053511705682</v>
      </c>
      <c r="U241" s="3" t="s">
        <v>187</v>
      </c>
      <c r="V241" s="3"/>
      <c r="W241" s="2" t="s">
        <v>24</v>
      </c>
      <c r="X241" s="8">
        <v>3.5595238095238101E-4</v>
      </c>
      <c r="Y241" s="2" t="s">
        <v>24</v>
      </c>
      <c r="AB241" s="13">
        <v>0.44166666666666665</v>
      </c>
    </row>
    <row r="242" spans="1:28" x14ac:dyDescent="0.15">
      <c r="A242" s="2" t="s">
        <v>15</v>
      </c>
      <c r="B242" s="2" t="s">
        <v>118</v>
      </c>
      <c r="C242" s="2" t="s">
        <v>17</v>
      </c>
      <c r="D242" s="2" t="s">
        <v>93</v>
      </c>
      <c r="E242" s="5" t="s">
        <v>191</v>
      </c>
      <c r="F242" s="5" t="str">
        <f t="shared" si="22"/>
        <v>DS</v>
      </c>
      <c r="G242" s="5" t="str">
        <f t="shared" si="23"/>
        <v>Treatment</v>
      </c>
      <c r="H242" s="5" t="str">
        <f t="shared" si="24"/>
        <v>Post_1_Treatment</v>
      </c>
      <c r="I242" s="2" t="s">
        <v>78</v>
      </c>
      <c r="J242" s="2" t="s">
        <v>47</v>
      </c>
      <c r="K242" s="5" t="str">
        <f t="shared" si="25"/>
        <v>45</v>
      </c>
      <c r="L242" s="5" t="str">
        <f t="shared" si="26"/>
        <v>Post_1_Treatment45</v>
      </c>
      <c r="M242" s="2" t="s">
        <v>75</v>
      </c>
      <c r="N242" s="2" t="s">
        <v>22</v>
      </c>
      <c r="O242" s="2" t="s">
        <v>119</v>
      </c>
      <c r="P242" s="3">
        <v>3</v>
      </c>
      <c r="Q242" s="15">
        <f>IF(N242="Algae",P242,P242*AB242)</f>
        <v>1.325</v>
      </c>
      <c r="R242" s="15">
        <f>Q242/X242</f>
        <v>3722.408026755852</v>
      </c>
      <c r="S242" s="3" t="s">
        <v>187</v>
      </c>
      <c r="T242" s="3">
        <f t="shared" si="27"/>
        <v>3722.408026755852</v>
      </c>
      <c r="U242" s="3" t="s">
        <v>187</v>
      </c>
      <c r="V242" s="3"/>
      <c r="W242" s="2" t="s">
        <v>24</v>
      </c>
      <c r="X242" s="8">
        <v>3.5595238095238101E-4</v>
      </c>
      <c r="Y242" s="2"/>
      <c r="AB242" s="13">
        <v>0.44166666666666665</v>
      </c>
    </row>
    <row r="243" spans="1:28" x14ac:dyDescent="0.15">
      <c r="A243" s="2" t="s">
        <v>15</v>
      </c>
      <c r="B243" s="2" t="s">
        <v>118</v>
      </c>
      <c r="C243" s="2" t="s">
        <v>17</v>
      </c>
      <c r="D243" s="2" t="s">
        <v>93</v>
      </c>
      <c r="E243" s="5" t="s">
        <v>191</v>
      </c>
      <c r="F243" s="5" t="str">
        <f t="shared" si="22"/>
        <v>DS</v>
      </c>
      <c r="G243" s="5" t="str">
        <f t="shared" si="23"/>
        <v>Treatment</v>
      </c>
      <c r="H243" s="5" t="str">
        <f t="shared" si="24"/>
        <v>Post_1_Treatment</v>
      </c>
      <c r="I243" s="2" t="s">
        <v>78</v>
      </c>
      <c r="J243" s="2" t="s">
        <v>47</v>
      </c>
      <c r="K243" s="5" t="str">
        <f t="shared" si="25"/>
        <v>45</v>
      </c>
      <c r="L243" s="5" t="str">
        <f t="shared" si="26"/>
        <v>Post_1_Treatment45</v>
      </c>
      <c r="M243" s="2" t="s">
        <v>75</v>
      </c>
      <c r="N243" s="2" t="s">
        <v>22</v>
      </c>
      <c r="O243" s="2" t="s">
        <v>33</v>
      </c>
      <c r="P243" s="3">
        <v>242</v>
      </c>
      <c r="Q243" s="15">
        <f>IF(N243="Algae",P243,P243*AB243)</f>
        <v>106.88333333333333</v>
      </c>
      <c r="R243" s="15">
        <f>Q243/X243</f>
        <v>300274.24749163876</v>
      </c>
      <c r="S243" s="3" t="s">
        <v>187</v>
      </c>
      <c r="T243" s="3">
        <f t="shared" si="27"/>
        <v>300274.24749163876</v>
      </c>
      <c r="U243" s="3" t="s">
        <v>187</v>
      </c>
      <c r="V243" s="3"/>
      <c r="W243" s="2" t="s">
        <v>24</v>
      </c>
      <c r="X243" s="8">
        <v>3.5595238095238101E-4</v>
      </c>
      <c r="Y243" s="2" t="s">
        <v>120</v>
      </c>
      <c r="AB243" s="13">
        <v>0.44166666666666665</v>
      </c>
    </row>
    <row r="244" spans="1:28" x14ac:dyDescent="0.15">
      <c r="A244" s="2" t="s">
        <v>15</v>
      </c>
      <c r="B244" s="2" t="s">
        <v>118</v>
      </c>
      <c r="C244" s="2" t="s">
        <v>17</v>
      </c>
      <c r="D244" s="2" t="s">
        <v>93</v>
      </c>
      <c r="E244" s="5" t="s">
        <v>191</v>
      </c>
      <c r="F244" s="5" t="str">
        <f t="shared" si="22"/>
        <v>DS</v>
      </c>
      <c r="G244" s="5" t="str">
        <f t="shared" si="23"/>
        <v>Treatment</v>
      </c>
      <c r="H244" s="5" t="str">
        <f t="shared" si="24"/>
        <v>Post_1_Treatment</v>
      </c>
      <c r="I244" s="2" t="s">
        <v>78</v>
      </c>
      <c r="J244" s="2" t="s">
        <v>47</v>
      </c>
      <c r="K244" s="5" t="str">
        <f t="shared" si="25"/>
        <v>45</v>
      </c>
      <c r="L244" s="5" t="str">
        <f t="shared" si="26"/>
        <v>Post_1_Treatment45</v>
      </c>
      <c r="M244" s="2" t="s">
        <v>75</v>
      </c>
      <c r="N244" s="2" t="s">
        <v>22</v>
      </c>
      <c r="O244" s="2" t="s">
        <v>69</v>
      </c>
      <c r="P244" s="3">
        <v>1</v>
      </c>
      <c r="Q244" s="15">
        <f>IF(N244="Algae",P244,P244*AB244)</f>
        <v>0.44166666666666665</v>
      </c>
      <c r="R244" s="15">
        <f>Q244/X244</f>
        <v>1240.8026755852841</v>
      </c>
      <c r="S244" s="3" t="s">
        <v>187</v>
      </c>
      <c r="T244" s="3">
        <f t="shared" si="27"/>
        <v>1240.8026755852841</v>
      </c>
      <c r="U244" s="3" t="s">
        <v>187</v>
      </c>
      <c r="V244" s="3"/>
      <c r="W244" s="2" t="s">
        <v>24</v>
      </c>
      <c r="X244" s="8">
        <v>3.5595238095238101E-4</v>
      </c>
      <c r="Y244" s="2" t="s">
        <v>165</v>
      </c>
      <c r="AB244" s="13">
        <v>0.44166666666666665</v>
      </c>
    </row>
    <row r="245" spans="1:28" x14ac:dyDescent="0.15">
      <c r="A245" s="2" t="s">
        <v>15</v>
      </c>
      <c r="B245" s="2" t="s">
        <v>118</v>
      </c>
      <c r="C245" s="2" t="s">
        <v>17</v>
      </c>
      <c r="D245" s="2" t="s">
        <v>93</v>
      </c>
      <c r="E245" s="5" t="s">
        <v>191</v>
      </c>
      <c r="F245" s="5" t="str">
        <f t="shared" si="22"/>
        <v>DS</v>
      </c>
      <c r="G245" s="5" t="str">
        <f t="shared" si="23"/>
        <v>Treatment</v>
      </c>
      <c r="H245" s="5" t="str">
        <f t="shared" si="24"/>
        <v>Post_1_Treatment</v>
      </c>
      <c r="I245" s="2" t="s">
        <v>78</v>
      </c>
      <c r="J245" s="2" t="s">
        <v>47</v>
      </c>
      <c r="K245" s="5" t="str">
        <f t="shared" si="25"/>
        <v>45</v>
      </c>
      <c r="L245" s="5" t="str">
        <f t="shared" si="26"/>
        <v>Post_1_Treatment45</v>
      </c>
      <c r="M245" s="2" t="s">
        <v>75</v>
      </c>
      <c r="N245" s="2" t="s">
        <v>22</v>
      </c>
      <c r="O245" s="2" t="s">
        <v>35</v>
      </c>
      <c r="P245" s="3">
        <v>85</v>
      </c>
      <c r="Q245" s="15">
        <f>IF(N245="Algae",P245,P245*AB245)</f>
        <v>37.541666666666664</v>
      </c>
      <c r="R245" s="15">
        <f>Q245/X245</f>
        <v>105468.22742474914</v>
      </c>
      <c r="S245" s="3" t="s">
        <v>187</v>
      </c>
      <c r="T245" s="3">
        <f t="shared" si="27"/>
        <v>105468.22742474914</v>
      </c>
      <c r="U245" s="3" t="s">
        <v>187</v>
      </c>
      <c r="V245" s="3"/>
      <c r="W245" s="2" t="s">
        <v>24</v>
      </c>
      <c r="X245" s="8">
        <v>3.5595238095238101E-4</v>
      </c>
      <c r="Y245" s="2" t="s">
        <v>24</v>
      </c>
      <c r="AB245" s="13">
        <v>0.44166666666666665</v>
      </c>
    </row>
    <row r="246" spans="1:28" x14ac:dyDescent="0.15">
      <c r="A246" s="2" t="s">
        <v>15</v>
      </c>
      <c r="B246" s="2" t="s">
        <v>118</v>
      </c>
      <c r="C246" s="2" t="s">
        <v>17</v>
      </c>
      <c r="D246" s="2" t="s">
        <v>93</v>
      </c>
      <c r="E246" s="5" t="s">
        <v>191</v>
      </c>
      <c r="F246" s="5" t="str">
        <f t="shared" si="22"/>
        <v>DS</v>
      </c>
      <c r="G246" s="5" t="str">
        <f t="shared" si="23"/>
        <v>Treatment</v>
      </c>
      <c r="H246" s="5" t="str">
        <f t="shared" si="24"/>
        <v>Post_1_Treatment</v>
      </c>
      <c r="I246" s="2" t="s">
        <v>78</v>
      </c>
      <c r="J246" s="2" t="s">
        <v>47</v>
      </c>
      <c r="K246" s="5" t="str">
        <f t="shared" si="25"/>
        <v>45</v>
      </c>
      <c r="L246" s="5" t="str">
        <f t="shared" si="26"/>
        <v>Post_1_Treatment45</v>
      </c>
      <c r="M246" s="2" t="s">
        <v>75</v>
      </c>
      <c r="N246" s="2" t="s">
        <v>22</v>
      </c>
      <c r="O246" s="2" t="s">
        <v>37</v>
      </c>
      <c r="P246" s="3">
        <v>43</v>
      </c>
      <c r="Q246" s="15">
        <f>IF(N246="Algae",P246,P246*AB246)</f>
        <v>18.991666666666667</v>
      </c>
      <c r="R246" s="15">
        <f>Q246/X246</f>
        <v>53354.515050167218</v>
      </c>
      <c r="S246" s="3" t="s">
        <v>187</v>
      </c>
      <c r="T246" s="3">
        <f t="shared" si="27"/>
        <v>53354.515050167218</v>
      </c>
      <c r="U246" s="3" t="s">
        <v>187</v>
      </c>
      <c r="V246" s="3"/>
      <c r="W246" s="2" t="s">
        <v>24</v>
      </c>
      <c r="X246" s="8">
        <v>3.5595238095238101E-4</v>
      </c>
      <c r="Y246" s="2" t="s">
        <v>24</v>
      </c>
      <c r="AB246" s="13">
        <v>0.44166666666666665</v>
      </c>
    </row>
    <row r="247" spans="1:28" x14ac:dyDescent="0.15">
      <c r="A247" s="2" t="s">
        <v>15</v>
      </c>
      <c r="B247" s="2" t="s">
        <v>118</v>
      </c>
      <c r="C247" s="2" t="s">
        <v>17</v>
      </c>
      <c r="D247" s="2" t="s">
        <v>93</v>
      </c>
      <c r="E247" s="5" t="s">
        <v>191</v>
      </c>
      <c r="F247" s="5" t="str">
        <f t="shared" si="22"/>
        <v>DS</v>
      </c>
      <c r="G247" s="5" t="str">
        <f t="shared" si="23"/>
        <v>Treatment</v>
      </c>
      <c r="H247" s="5" t="str">
        <f t="shared" si="24"/>
        <v>Post_1_Treatment</v>
      </c>
      <c r="I247" s="2" t="s">
        <v>78</v>
      </c>
      <c r="J247" s="2" t="s">
        <v>47</v>
      </c>
      <c r="K247" s="5" t="str">
        <f t="shared" si="25"/>
        <v>45</v>
      </c>
      <c r="L247" s="5" t="str">
        <f t="shared" si="26"/>
        <v>Post_1_Treatment45</v>
      </c>
      <c r="M247" s="2" t="s">
        <v>75</v>
      </c>
      <c r="N247" s="2" t="s">
        <v>22</v>
      </c>
      <c r="O247" s="2" t="s">
        <v>38</v>
      </c>
      <c r="P247" s="3">
        <v>1</v>
      </c>
      <c r="Q247" s="15">
        <f>IF(N247="Algae",P247,P247*AB247)</f>
        <v>0.44166666666666665</v>
      </c>
      <c r="R247" s="15">
        <f>Q247/X247</f>
        <v>1240.8026755852841</v>
      </c>
      <c r="S247" s="3" t="s">
        <v>187</v>
      </c>
      <c r="T247" s="3">
        <f t="shared" si="27"/>
        <v>1240.8026755852841</v>
      </c>
      <c r="U247" s="3" t="s">
        <v>187</v>
      </c>
      <c r="V247" s="3"/>
      <c r="W247" s="2" t="s">
        <v>24</v>
      </c>
      <c r="X247" s="8">
        <v>3.5595238095238101E-4</v>
      </c>
      <c r="Y247" s="2" t="s">
        <v>24</v>
      </c>
      <c r="AB247" s="13">
        <v>0.44166666666666665</v>
      </c>
    </row>
    <row r="248" spans="1:28" x14ac:dyDescent="0.15">
      <c r="A248" s="2" t="s">
        <v>15</v>
      </c>
      <c r="B248" s="2" t="s">
        <v>118</v>
      </c>
      <c r="C248" s="2" t="s">
        <v>17</v>
      </c>
      <c r="D248" s="2" t="s">
        <v>93</v>
      </c>
      <c r="E248" s="5" t="s">
        <v>191</v>
      </c>
      <c r="F248" s="5" t="str">
        <f t="shared" si="22"/>
        <v>DS</v>
      </c>
      <c r="G248" s="5" t="str">
        <f t="shared" si="23"/>
        <v>Treatment</v>
      </c>
      <c r="H248" s="5" t="str">
        <f t="shared" si="24"/>
        <v>Post_1_Treatment</v>
      </c>
      <c r="I248" s="2" t="s">
        <v>78</v>
      </c>
      <c r="J248" s="2" t="s">
        <v>47</v>
      </c>
      <c r="K248" s="5" t="str">
        <f t="shared" si="25"/>
        <v>45</v>
      </c>
      <c r="L248" s="5" t="str">
        <f t="shared" si="26"/>
        <v>Post_1_Treatment45</v>
      </c>
      <c r="M248" s="2" t="s">
        <v>75</v>
      </c>
      <c r="N248" s="2" t="s">
        <v>22</v>
      </c>
      <c r="O248" s="2" t="s">
        <v>84</v>
      </c>
      <c r="P248" s="3">
        <v>6</v>
      </c>
      <c r="Q248" s="15">
        <f>IF(N248="Algae",P248,P248*AB248)</f>
        <v>2.65</v>
      </c>
      <c r="R248" s="15">
        <f>Q248/X248</f>
        <v>7444.816053511704</v>
      </c>
      <c r="S248" s="3" t="s">
        <v>187</v>
      </c>
      <c r="T248" s="3">
        <f t="shared" si="27"/>
        <v>7444.816053511704</v>
      </c>
      <c r="U248" s="3" t="s">
        <v>187</v>
      </c>
      <c r="V248" s="3"/>
      <c r="W248" s="2" t="s">
        <v>24</v>
      </c>
      <c r="X248" s="8">
        <v>3.5595238095238101E-4</v>
      </c>
      <c r="Y248" s="2" t="s">
        <v>24</v>
      </c>
      <c r="AB248" s="13">
        <v>0.44166666666666665</v>
      </c>
    </row>
    <row r="249" spans="1:28" x14ac:dyDescent="0.15">
      <c r="A249" s="2" t="s">
        <v>15</v>
      </c>
      <c r="B249" s="2" t="s">
        <v>118</v>
      </c>
      <c r="C249" s="2" t="s">
        <v>17</v>
      </c>
      <c r="D249" s="2" t="s">
        <v>93</v>
      </c>
      <c r="E249" s="5" t="s">
        <v>191</v>
      </c>
      <c r="F249" s="5" t="str">
        <f t="shared" si="22"/>
        <v>DS</v>
      </c>
      <c r="G249" s="5" t="str">
        <f t="shared" si="23"/>
        <v>Treatment</v>
      </c>
      <c r="H249" s="5" t="str">
        <f t="shared" si="24"/>
        <v>Post_1_Treatment</v>
      </c>
      <c r="I249" s="2" t="s">
        <v>78</v>
      </c>
      <c r="J249" s="2" t="s">
        <v>47</v>
      </c>
      <c r="K249" s="5" t="str">
        <f t="shared" si="25"/>
        <v>45</v>
      </c>
      <c r="L249" s="5" t="str">
        <f t="shared" si="26"/>
        <v>Post_1_Treatment45</v>
      </c>
      <c r="M249" s="2" t="s">
        <v>75</v>
      </c>
      <c r="N249" s="2" t="s">
        <v>22</v>
      </c>
      <c r="O249" s="2" t="s">
        <v>40</v>
      </c>
      <c r="P249" s="3">
        <v>193</v>
      </c>
      <c r="Q249" s="15">
        <f>IF(N249="Algae",P249,P249*AB249)</f>
        <v>85.24166666666666</v>
      </c>
      <c r="R249" s="15">
        <f>Q249/X249</f>
        <v>239474.91638795982</v>
      </c>
      <c r="S249" s="3" t="s">
        <v>187</v>
      </c>
      <c r="T249" s="3">
        <f t="shared" si="27"/>
        <v>239474.91638795982</v>
      </c>
      <c r="U249" s="3" t="s">
        <v>187</v>
      </c>
      <c r="V249" s="3"/>
      <c r="W249" s="2" t="s">
        <v>24</v>
      </c>
      <c r="X249" s="8">
        <v>3.5595238095238101E-4</v>
      </c>
      <c r="Y249" s="2" t="s">
        <v>24</v>
      </c>
      <c r="AB249" s="13">
        <v>0.44166666666666665</v>
      </c>
    </row>
    <row r="250" spans="1:28" x14ac:dyDescent="0.15">
      <c r="A250" s="2" t="s">
        <v>15</v>
      </c>
      <c r="B250" s="2" t="s">
        <v>118</v>
      </c>
      <c r="C250" s="2" t="s">
        <v>17</v>
      </c>
      <c r="D250" s="2" t="s">
        <v>93</v>
      </c>
      <c r="E250" s="5" t="s">
        <v>191</v>
      </c>
      <c r="F250" s="5" t="str">
        <f t="shared" si="22"/>
        <v>DS</v>
      </c>
      <c r="G250" s="5" t="str">
        <f t="shared" si="23"/>
        <v>Treatment</v>
      </c>
      <c r="H250" s="5" t="str">
        <f t="shared" si="24"/>
        <v>Post_1_Treatment</v>
      </c>
      <c r="I250" s="2" t="s">
        <v>78</v>
      </c>
      <c r="J250" s="2" t="s">
        <v>47</v>
      </c>
      <c r="K250" s="5" t="str">
        <f t="shared" si="25"/>
        <v>45</v>
      </c>
      <c r="L250" s="5" t="str">
        <f t="shared" si="26"/>
        <v>Post_1_Treatment45</v>
      </c>
      <c r="M250" s="2" t="s">
        <v>75</v>
      </c>
      <c r="N250" s="2" t="s">
        <v>22</v>
      </c>
      <c r="O250" s="2" t="s">
        <v>41</v>
      </c>
      <c r="P250" s="3">
        <v>9</v>
      </c>
      <c r="Q250" s="15">
        <f>IF(N250="Algae",P250,P250*AB250)</f>
        <v>3.9749999999999996</v>
      </c>
      <c r="R250" s="15">
        <f>Q250/X250</f>
        <v>11167.224080267555</v>
      </c>
      <c r="S250" s="3" t="s">
        <v>187</v>
      </c>
      <c r="T250" s="3">
        <f t="shared" si="27"/>
        <v>11167.224080267555</v>
      </c>
      <c r="U250" s="3" t="s">
        <v>187</v>
      </c>
      <c r="V250" s="3"/>
      <c r="W250" s="2" t="s">
        <v>24</v>
      </c>
      <c r="X250" s="8">
        <v>3.5595238095238101E-4</v>
      </c>
      <c r="Y250" s="2" t="s">
        <v>24</v>
      </c>
      <c r="AB250" s="13">
        <v>0.44166666666666665</v>
      </c>
    </row>
    <row r="251" spans="1:28" x14ac:dyDescent="0.15">
      <c r="A251" s="2" t="s">
        <v>15</v>
      </c>
      <c r="B251" s="2" t="s">
        <v>118</v>
      </c>
      <c r="C251" s="2" t="s">
        <v>17</v>
      </c>
      <c r="D251" s="2" t="s">
        <v>93</v>
      </c>
      <c r="E251" s="5" t="s">
        <v>191</v>
      </c>
      <c r="F251" s="5" t="str">
        <f t="shared" si="22"/>
        <v>DS</v>
      </c>
      <c r="G251" s="5" t="str">
        <f t="shared" si="23"/>
        <v>Treatment</v>
      </c>
      <c r="H251" s="5" t="str">
        <f t="shared" si="24"/>
        <v>Post_1_Treatment</v>
      </c>
      <c r="I251" s="2" t="s">
        <v>78</v>
      </c>
      <c r="J251" s="2" t="s">
        <v>47</v>
      </c>
      <c r="K251" s="5" t="str">
        <f t="shared" si="25"/>
        <v>45</v>
      </c>
      <c r="L251" s="5" t="str">
        <f t="shared" si="26"/>
        <v>Post_1_Treatment45</v>
      </c>
      <c r="M251" s="2" t="s">
        <v>75</v>
      </c>
      <c r="N251" s="2" t="s">
        <v>22</v>
      </c>
      <c r="O251" s="2" t="s">
        <v>42</v>
      </c>
      <c r="P251" s="3">
        <v>1</v>
      </c>
      <c r="Q251" s="15">
        <f>IF(N251="Algae",P251,P251*AB251)</f>
        <v>0.44166666666666665</v>
      </c>
      <c r="R251" s="15">
        <f>Q251/X251</f>
        <v>1240.8026755852841</v>
      </c>
      <c r="S251" s="3" t="s">
        <v>187</v>
      </c>
      <c r="T251" s="3">
        <f t="shared" si="27"/>
        <v>1240.8026755852841</v>
      </c>
      <c r="U251" s="3" t="s">
        <v>187</v>
      </c>
      <c r="V251" s="3"/>
      <c r="W251" s="2" t="s">
        <v>24</v>
      </c>
      <c r="X251" s="8">
        <v>3.5595238095238101E-4</v>
      </c>
      <c r="Y251" s="2" t="s">
        <v>24</v>
      </c>
      <c r="AB251" s="13">
        <v>0.44166666666666665</v>
      </c>
    </row>
    <row r="252" spans="1:28" x14ac:dyDescent="0.15">
      <c r="A252" s="2" t="s">
        <v>15</v>
      </c>
      <c r="B252" s="2" t="s">
        <v>118</v>
      </c>
      <c r="C252" s="2" t="s">
        <v>17</v>
      </c>
      <c r="D252" s="2" t="s">
        <v>93</v>
      </c>
      <c r="E252" s="5" t="s">
        <v>191</v>
      </c>
      <c r="F252" s="5" t="str">
        <f t="shared" si="22"/>
        <v>DS</v>
      </c>
      <c r="G252" s="5" t="str">
        <f t="shared" si="23"/>
        <v>Treatment</v>
      </c>
      <c r="H252" s="5" t="str">
        <f t="shared" si="24"/>
        <v>Post_1_Treatment</v>
      </c>
      <c r="I252" s="2" t="s">
        <v>78</v>
      </c>
      <c r="J252" s="2" t="s">
        <v>47</v>
      </c>
      <c r="K252" s="5" t="str">
        <f t="shared" si="25"/>
        <v>45</v>
      </c>
      <c r="L252" s="5" t="str">
        <f t="shared" si="26"/>
        <v>Post_1_Treatment45</v>
      </c>
      <c r="M252" s="2" t="s">
        <v>75</v>
      </c>
      <c r="N252" s="2" t="s">
        <v>22</v>
      </c>
      <c r="O252" s="2" t="s">
        <v>71</v>
      </c>
      <c r="P252" s="3">
        <v>5</v>
      </c>
      <c r="Q252" s="15">
        <f>IF(N252="Algae",P252,P252*AB252)</f>
        <v>2.208333333333333</v>
      </c>
      <c r="R252" s="15">
        <f>Q252/X252</f>
        <v>6204.0133779264197</v>
      </c>
      <c r="S252" s="3" t="s">
        <v>187</v>
      </c>
      <c r="T252" s="3">
        <f t="shared" si="27"/>
        <v>6204.0133779264197</v>
      </c>
      <c r="U252" s="3" t="s">
        <v>187</v>
      </c>
      <c r="V252" s="3"/>
      <c r="W252" s="2" t="s">
        <v>24</v>
      </c>
      <c r="X252" s="8">
        <v>3.5595238095238101E-4</v>
      </c>
      <c r="Y252" s="2" t="s">
        <v>24</v>
      </c>
      <c r="AB252" s="13">
        <v>0.44166666666666665</v>
      </c>
    </row>
    <row r="253" spans="1:28" ht="15" x14ac:dyDescent="0.2">
      <c r="A253" s="6" t="s">
        <v>15</v>
      </c>
      <c r="B253" s="6" t="s">
        <v>121</v>
      </c>
      <c r="C253" s="6" t="s">
        <v>17</v>
      </c>
      <c r="D253" s="6" t="s">
        <v>93</v>
      </c>
      <c r="E253" s="5" t="s">
        <v>191</v>
      </c>
      <c r="F253" s="5" t="str">
        <f t="shared" si="22"/>
        <v>DS</v>
      </c>
      <c r="G253" s="5" t="str">
        <f t="shared" si="23"/>
        <v>Treatment</v>
      </c>
      <c r="H253" s="5" t="str">
        <f t="shared" si="24"/>
        <v>Post_1_Treatment</v>
      </c>
      <c r="I253" s="6" t="s">
        <v>122</v>
      </c>
      <c r="J253" s="6" t="s">
        <v>112</v>
      </c>
      <c r="K253" s="5" t="str">
        <f t="shared" si="25"/>
        <v>75</v>
      </c>
      <c r="L253" s="5" t="str">
        <f t="shared" si="26"/>
        <v>Post_1_Treatment75</v>
      </c>
      <c r="M253" s="6" t="s">
        <v>75</v>
      </c>
      <c r="N253" s="6" t="s">
        <v>150</v>
      </c>
      <c r="O253" s="6" t="s">
        <v>22</v>
      </c>
      <c r="P253" s="3">
        <v>59</v>
      </c>
      <c r="Q253" s="15">
        <f>IF(N253="Algae",P253,P253*AB253)</f>
        <v>59</v>
      </c>
      <c r="R253" s="15">
        <f>Q253/X253</f>
        <v>236789.29765886255</v>
      </c>
      <c r="S253" s="8">
        <v>59</v>
      </c>
      <c r="T253" s="3">
        <f t="shared" si="27"/>
        <v>236789.29765886255</v>
      </c>
      <c r="U253" s="9">
        <v>0</v>
      </c>
      <c r="V253" s="3">
        <f t="shared" si="28"/>
        <v>0</v>
      </c>
      <c r="W253" s="8">
        <v>0</v>
      </c>
      <c r="X253" s="8">
        <v>2.4916666666666701E-4</v>
      </c>
      <c r="Y253" s="6" t="s">
        <v>24</v>
      </c>
      <c r="Z253" s="1">
        <f>SUM(P253:P254)</f>
        <v>81</v>
      </c>
      <c r="AA253" s="1">
        <f>SUM(P257:P276)</f>
        <v>600</v>
      </c>
      <c r="AB253" s="14">
        <f>Z253/AA253</f>
        <v>0.13500000000000001</v>
      </c>
    </row>
    <row r="254" spans="1:28" x14ac:dyDescent="0.15">
      <c r="A254" s="6" t="s">
        <v>15</v>
      </c>
      <c r="B254" s="6" t="s">
        <v>121</v>
      </c>
      <c r="C254" s="6" t="s">
        <v>17</v>
      </c>
      <c r="D254" s="6" t="s">
        <v>93</v>
      </c>
      <c r="E254" s="5" t="s">
        <v>191</v>
      </c>
      <c r="F254" s="5" t="str">
        <f t="shared" si="22"/>
        <v>DS</v>
      </c>
      <c r="G254" s="5" t="str">
        <f t="shared" si="23"/>
        <v>Treatment</v>
      </c>
      <c r="H254" s="5" t="str">
        <f t="shared" si="24"/>
        <v>Post_1_Treatment</v>
      </c>
      <c r="I254" s="6" t="s">
        <v>122</v>
      </c>
      <c r="J254" s="6" t="s">
        <v>112</v>
      </c>
      <c r="K254" s="5" t="str">
        <f t="shared" si="25"/>
        <v>75</v>
      </c>
      <c r="L254" s="5" t="str">
        <f t="shared" si="26"/>
        <v>Post_1_Treatment75</v>
      </c>
      <c r="M254" s="6" t="s">
        <v>75</v>
      </c>
      <c r="N254" s="6" t="s">
        <v>150</v>
      </c>
      <c r="O254" s="6" t="s">
        <v>152</v>
      </c>
      <c r="P254" s="3">
        <v>22</v>
      </c>
      <c r="Q254" s="15">
        <f>IF(N254="Algae",P254,P254*AB254)</f>
        <v>22</v>
      </c>
      <c r="R254" s="15">
        <f>Q254/X254</f>
        <v>88294.314381270786</v>
      </c>
      <c r="S254" s="8">
        <v>22</v>
      </c>
      <c r="T254" s="3">
        <f t="shared" si="27"/>
        <v>88294.314381270786</v>
      </c>
      <c r="U254" s="8">
        <v>0</v>
      </c>
      <c r="V254" s="3">
        <f t="shared" si="28"/>
        <v>0</v>
      </c>
      <c r="W254" s="6" t="s">
        <v>24</v>
      </c>
      <c r="X254" s="8">
        <v>2.4916666666666701E-4</v>
      </c>
      <c r="Y254" s="6" t="s">
        <v>24</v>
      </c>
      <c r="AB254" s="13">
        <v>0.13500000000000001</v>
      </c>
    </row>
    <row r="255" spans="1:28" x14ac:dyDescent="0.15">
      <c r="A255" s="6" t="s">
        <v>15</v>
      </c>
      <c r="B255" s="6" t="s">
        <v>121</v>
      </c>
      <c r="C255" s="6" t="s">
        <v>17</v>
      </c>
      <c r="D255" s="6" t="s">
        <v>93</v>
      </c>
      <c r="E255" s="5" t="s">
        <v>191</v>
      </c>
      <c r="F255" s="5" t="str">
        <f t="shared" si="22"/>
        <v>DS</v>
      </c>
      <c r="G255" s="5" t="str">
        <f t="shared" si="23"/>
        <v>Treatment</v>
      </c>
      <c r="H255" s="5" t="str">
        <f t="shared" si="24"/>
        <v>Post_1_Treatment</v>
      </c>
      <c r="I255" s="6" t="s">
        <v>122</v>
      </c>
      <c r="J255" s="6" t="s">
        <v>112</v>
      </c>
      <c r="K255" s="5" t="str">
        <f t="shared" si="25"/>
        <v>75</v>
      </c>
      <c r="L255" s="5" t="str">
        <f t="shared" si="26"/>
        <v>Post_1_Treatment75</v>
      </c>
      <c r="M255" s="6" t="s">
        <v>75</v>
      </c>
      <c r="N255" s="6" t="s">
        <v>150</v>
      </c>
      <c r="O255" s="6" t="s">
        <v>153</v>
      </c>
      <c r="P255" s="3">
        <v>3</v>
      </c>
      <c r="Q255" s="15">
        <f>IF(N255="Algae",P255,P255*AB255)</f>
        <v>3</v>
      </c>
      <c r="R255" s="15">
        <f>Q255/X255</f>
        <v>12040.133779264197</v>
      </c>
      <c r="S255" s="8">
        <v>50</v>
      </c>
      <c r="T255" s="3">
        <f t="shared" si="27"/>
        <v>200668.89632106994</v>
      </c>
      <c r="U255" s="8">
        <v>0</v>
      </c>
      <c r="V255" s="3">
        <f t="shared" si="28"/>
        <v>0</v>
      </c>
      <c r="W255" s="6" t="s">
        <v>24</v>
      </c>
      <c r="X255" s="8">
        <v>2.4916666666666701E-4</v>
      </c>
      <c r="Y255" s="6" t="s">
        <v>24</v>
      </c>
      <c r="AB255" s="13">
        <v>0.13500000000000001</v>
      </c>
    </row>
    <row r="256" spans="1:28" x14ac:dyDescent="0.15">
      <c r="A256" s="6" t="s">
        <v>15</v>
      </c>
      <c r="B256" s="6" t="s">
        <v>121</v>
      </c>
      <c r="C256" s="6" t="s">
        <v>17</v>
      </c>
      <c r="D256" s="6" t="s">
        <v>93</v>
      </c>
      <c r="E256" s="5" t="s">
        <v>191</v>
      </c>
      <c r="F256" s="5" t="str">
        <f t="shared" si="22"/>
        <v>DS</v>
      </c>
      <c r="G256" s="5" t="str">
        <f t="shared" si="23"/>
        <v>Treatment</v>
      </c>
      <c r="H256" s="5" t="str">
        <f t="shared" si="24"/>
        <v>Post_1_Treatment</v>
      </c>
      <c r="I256" s="6" t="s">
        <v>122</v>
      </c>
      <c r="J256" s="6" t="s">
        <v>112</v>
      </c>
      <c r="K256" s="5" t="str">
        <f t="shared" si="25"/>
        <v>75</v>
      </c>
      <c r="L256" s="5" t="str">
        <f t="shared" si="26"/>
        <v>Post_1_Treatment75</v>
      </c>
      <c r="M256" s="6" t="s">
        <v>75</v>
      </c>
      <c r="N256" s="6" t="s">
        <v>150</v>
      </c>
      <c r="O256" s="6" t="s">
        <v>156</v>
      </c>
      <c r="P256" s="3">
        <v>7</v>
      </c>
      <c r="Q256" s="15">
        <f>IF(N256="Algae",P256,P256*AB256)</f>
        <v>7</v>
      </c>
      <c r="R256" s="15">
        <f>Q256/X256</f>
        <v>28093.645484949793</v>
      </c>
      <c r="S256" s="8">
        <v>34</v>
      </c>
      <c r="T256" s="3">
        <f t="shared" si="27"/>
        <v>136454.84949832756</v>
      </c>
      <c r="U256" s="8">
        <v>0</v>
      </c>
      <c r="V256" s="3">
        <f t="shared" si="28"/>
        <v>0</v>
      </c>
      <c r="W256" s="6" t="s">
        <v>24</v>
      </c>
      <c r="X256" s="8">
        <v>2.4916666666666701E-4</v>
      </c>
      <c r="Y256" s="6" t="s">
        <v>24</v>
      </c>
      <c r="AB256" s="13">
        <v>0.13500000000000001</v>
      </c>
    </row>
    <row r="257" spans="1:28" x14ac:dyDescent="0.15">
      <c r="A257" s="2" t="s">
        <v>15</v>
      </c>
      <c r="B257" s="2" t="s">
        <v>121</v>
      </c>
      <c r="C257" s="2" t="s">
        <v>17</v>
      </c>
      <c r="D257" s="2" t="s">
        <v>93</v>
      </c>
      <c r="E257" s="5" t="s">
        <v>191</v>
      </c>
      <c r="F257" s="5" t="str">
        <f t="shared" si="22"/>
        <v>DS</v>
      </c>
      <c r="G257" s="5" t="str">
        <f t="shared" si="23"/>
        <v>Treatment</v>
      </c>
      <c r="H257" s="5" t="str">
        <f t="shared" si="24"/>
        <v>Post_1_Treatment</v>
      </c>
      <c r="I257" s="2" t="s">
        <v>122</v>
      </c>
      <c r="J257" s="2" t="s">
        <v>112</v>
      </c>
      <c r="K257" s="5" t="str">
        <f t="shared" si="25"/>
        <v>75</v>
      </c>
      <c r="L257" s="5" t="str">
        <f t="shared" si="26"/>
        <v>Post_1_Treatment75</v>
      </c>
      <c r="M257" s="2" t="s">
        <v>75</v>
      </c>
      <c r="N257" s="2" t="s">
        <v>22</v>
      </c>
      <c r="O257" s="2" t="s">
        <v>23</v>
      </c>
      <c r="P257" s="3">
        <v>1</v>
      </c>
      <c r="Q257" s="15">
        <f>IF(N257="Algae",P257,P257*AB257)</f>
        <v>0.13500000000000001</v>
      </c>
      <c r="R257" s="15">
        <f>Q257/X257</f>
        <v>541.80602006688889</v>
      </c>
      <c r="S257" s="3" t="s">
        <v>187</v>
      </c>
      <c r="T257" s="3">
        <f t="shared" si="27"/>
        <v>541.80602006688889</v>
      </c>
      <c r="U257" s="3" t="s">
        <v>187</v>
      </c>
      <c r="V257" s="3"/>
      <c r="W257" s="2" t="s">
        <v>24</v>
      </c>
      <c r="X257" s="8">
        <v>2.4916666666666701E-4</v>
      </c>
      <c r="Y257" s="2" t="s">
        <v>24</v>
      </c>
      <c r="AB257" s="13">
        <v>0.13500000000000001</v>
      </c>
    </row>
    <row r="258" spans="1:28" x14ac:dyDescent="0.15">
      <c r="A258" s="2" t="s">
        <v>15</v>
      </c>
      <c r="B258" s="2" t="s">
        <v>121</v>
      </c>
      <c r="C258" s="2" t="s">
        <v>17</v>
      </c>
      <c r="D258" s="2" t="s">
        <v>93</v>
      </c>
      <c r="E258" s="5" t="s">
        <v>191</v>
      </c>
      <c r="F258" s="5" t="str">
        <f t="shared" si="22"/>
        <v>DS</v>
      </c>
      <c r="G258" s="5" t="str">
        <f t="shared" si="23"/>
        <v>Treatment</v>
      </c>
      <c r="H258" s="5" t="str">
        <f t="shared" si="24"/>
        <v>Post_1_Treatment</v>
      </c>
      <c r="I258" s="2" t="s">
        <v>122</v>
      </c>
      <c r="J258" s="2" t="s">
        <v>112</v>
      </c>
      <c r="K258" s="5" t="str">
        <f t="shared" si="25"/>
        <v>75</v>
      </c>
      <c r="L258" s="5" t="str">
        <f t="shared" si="26"/>
        <v>Post_1_Treatment75</v>
      </c>
      <c r="M258" s="2" t="s">
        <v>75</v>
      </c>
      <c r="N258" s="2" t="s">
        <v>22</v>
      </c>
      <c r="O258" s="2" t="s">
        <v>27</v>
      </c>
      <c r="P258" s="3">
        <v>8</v>
      </c>
      <c r="Q258" s="15">
        <f>IF(N258="Algae",P258,P258*AB258)</f>
        <v>1.08</v>
      </c>
      <c r="R258" s="15">
        <f>Q258/X258</f>
        <v>4334.4481605351111</v>
      </c>
      <c r="S258" s="3" t="s">
        <v>187</v>
      </c>
      <c r="T258" s="3">
        <f t="shared" si="27"/>
        <v>4334.4481605351111</v>
      </c>
      <c r="U258" s="3" t="s">
        <v>187</v>
      </c>
      <c r="V258" s="3"/>
      <c r="W258" s="2" t="s">
        <v>24</v>
      </c>
      <c r="X258" s="8">
        <v>2.4916666666666701E-4</v>
      </c>
      <c r="Y258" s="2" t="s">
        <v>24</v>
      </c>
      <c r="AB258" s="13">
        <v>0.13500000000000001</v>
      </c>
    </row>
    <row r="259" spans="1:28" x14ac:dyDescent="0.15">
      <c r="A259" s="2" t="s">
        <v>15</v>
      </c>
      <c r="B259" s="2" t="s">
        <v>121</v>
      </c>
      <c r="C259" s="2" t="s">
        <v>17</v>
      </c>
      <c r="D259" s="2" t="s">
        <v>93</v>
      </c>
      <c r="E259" s="5" t="s">
        <v>191</v>
      </c>
      <c r="F259" s="5" t="str">
        <f t="shared" ref="F259:F322" si="29">LEFT(I259,2)</f>
        <v>DS</v>
      </c>
      <c r="G259" s="5" t="str">
        <f t="shared" ref="G259:G322" si="30">IF(F259="UP","Reference", "Treatment")</f>
        <v>Treatment</v>
      </c>
      <c r="H259" s="5" t="str">
        <f t="shared" ref="H259:H322" si="31">E259&amp;G259</f>
        <v>Post_1_Treatment</v>
      </c>
      <c r="I259" s="2" t="s">
        <v>122</v>
      </c>
      <c r="J259" s="2" t="s">
        <v>112</v>
      </c>
      <c r="K259" s="5" t="str">
        <f t="shared" ref="K259:K322" si="32">RIGHT(J259,2)</f>
        <v>75</v>
      </c>
      <c r="L259" s="5" t="str">
        <f t="shared" ref="L259:L322" si="33">H259&amp;K259</f>
        <v>Post_1_Treatment75</v>
      </c>
      <c r="M259" s="2" t="s">
        <v>75</v>
      </c>
      <c r="N259" s="2" t="s">
        <v>22</v>
      </c>
      <c r="O259" s="2" t="s">
        <v>49</v>
      </c>
      <c r="P259" s="3">
        <v>6</v>
      </c>
      <c r="Q259" s="15">
        <f>IF(N259="Algae",P259,P259*AB259)</f>
        <v>0.81</v>
      </c>
      <c r="R259" s="15">
        <f>Q259/X259</f>
        <v>3250.8361204013336</v>
      </c>
      <c r="S259" s="3" t="s">
        <v>187</v>
      </c>
      <c r="T259" s="3">
        <f t="shared" ref="T259:T322" si="34">IF(N259="Algae",S259/X259,R259)</f>
        <v>3250.8361204013336</v>
      </c>
      <c r="U259" s="3" t="s">
        <v>187</v>
      </c>
      <c r="V259" s="3"/>
      <c r="W259" s="2" t="s">
        <v>24</v>
      </c>
      <c r="X259" s="8">
        <v>2.4916666666666701E-4</v>
      </c>
      <c r="Y259" s="2" t="s">
        <v>24</v>
      </c>
      <c r="AB259" s="13">
        <v>0.13500000000000001</v>
      </c>
    </row>
    <row r="260" spans="1:28" x14ac:dyDescent="0.15">
      <c r="A260" s="2" t="s">
        <v>15</v>
      </c>
      <c r="B260" s="2" t="s">
        <v>121</v>
      </c>
      <c r="C260" s="2" t="s">
        <v>17</v>
      </c>
      <c r="D260" s="2" t="s">
        <v>93</v>
      </c>
      <c r="E260" s="5" t="s">
        <v>191</v>
      </c>
      <c r="F260" s="5" t="str">
        <f t="shared" si="29"/>
        <v>DS</v>
      </c>
      <c r="G260" s="5" t="str">
        <f t="shared" si="30"/>
        <v>Treatment</v>
      </c>
      <c r="H260" s="5" t="str">
        <f t="shared" si="31"/>
        <v>Post_1_Treatment</v>
      </c>
      <c r="I260" s="2" t="s">
        <v>122</v>
      </c>
      <c r="J260" s="2" t="s">
        <v>112</v>
      </c>
      <c r="K260" s="5" t="str">
        <f t="shared" si="32"/>
        <v>75</v>
      </c>
      <c r="L260" s="5" t="str">
        <f t="shared" si="33"/>
        <v>Post_1_Treatment75</v>
      </c>
      <c r="M260" s="2" t="s">
        <v>75</v>
      </c>
      <c r="N260" s="2" t="s">
        <v>22</v>
      </c>
      <c r="O260" s="2" t="s">
        <v>62</v>
      </c>
      <c r="P260" s="3">
        <v>7</v>
      </c>
      <c r="Q260" s="15">
        <f>IF(N260="Algae",P260,P260*AB260)</f>
        <v>0.94500000000000006</v>
      </c>
      <c r="R260" s="15">
        <f>Q260/X260</f>
        <v>3792.6421404682224</v>
      </c>
      <c r="S260" s="3" t="s">
        <v>187</v>
      </c>
      <c r="T260" s="3">
        <f t="shared" si="34"/>
        <v>3792.6421404682224</v>
      </c>
      <c r="U260" s="3" t="s">
        <v>187</v>
      </c>
      <c r="V260" s="3"/>
      <c r="W260" s="2" t="s">
        <v>24</v>
      </c>
      <c r="X260" s="8">
        <v>2.4916666666666701E-4</v>
      </c>
      <c r="Y260" s="2" t="s">
        <v>165</v>
      </c>
      <c r="AB260" s="13">
        <v>0.13500000000000001</v>
      </c>
    </row>
    <row r="261" spans="1:28" x14ac:dyDescent="0.15">
      <c r="A261" s="2" t="s">
        <v>15</v>
      </c>
      <c r="B261" s="2" t="s">
        <v>121</v>
      </c>
      <c r="C261" s="2" t="s">
        <v>17</v>
      </c>
      <c r="D261" s="2" t="s">
        <v>93</v>
      </c>
      <c r="E261" s="5" t="s">
        <v>191</v>
      </c>
      <c r="F261" s="5" t="str">
        <f t="shared" si="29"/>
        <v>DS</v>
      </c>
      <c r="G261" s="5" t="str">
        <f t="shared" si="30"/>
        <v>Treatment</v>
      </c>
      <c r="H261" s="5" t="str">
        <f t="shared" si="31"/>
        <v>Post_1_Treatment</v>
      </c>
      <c r="I261" s="2" t="s">
        <v>122</v>
      </c>
      <c r="J261" s="2" t="s">
        <v>112</v>
      </c>
      <c r="K261" s="5" t="str">
        <f t="shared" si="32"/>
        <v>75</v>
      </c>
      <c r="L261" s="5" t="str">
        <f t="shared" si="33"/>
        <v>Post_1_Treatment75</v>
      </c>
      <c r="M261" s="2" t="s">
        <v>75</v>
      </c>
      <c r="N261" s="2" t="s">
        <v>22</v>
      </c>
      <c r="O261" s="2" t="s">
        <v>63</v>
      </c>
      <c r="P261" s="3">
        <v>4</v>
      </c>
      <c r="Q261" s="15">
        <f>IF(N261="Algae",P261,P261*AB261)</f>
        <v>0.54</v>
      </c>
      <c r="R261" s="15">
        <f>Q261/X261</f>
        <v>2167.2240802675556</v>
      </c>
      <c r="S261" s="3" t="s">
        <v>187</v>
      </c>
      <c r="T261" s="3">
        <f t="shared" si="34"/>
        <v>2167.2240802675556</v>
      </c>
      <c r="U261" s="3" t="s">
        <v>187</v>
      </c>
      <c r="V261" s="3"/>
      <c r="W261" s="2" t="s">
        <v>24</v>
      </c>
      <c r="X261" s="8">
        <v>2.4916666666666701E-4</v>
      </c>
      <c r="Y261" s="2"/>
      <c r="AB261" s="13">
        <v>0.13500000000000001</v>
      </c>
    </row>
    <row r="262" spans="1:28" x14ac:dyDescent="0.15">
      <c r="A262" s="2" t="s">
        <v>15</v>
      </c>
      <c r="B262" s="2" t="s">
        <v>121</v>
      </c>
      <c r="C262" s="2" t="s">
        <v>17</v>
      </c>
      <c r="D262" s="2" t="s">
        <v>93</v>
      </c>
      <c r="E262" s="5" t="s">
        <v>191</v>
      </c>
      <c r="F262" s="5" t="str">
        <f t="shared" si="29"/>
        <v>DS</v>
      </c>
      <c r="G262" s="5" t="str">
        <f t="shared" si="30"/>
        <v>Treatment</v>
      </c>
      <c r="H262" s="5" t="str">
        <f t="shared" si="31"/>
        <v>Post_1_Treatment</v>
      </c>
      <c r="I262" s="2" t="s">
        <v>122</v>
      </c>
      <c r="J262" s="2" t="s">
        <v>112</v>
      </c>
      <c r="K262" s="5" t="str">
        <f t="shared" si="32"/>
        <v>75</v>
      </c>
      <c r="L262" s="5" t="str">
        <f t="shared" si="33"/>
        <v>Post_1_Treatment75</v>
      </c>
      <c r="M262" s="2" t="s">
        <v>75</v>
      </c>
      <c r="N262" s="2" t="s">
        <v>22</v>
      </c>
      <c r="O262" s="2" t="s">
        <v>80</v>
      </c>
      <c r="P262" s="3">
        <v>3</v>
      </c>
      <c r="Q262" s="15">
        <f>IF(N262="Algae",P262,P262*AB262)</f>
        <v>0.40500000000000003</v>
      </c>
      <c r="R262" s="15">
        <f>Q262/X262</f>
        <v>1625.4180602006668</v>
      </c>
      <c r="S262" s="3" t="s">
        <v>187</v>
      </c>
      <c r="T262" s="3">
        <f t="shared" si="34"/>
        <v>1625.4180602006668</v>
      </c>
      <c r="U262" s="3" t="s">
        <v>187</v>
      </c>
      <c r="V262" s="3"/>
      <c r="W262" s="2" t="s">
        <v>24</v>
      </c>
      <c r="X262" s="8">
        <v>2.4916666666666701E-4</v>
      </c>
      <c r="Y262" s="2" t="s">
        <v>24</v>
      </c>
      <c r="AB262" s="13">
        <v>0.13500000000000001</v>
      </c>
    </row>
    <row r="263" spans="1:28" x14ac:dyDescent="0.15">
      <c r="A263" s="2" t="s">
        <v>15</v>
      </c>
      <c r="B263" s="2" t="s">
        <v>121</v>
      </c>
      <c r="C263" s="2" t="s">
        <v>17</v>
      </c>
      <c r="D263" s="2" t="s">
        <v>93</v>
      </c>
      <c r="E263" s="5" t="s">
        <v>191</v>
      </c>
      <c r="F263" s="5" t="str">
        <f t="shared" si="29"/>
        <v>DS</v>
      </c>
      <c r="G263" s="5" t="str">
        <f t="shared" si="30"/>
        <v>Treatment</v>
      </c>
      <c r="H263" s="5" t="str">
        <f t="shared" si="31"/>
        <v>Post_1_Treatment</v>
      </c>
      <c r="I263" s="2" t="s">
        <v>122</v>
      </c>
      <c r="J263" s="2" t="s">
        <v>112</v>
      </c>
      <c r="K263" s="5" t="str">
        <f t="shared" si="32"/>
        <v>75</v>
      </c>
      <c r="L263" s="5" t="str">
        <f t="shared" si="33"/>
        <v>Post_1_Treatment75</v>
      </c>
      <c r="M263" s="2" t="s">
        <v>75</v>
      </c>
      <c r="N263" s="2" t="s">
        <v>22</v>
      </c>
      <c r="O263" s="2" t="s">
        <v>65</v>
      </c>
      <c r="P263" s="3">
        <v>3</v>
      </c>
      <c r="Q263" s="15">
        <f>IF(N263="Algae",P263,P263*AB263)</f>
        <v>0.40500000000000003</v>
      </c>
      <c r="R263" s="15">
        <f>Q263/X263</f>
        <v>1625.4180602006668</v>
      </c>
      <c r="S263" s="3" t="s">
        <v>187</v>
      </c>
      <c r="T263" s="3">
        <f t="shared" si="34"/>
        <v>1625.4180602006668</v>
      </c>
      <c r="U263" s="3" t="s">
        <v>187</v>
      </c>
      <c r="V263" s="3"/>
      <c r="W263" s="2" t="s">
        <v>24</v>
      </c>
      <c r="X263" s="8">
        <v>2.4916666666666701E-4</v>
      </c>
      <c r="Y263" s="2" t="s">
        <v>24</v>
      </c>
      <c r="AB263" s="13">
        <v>0.13500000000000001</v>
      </c>
    </row>
    <row r="264" spans="1:28" x14ac:dyDescent="0.15">
      <c r="A264" s="2" t="s">
        <v>15</v>
      </c>
      <c r="B264" s="2" t="s">
        <v>121</v>
      </c>
      <c r="C264" s="2" t="s">
        <v>17</v>
      </c>
      <c r="D264" s="2" t="s">
        <v>93</v>
      </c>
      <c r="E264" s="5" t="s">
        <v>191</v>
      </c>
      <c r="F264" s="5" t="str">
        <f t="shared" si="29"/>
        <v>DS</v>
      </c>
      <c r="G264" s="5" t="str">
        <f t="shared" si="30"/>
        <v>Treatment</v>
      </c>
      <c r="H264" s="5" t="str">
        <f t="shared" si="31"/>
        <v>Post_1_Treatment</v>
      </c>
      <c r="I264" s="2" t="s">
        <v>122</v>
      </c>
      <c r="J264" s="2" t="s">
        <v>112</v>
      </c>
      <c r="K264" s="5" t="str">
        <f t="shared" si="32"/>
        <v>75</v>
      </c>
      <c r="L264" s="5" t="str">
        <f t="shared" si="33"/>
        <v>Post_1_Treatment75</v>
      </c>
      <c r="M264" s="2" t="s">
        <v>75</v>
      </c>
      <c r="N264" s="2" t="s">
        <v>22</v>
      </c>
      <c r="O264" s="2" t="s">
        <v>33</v>
      </c>
      <c r="P264" s="3">
        <v>200</v>
      </c>
      <c r="Q264" s="15">
        <f>IF(N264="Algae",P264,P264*AB264)</f>
        <v>27</v>
      </c>
      <c r="R264" s="15">
        <f>Q264/X264</f>
        <v>108361.20401337778</v>
      </c>
      <c r="S264" s="3" t="s">
        <v>187</v>
      </c>
      <c r="T264" s="3">
        <f t="shared" si="34"/>
        <v>108361.20401337778</v>
      </c>
      <c r="U264" s="3" t="s">
        <v>187</v>
      </c>
      <c r="V264" s="3"/>
      <c r="W264" s="2" t="s">
        <v>24</v>
      </c>
      <c r="X264" s="8">
        <v>2.4916666666666701E-4</v>
      </c>
      <c r="Y264" s="2" t="s">
        <v>170</v>
      </c>
      <c r="AB264" s="13">
        <v>0.13500000000000001</v>
      </c>
    </row>
    <row r="265" spans="1:28" x14ac:dyDescent="0.15">
      <c r="A265" s="2" t="s">
        <v>15</v>
      </c>
      <c r="B265" s="2" t="s">
        <v>121</v>
      </c>
      <c r="C265" s="2" t="s">
        <v>17</v>
      </c>
      <c r="D265" s="2" t="s">
        <v>93</v>
      </c>
      <c r="E265" s="5" t="s">
        <v>191</v>
      </c>
      <c r="F265" s="5" t="str">
        <f t="shared" si="29"/>
        <v>DS</v>
      </c>
      <c r="G265" s="5" t="str">
        <f t="shared" si="30"/>
        <v>Treatment</v>
      </c>
      <c r="H265" s="5" t="str">
        <f t="shared" si="31"/>
        <v>Post_1_Treatment</v>
      </c>
      <c r="I265" s="2" t="s">
        <v>122</v>
      </c>
      <c r="J265" s="2" t="s">
        <v>112</v>
      </c>
      <c r="K265" s="5" t="str">
        <f t="shared" si="32"/>
        <v>75</v>
      </c>
      <c r="L265" s="5" t="str">
        <f t="shared" si="33"/>
        <v>Post_1_Treatment75</v>
      </c>
      <c r="M265" s="2" t="s">
        <v>75</v>
      </c>
      <c r="N265" s="2" t="s">
        <v>22</v>
      </c>
      <c r="O265" s="2" t="s">
        <v>53</v>
      </c>
      <c r="P265" s="3">
        <v>6</v>
      </c>
      <c r="Q265" s="15">
        <f>IF(N265="Algae",P265,P265*AB265)</f>
        <v>0.81</v>
      </c>
      <c r="R265" s="15">
        <f>Q265/X265</f>
        <v>3250.8361204013336</v>
      </c>
      <c r="S265" s="3" t="s">
        <v>187</v>
      </c>
      <c r="T265" s="3">
        <f t="shared" si="34"/>
        <v>3250.8361204013336</v>
      </c>
      <c r="U265" s="3" t="s">
        <v>187</v>
      </c>
      <c r="V265" s="3"/>
      <c r="W265" s="2" t="s">
        <v>24</v>
      </c>
      <c r="X265" s="8">
        <v>2.4916666666666701E-4</v>
      </c>
      <c r="Y265" s="2" t="s">
        <v>24</v>
      </c>
      <c r="AB265" s="13">
        <v>0.13500000000000001</v>
      </c>
    </row>
    <row r="266" spans="1:28" x14ac:dyDescent="0.15">
      <c r="A266" s="2" t="s">
        <v>15</v>
      </c>
      <c r="B266" s="2" t="s">
        <v>121</v>
      </c>
      <c r="C266" s="2" t="s">
        <v>17</v>
      </c>
      <c r="D266" s="2" t="s">
        <v>93</v>
      </c>
      <c r="E266" s="5" t="s">
        <v>191</v>
      </c>
      <c r="F266" s="5" t="str">
        <f t="shared" si="29"/>
        <v>DS</v>
      </c>
      <c r="G266" s="5" t="str">
        <f t="shared" si="30"/>
        <v>Treatment</v>
      </c>
      <c r="H266" s="5" t="str">
        <f t="shared" si="31"/>
        <v>Post_1_Treatment</v>
      </c>
      <c r="I266" s="2" t="s">
        <v>122</v>
      </c>
      <c r="J266" s="2" t="s">
        <v>112</v>
      </c>
      <c r="K266" s="5" t="str">
        <f t="shared" si="32"/>
        <v>75</v>
      </c>
      <c r="L266" s="5" t="str">
        <f t="shared" si="33"/>
        <v>Post_1_Treatment75</v>
      </c>
      <c r="M266" s="2" t="s">
        <v>75</v>
      </c>
      <c r="N266" s="2" t="s">
        <v>22</v>
      </c>
      <c r="O266" s="2" t="s">
        <v>35</v>
      </c>
      <c r="P266" s="3">
        <v>150</v>
      </c>
      <c r="Q266" s="15">
        <f>IF(N266="Algae",P266,P266*AB266)</f>
        <v>20.25</v>
      </c>
      <c r="R266" s="15">
        <f>Q266/X266</f>
        <v>81270.903010033333</v>
      </c>
      <c r="S266" s="3" t="s">
        <v>187</v>
      </c>
      <c r="T266" s="3">
        <f t="shared" si="34"/>
        <v>81270.903010033333</v>
      </c>
      <c r="U266" s="3" t="s">
        <v>187</v>
      </c>
      <c r="V266" s="3"/>
      <c r="W266" s="2" t="s">
        <v>24</v>
      </c>
      <c r="X266" s="8">
        <v>2.4916666666666701E-4</v>
      </c>
      <c r="Y266" s="2" t="s">
        <v>24</v>
      </c>
      <c r="AB266" s="13">
        <v>0.13500000000000001</v>
      </c>
    </row>
    <row r="267" spans="1:28" x14ac:dyDescent="0.15">
      <c r="A267" s="2" t="s">
        <v>15</v>
      </c>
      <c r="B267" s="2" t="s">
        <v>121</v>
      </c>
      <c r="C267" s="2" t="s">
        <v>17</v>
      </c>
      <c r="D267" s="2" t="s">
        <v>93</v>
      </c>
      <c r="E267" s="5" t="s">
        <v>191</v>
      </c>
      <c r="F267" s="5" t="str">
        <f t="shared" si="29"/>
        <v>DS</v>
      </c>
      <c r="G267" s="5" t="str">
        <f t="shared" si="30"/>
        <v>Treatment</v>
      </c>
      <c r="H267" s="5" t="str">
        <f t="shared" si="31"/>
        <v>Post_1_Treatment</v>
      </c>
      <c r="I267" s="2" t="s">
        <v>122</v>
      </c>
      <c r="J267" s="2" t="s">
        <v>112</v>
      </c>
      <c r="K267" s="5" t="str">
        <f t="shared" si="32"/>
        <v>75</v>
      </c>
      <c r="L267" s="5" t="str">
        <f t="shared" si="33"/>
        <v>Post_1_Treatment75</v>
      </c>
      <c r="M267" s="2" t="s">
        <v>75</v>
      </c>
      <c r="N267" s="2" t="s">
        <v>22</v>
      </c>
      <c r="O267" s="2" t="s">
        <v>37</v>
      </c>
      <c r="P267" s="3">
        <v>9</v>
      </c>
      <c r="Q267" s="15">
        <f>IF(N267="Algae",P267,P267*AB267)</f>
        <v>1.2150000000000001</v>
      </c>
      <c r="R267" s="15">
        <f>Q267/X267</f>
        <v>4876.2541806019999</v>
      </c>
      <c r="S267" s="3" t="s">
        <v>187</v>
      </c>
      <c r="T267" s="3">
        <f t="shared" si="34"/>
        <v>4876.2541806019999</v>
      </c>
      <c r="U267" s="3" t="s">
        <v>187</v>
      </c>
      <c r="V267" s="3"/>
      <c r="W267" s="2" t="s">
        <v>24</v>
      </c>
      <c r="X267" s="8">
        <v>2.4916666666666701E-4</v>
      </c>
      <c r="Y267" s="2" t="s">
        <v>24</v>
      </c>
      <c r="AB267" s="13">
        <v>0.13500000000000001</v>
      </c>
    </row>
    <row r="268" spans="1:28" x14ac:dyDescent="0.15">
      <c r="A268" s="2" t="s">
        <v>15</v>
      </c>
      <c r="B268" s="2" t="s">
        <v>121</v>
      </c>
      <c r="C268" s="2" t="s">
        <v>17</v>
      </c>
      <c r="D268" s="2" t="s">
        <v>93</v>
      </c>
      <c r="E268" s="5" t="s">
        <v>191</v>
      </c>
      <c r="F268" s="5" t="str">
        <f t="shared" si="29"/>
        <v>DS</v>
      </c>
      <c r="G268" s="5" t="str">
        <f t="shared" si="30"/>
        <v>Treatment</v>
      </c>
      <c r="H268" s="5" t="str">
        <f t="shared" si="31"/>
        <v>Post_1_Treatment</v>
      </c>
      <c r="I268" s="2" t="s">
        <v>122</v>
      </c>
      <c r="J268" s="2" t="s">
        <v>112</v>
      </c>
      <c r="K268" s="5" t="str">
        <f t="shared" si="32"/>
        <v>75</v>
      </c>
      <c r="L268" s="5" t="str">
        <f t="shared" si="33"/>
        <v>Post_1_Treatment75</v>
      </c>
      <c r="M268" s="2" t="s">
        <v>75</v>
      </c>
      <c r="N268" s="2" t="s">
        <v>22</v>
      </c>
      <c r="O268" s="2" t="s">
        <v>54</v>
      </c>
      <c r="P268" s="3">
        <v>1</v>
      </c>
      <c r="Q268" s="15">
        <f>IF(N268="Algae",P268,P268*AB268)</f>
        <v>0.13500000000000001</v>
      </c>
      <c r="R268" s="15">
        <f>Q268/X268</f>
        <v>541.80602006688889</v>
      </c>
      <c r="S268" s="3" t="s">
        <v>187</v>
      </c>
      <c r="T268" s="3">
        <f t="shared" si="34"/>
        <v>541.80602006688889</v>
      </c>
      <c r="U268" s="3" t="s">
        <v>187</v>
      </c>
      <c r="V268" s="3"/>
      <c r="W268" s="2" t="s">
        <v>24</v>
      </c>
      <c r="X268" s="8">
        <v>2.4916666666666701E-4</v>
      </c>
      <c r="Y268" s="2" t="s">
        <v>24</v>
      </c>
      <c r="AB268" s="13">
        <v>0.13500000000000001</v>
      </c>
    </row>
    <row r="269" spans="1:28" x14ac:dyDescent="0.15">
      <c r="A269" s="2" t="s">
        <v>15</v>
      </c>
      <c r="B269" s="2" t="s">
        <v>121</v>
      </c>
      <c r="C269" s="2" t="s">
        <v>17</v>
      </c>
      <c r="D269" s="2" t="s">
        <v>93</v>
      </c>
      <c r="E269" s="5" t="s">
        <v>191</v>
      </c>
      <c r="F269" s="5" t="str">
        <f t="shared" si="29"/>
        <v>DS</v>
      </c>
      <c r="G269" s="5" t="str">
        <f t="shared" si="30"/>
        <v>Treatment</v>
      </c>
      <c r="H269" s="5" t="str">
        <f t="shared" si="31"/>
        <v>Post_1_Treatment</v>
      </c>
      <c r="I269" s="2" t="s">
        <v>122</v>
      </c>
      <c r="J269" s="2" t="s">
        <v>112</v>
      </c>
      <c r="K269" s="5" t="str">
        <f t="shared" si="32"/>
        <v>75</v>
      </c>
      <c r="L269" s="5" t="str">
        <f t="shared" si="33"/>
        <v>Post_1_Treatment75</v>
      </c>
      <c r="M269" s="2" t="s">
        <v>75</v>
      </c>
      <c r="N269" s="2" t="s">
        <v>22</v>
      </c>
      <c r="O269" s="2" t="s">
        <v>38</v>
      </c>
      <c r="P269" s="3">
        <v>2</v>
      </c>
      <c r="Q269" s="15">
        <f>IF(N269="Algae",P269,P269*AB269)</f>
        <v>0.27</v>
      </c>
      <c r="R269" s="15">
        <f>Q269/X269</f>
        <v>1083.6120401337778</v>
      </c>
      <c r="S269" s="3" t="s">
        <v>187</v>
      </c>
      <c r="T269" s="3">
        <f t="shared" si="34"/>
        <v>1083.6120401337778</v>
      </c>
      <c r="U269" s="3" t="s">
        <v>187</v>
      </c>
      <c r="V269" s="3"/>
      <c r="W269" s="2" t="s">
        <v>24</v>
      </c>
      <c r="X269" s="8">
        <v>2.4916666666666701E-4</v>
      </c>
      <c r="Y269" s="2" t="s">
        <v>24</v>
      </c>
      <c r="AB269" s="13">
        <v>0.13500000000000001</v>
      </c>
    </row>
    <row r="270" spans="1:28" x14ac:dyDescent="0.15">
      <c r="A270" s="2" t="s">
        <v>15</v>
      </c>
      <c r="B270" s="2" t="s">
        <v>121</v>
      </c>
      <c r="C270" s="2" t="s">
        <v>17</v>
      </c>
      <c r="D270" s="2" t="s">
        <v>93</v>
      </c>
      <c r="E270" s="5" t="s">
        <v>191</v>
      </c>
      <c r="F270" s="5" t="str">
        <f t="shared" si="29"/>
        <v>DS</v>
      </c>
      <c r="G270" s="5" t="str">
        <f t="shared" si="30"/>
        <v>Treatment</v>
      </c>
      <c r="H270" s="5" t="str">
        <f t="shared" si="31"/>
        <v>Post_1_Treatment</v>
      </c>
      <c r="I270" s="2" t="s">
        <v>122</v>
      </c>
      <c r="J270" s="2" t="s">
        <v>112</v>
      </c>
      <c r="K270" s="5" t="str">
        <f t="shared" si="32"/>
        <v>75</v>
      </c>
      <c r="L270" s="5" t="str">
        <f t="shared" si="33"/>
        <v>Post_1_Treatment75</v>
      </c>
      <c r="M270" s="2" t="s">
        <v>75</v>
      </c>
      <c r="N270" s="2" t="s">
        <v>22</v>
      </c>
      <c r="O270" s="2" t="s">
        <v>103</v>
      </c>
      <c r="P270" s="3">
        <v>3</v>
      </c>
      <c r="Q270" s="15">
        <f>IF(N270="Algae",P270,P270*AB270)</f>
        <v>0.40500000000000003</v>
      </c>
      <c r="R270" s="15">
        <f>Q270/X270</f>
        <v>1625.4180602006668</v>
      </c>
      <c r="S270" s="3" t="s">
        <v>187</v>
      </c>
      <c r="T270" s="3">
        <f t="shared" si="34"/>
        <v>1625.4180602006668</v>
      </c>
      <c r="U270" s="3" t="s">
        <v>187</v>
      </c>
      <c r="V270" s="3"/>
      <c r="W270" s="2" t="s">
        <v>24</v>
      </c>
      <c r="X270" s="8">
        <v>2.4916666666666701E-4</v>
      </c>
      <c r="Y270" s="2" t="s">
        <v>171</v>
      </c>
      <c r="AB270" s="13">
        <v>0.13500000000000001</v>
      </c>
    </row>
    <row r="271" spans="1:28" x14ac:dyDescent="0.15">
      <c r="A271" s="2" t="s">
        <v>15</v>
      </c>
      <c r="B271" s="2" t="s">
        <v>121</v>
      </c>
      <c r="C271" s="2" t="s">
        <v>17</v>
      </c>
      <c r="D271" s="2" t="s">
        <v>93</v>
      </c>
      <c r="E271" s="5" t="s">
        <v>191</v>
      </c>
      <c r="F271" s="5" t="str">
        <f t="shared" si="29"/>
        <v>DS</v>
      </c>
      <c r="G271" s="5" t="str">
        <f t="shared" si="30"/>
        <v>Treatment</v>
      </c>
      <c r="H271" s="5" t="str">
        <f t="shared" si="31"/>
        <v>Post_1_Treatment</v>
      </c>
      <c r="I271" s="2" t="s">
        <v>122</v>
      </c>
      <c r="J271" s="2" t="s">
        <v>112</v>
      </c>
      <c r="K271" s="5" t="str">
        <f t="shared" si="32"/>
        <v>75</v>
      </c>
      <c r="L271" s="5" t="str">
        <f t="shared" si="33"/>
        <v>Post_1_Treatment75</v>
      </c>
      <c r="M271" s="2" t="s">
        <v>75</v>
      </c>
      <c r="N271" s="2" t="s">
        <v>22</v>
      </c>
      <c r="O271" s="2" t="s">
        <v>84</v>
      </c>
      <c r="P271" s="3">
        <v>3</v>
      </c>
      <c r="Q271" s="15">
        <f>IF(N271="Algae",P271,P271*AB271)</f>
        <v>0.40500000000000003</v>
      </c>
      <c r="R271" s="15">
        <f>Q271/X271</f>
        <v>1625.4180602006668</v>
      </c>
      <c r="S271" s="3" t="s">
        <v>187</v>
      </c>
      <c r="T271" s="3">
        <f t="shared" si="34"/>
        <v>1625.4180602006668</v>
      </c>
      <c r="U271" s="3" t="s">
        <v>187</v>
      </c>
      <c r="V271" s="3"/>
      <c r="W271" s="2" t="s">
        <v>24</v>
      </c>
      <c r="X271" s="8">
        <v>2.4916666666666701E-4</v>
      </c>
      <c r="Y271" s="2" t="s">
        <v>24</v>
      </c>
      <c r="AB271" s="13">
        <v>0.13500000000000001</v>
      </c>
    </row>
    <row r="272" spans="1:28" x14ac:dyDescent="0.15">
      <c r="A272" s="2" t="s">
        <v>15</v>
      </c>
      <c r="B272" s="2" t="s">
        <v>121</v>
      </c>
      <c r="C272" s="2" t="s">
        <v>17</v>
      </c>
      <c r="D272" s="2" t="s">
        <v>93</v>
      </c>
      <c r="E272" s="5" t="s">
        <v>191</v>
      </c>
      <c r="F272" s="5" t="str">
        <f t="shared" si="29"/>
        <v>DS</v>
      </c>
      <c r="G272" s="5" t="str">
        <f t="shared" si="30"/>
        <v>Treatment</v>
      </c>
      <c r="H272" s="5" t="str">
        <f t="shared" si="31"/>
        <v>Post_1_Treatment</v>
      </c>
      <c r="I272" s="2" t="s">
        <v>122</v>
      </c>
      <c r="J272" s="2" t="s">
        <v>112</v>
      </c>
      <c r="K272" s="5" t="str">
        <f t="shared" si="32"/>
        <v>75</v>
      </c>
      <c r="L272" s="5" t="str">
        <f t="shared" si="33"/>
        <v>Post_1_Treatment75</v>
      </c>
      <c r="M272" s="2" t="s">
        <v>75</v>
      </c>
      <c r="N272" s="2" t="s">
        <v>22</v>
      </c>
      <c r="O272" s="2" t="s">
        <v>40</v>
      </c>
      <c r="P272" s="3">
        <v>175</v>
      </c>
      <c r="Q272" s="15">
        <f>IF(N272="Algae",P272,P272*AB272)</f>
        <v>23.625</v>
      </c>
      <c r="R272" s="15">
        <f>Q272/X272</f>
        <v>94816.053511705555</v>
      </c>
      <c r="S272" s="3" t="s">
        <v>187</v>
      </c>
      <c r="T272" s="3">
        <f t="shared" si="34"/>
        <v>94816.053511705555</v>
      </c>
      <c r="U272" s="3" t="s">
        <v>187</v>
      </c>
      <c r="V272" s="3"/>
      <c r="W272" s="2" t="s">
        <v>24</v>
      </c>
      <c r="X272" s="8">
        <v>2.4916666666666701E-4</v>
      </c>
      <c r="Y272" s="2" t="s">
        <v>24</v>
      </c>
      <c r="AB272" s="13">
        <v>0.13500000000000001</v>
      </c>
    </row>
    <row r="273" spans="1:28" x14ac:dyDescent="0.15">
      <c r="A273" s="2" t="s">
        <v>15</v>
      </c>
      <c r="B273" s="2" t="s">
        <v>121</v>
      </c>
      <c r="C273" s="2" t="s">
        <v>17</v>
      </c>
      <c r="D273" s="2" t="s">
        <v>93</v>
      </c>
      <c r="E273" s="5" t="s">
        <v>191</v>
      </c>
      <c r="F273" s="5" t="str">
        <f t="shared" si="29"/>
        <v>DS</v>
      </c>
      <c r="G273" s="5" t="str">
        <f t="shared" si="30"/>
        <v>Treatment</v>
      </c>
      <c r="H273" s="5" t="str">
        <f t="shared" si="31"/>
        <v>Post_1_Treatment</v>
      </c>
      <c r="I273" s="2" t="s">
        <v>122</v>
      </c>
      <c r="J273" s="2" t="s">
        <v>112</v>
      </c>
      <c r="K273" s="5" t="str">
        <f t="shared" si="32"/>
        <v>75</v>
      </c>
      <c r="L273" s="5" t="str">
        <f t="shared" si="33"/>
        <v>Post_1_Treatment75</v>
      </c>
      <c r="M273" s="2" t="s">
        <v>75</v>
      </c>
      <c r="N273" s="2" t="s">
        <v>22</v>
      </c>
      <c r="O273" s="2" t="s">
        <v>41</v>
      </c>
      <c r="P273" s="3">
        <v>12</v>
      </c>
      <c r="Q273" s="15">
        <f>IF(N273="Algae",P273,P273*AB273)</f>
        <v>1.62</v>
      </c>
      <c r="R273" s="15">
        <f>Q273/X273</f>
        <v>6501.6722408026671</v>
      </c>
      <c r="S273" s="3" t="s">
        <v>187</v>
      </c>
      <c r="T273" s="3">
        <f t="shared" si="34"/>
        <v>6501.6722408026671</v>
      </c>
      <c r="U273" s="3" t="s">
        <v>187</v>
      </c>
      <c r="V273" s="3"/>
      <c r="W273" s="2" t="s">
        <v>24</v>
      </c>
      <c r="X273" s="8">
        <v>2.4916666666666701E-4</v>
      </c>
      <c r="Y273" s="2" t="s">
        <v>24</v>
      </c>
      <c r="AB273" s="13">
        <v>0.13500000000000001</v>
      </c>
    </row>
    <row r="274" spans="1:28" x14ac:dyDescent="0.15">
      <c r="A274" s="2" t="s">
        <v>15</v>
      </c>
      <c r="B274" s="2" t="s">
        <v>121</v>
      </c>
      <c r="C274" s="2" t="s">
        <v>17</v>
      </c>
      <c r="D274" s="2" t="s">
        <v>93</v>
      </c>
      <c r="E274" s="5" t="s">
        <v>191</v>
      </c>
      <c r="F274" s="5" t="str">
        <f t="shared" si="29"/>
        <v>DS</v>
      </c>
      <c r="G274" s="5" t="str">
        <f t="shared" si="30"/>
        <v>Treatment</v>
      </c>
      <c r="H274" s="5" t="str">
        <f t="shared" si="31"/>
        <v>Post_1_Treatment</v>
      </c>
      <c r="I274" s="2" t="s">
        <v>122</v>
      </c>
      <c r="J274" s="2" t="s">
        <v>112</v>
      </c>
      <c r="K274" s="5" t="str">
        <f t="shared" si="32"/>
        <v>75</v>
      </c>
      <c r="L274" s="5" t="str">
        <f t="shared" si="33"/>
        <v>Post_1_Treatment75</v>
      </c>
      <c r="M274" s="2" t="s">
        <v>75</v>
      </c>
      <c r="N274" s="2" t="s">
        <v>22</v>
      </c>
      <c r="O274" s="2" t="s">
        <v>71</v>
      </c>
      <c r="P274" s="3">
        <v>5</v>
      </c>
      <c r="Q274" s="15">
        <f>IF(N274="Algae",P274,P274*AB274)</f>
        <v>0.67500000000000004</v>
      </c>
      <c r="R274" s="15">
        <f>Q274/X274</f>
        <v>2709.0301003344448</v>
      </c>
      <c r="S274" s="3" t="s">
        <v>187</v>
      </c>
      <c r="T274" s="3">
        <f t="shared" si="34"/>
        <v>2709.0301003344448</v>
      </c>
      <c r="U274" s="3" t="s">
        <v>187</v>
      </c>
      <c r="V274" s="3"/>
      <c r="W274" s="2" t="s">
        <v>24</v>
      </c>
      <c r="X274" s="8">
        <v>2.4916666666666701E-4</v>
      </c>
      <c r="Y274" s="2" t="s">
        <v>24</v>
      </c>
      <c r="AB274" s="13">
        <v>0.13500000000000001</v>
      </c>
    </row>
    <row r="275" spans="1:28" x14ac:dyDescent="0.15">
      <c r="A275" s="2" t="s">
        <v>15</v>
      </c>
      <c r="B275" s="2" t="s">
        <v>121</v>
      </c>
      <c r="C275" s="2" t="s">
        <v>17</v>
      </c>
      <c r="D275" s="2" t="s">
        <v>93</v>
      </c>
      <c r="E275" s="5" t="s">
        <v>191</v>
      </c>
      <c r="F275" s="5" t="str">
        <f t="shared" si="29"/>
        <v>DS</v>
      </c>
      <c r="G275" s="5" t="str">
        <f t="shared" si="30"/>
        <v>Treatment</v>
      </c>
      <c r="H275" s="5" t="str">
        <f t="shared" si="31"/>
        <v>Post_1_Treatment</v>
      </c>
      <c r="I275" s="2" t="s">
        <v>122</v>
      </c>
      <c r="J275" s="2" t="s">
        <v>112</v>
      </c>
      <c r="K275" s="5" t="str">
        <f t="shared" si="32"/>
        <v>75</v>
      </c>
      <c r="L275" s="5" t="str">
        <f t="shared" si="33"/>
        <v>Post_1_Treatment75</v>
      </c>
      <c r="M275" s="2" t="s">
        <v>75</v>
      </c>
      <c r="N275" s="2" t="s">
        <v>22</v>
      </c>
      <c r="O275" s="2" t="s">
        <v>86</v>
      </c>
      <c r="P275" s="3">
        <v>1</v>
      </c>
      <c r="Q275" s="15">
        <f>IF(N275="Algae",P275,P275*AB275)</f>
        <v>0.13500000000000001</v>
      </c>
      <c r="R275" s="15">
        <f>Q275/X275</f>
        <v>541.80602006688889</v>
      </c>
      <c r="S275" s="3" t="s">
        <v>187</v>
      </c>
      <c r="T275" s="3">
        <f t="shared" si="34"/>
        <v>541.80602006688889</v>
      </c>
      <c r="U275" s="3" t="s">
        <v>187</v>
      </c>
      <c r="V275" s="3"/>
      <c r="W275" s="2" t="s">
        <v>24</v>
      </c>
      <c r="X275" s="8">
        <v>2.4916666666666701E-4</v>
      </c>
      <c r="Y275" s="2" t="s">
        <v>24</v>
      </c>
      <c r="AB275" s="13">
        <v>0.13500000000000001</v>
      </c>
    </row>
    <row r="276" spans="1:28" x14ac:dyDescent="0.15">
      <c r="A276" s="2" t="s">
        <v>15</v>
      </c>
      <c r="B276" s="2" t="s">
        <v>121</v>
      </c>
      <c r="C276" s="2" t="s">
        <v>17</v>
      </c>
      <c r="D276" s="2" t="s">
        <v>93</v>
      </c>
      <c r="E276" s="5" t="s">
        <v>191</v>
      </c>
      <c r="F276" s="5" t="str">
        <f t="shared" si="29"/>
        <v>DS</v>
      </c>
      <c r="G276" s="5" t="str">
        <f t="shared" si="30"/>
        <v>Treatment</v>
      </c>
      <c r="H276" s="5" t="str">
        <f t="shared" si="31"/>
        <v>Post_1_Treatment</v>
      </c>
      <c r="I276" s="2" t="s">
        <v>122</v>
      </c>
      <c r="J276" s="2" t="s">
        <v>112</v>
      </c>
      <c r="K276" s="5" t="str">
        <f t="shared" si="32"/>
        <v>75</v>
      </c>
      <c r="L276" s="5" t="str">
        <f t="shared" si="33"/>
        <v>Post_1_Treatment75</v>
      </c>
      <c r="M276" s="2" t="s">
        <v>75</v>
      </c>
      <c r="N276" s="2" t="s">
        <v>22</v>
      </c>
      <c r="O276" s="2" t="s">
        <v>43</v>
      </c>
      <c r="P276" s="3">
        <v>1</v>
      </c>
      <c r="Q276" s="15">
        <f>IF(N276="Algae",P276,P276*AB276)</f>
        <v>0.13500000000000001</v>
      </c>
      <c r="R276" s="15">
        <f>Q276/X276</f>
        <v>541.80602006688889</v>
      </c>
      <c r="S276" s="3" t="s">
        <v>187</v>
      </c>
      <c r="T276" s="3">
        <f t="shared" si="34"/>
        <v>541.80602006688889</v>
      </c>
      <c r="U276" s="3" t="s">
        <v>187</v>
      </c>
      <c r="V276" s="3"/>
      <c r="W276" s="2" t="s">
        <v>24</v>
      </c>
      <c r="X276" s="8">
        <v>2.4916666666666701E-4</v>
      </c>
      <c r="Y276" s="2" t="s">
        <v>24</v>
      </c>
      <c r="AB276" s="13">
        <v>0.13500000000000001</v>
      </c>
    </row>
    <row r="277" spans="1:28" x14ac:dyDescent="0.15">
      <c r="A277" s="6" t="s">
        <v>15</v>
      </c>
      <c r="B277" s="6" t="s">
        <v>123</v>
      </c>
      <c r="C277" s="6" t="s">
        <v>17</v>
      </c>
      <c r="D277" s="6" t="s">
        <v>124</v>
      </c>
      <c r="E277" s="5" t="s">
        <v>192</v>
      </c>
      <c r="F277" s="5" t="str">
        <f t="shared" si="29"/>
        <v>UP</v>
      </c>
      <c r="G277" s="5" t="str">
        <f t="shared" si="30"/>
        <v>Reference</v>
      </c>
      <c r="H277" s="5" t="str">
        <f t="shared" si="31"/>
        <v>Post_2_Reference</v>
      </c>
      <c r="I277" s="6" t="s">
        <v>94</v>
      </c>
      <c r="J277" s="6" t="s">
        <v>95</v>
      </c>
      <c r="K277" s="5" t="str">
        <f t="shared" si="32"/>
        <v>15</v>
      </c>
      <c r="L277" s="5" t="str">
        <f t="shared" si="33"/>
        <v>Post_2_Reference15</v>
      </c>
      <c r="M277" s="6" t="s">
        <v>21</v>
      </c>
      <c r="N277" s="6" t="s">
        <v>150</v>
      </c>
      <c r="O277" s="6" t="s">
        <v>151</v>
      </c>
      <c r="P277" s="3">
        <v>1</v>
      </c>
      <c r="Q277" s="15">
        <f>IF(N277="Algae",P277,P277*AB277)</f>
        <v>1</v>
      </c>
      <c r="R277" s="15">
        <f>Q277/X277</f>
        <v>4013.377926421399</v>
      </c>
      <c r="S277" s="8">
        <v>20</v>
      </c>
      <c r="T277" s="3">
        <f t="shared" si="34"/>
        <v>80267.55852842798</v>
      </c>
      <c r="U277" s="8">
        <v>2</v>
      </c>
      <c r="V277" s="3">
        <f t="shared" ref="V266:V329" si="35">IF(U277="NA","NA",U277/X277)</f>
        <v>8026.755852842798</v>
      </c>
      <c r="W277" s="6" t="s">
        <v>24</v>
      </c>
      <c r="X277" s="8">
        <v>2.4916666666666701E-4</v>
      </c>
      <c r="Y277" s="6" t="s">
        <v>24</v>
      </c>
      <c r="AB277" s="13">
        <v>0.1</v>
      </c>
    </row>
    <row r="278" spans="1:28" ht="15" x14ac:dyDescent="0.2">
      <c r="A278" s="6" t="s">
        <v>15</v>
      </c>
      <c r="B278" s="6" t="s">
        <v>123</v>
      </c>
      <c r="C278" s="6" t="s">
        <v>17</v>
      </c>
      <c r="D278" s="6" t="s">
        <v>124</v>
      </c>
      <c r="E278" s="5" t="s">
        <v>192</v>
      </c>
      <c r="F278" s="5" t="str">
        <f t="shared" si="29"/>
        <v>UP</v>
      </c>
      <c r="G278" s="5" t="str">
        <f t="shared" si="30"/>
        <v>Reference</v>
      </c>
      <c r="H278" s="5" t="str">
        <f t="shared" si="31"/>
        <v>Post_2_Reference</v>
      </c>
      <c r="I278" s="6" t="s">
        <v>94</v>
      </c>
      <c r="J278" s="6" t="s">
        <v>95</v>
      </c>
      <c r="K278" s="5" t="str">
        <f t="shared" si="32"/>
        <v>15</v>
      </c>
      <c r="L278" s="5" t="str">
        <f t="shared" si="33"/>
        <v>Post_2_Reference15</v>
      </c>
      <c r="M278" s="6" t="s">
        <v>21</v>
      </c>
      <c r="N278" s="6" t="s">
        <v>150</v>
      </c>
      <c r="O278" s="6" t="s">
        <v>22</v>
      </c>
      <c r="P278" s="3">
        <v>47</v>
      </c>
      <c r="Q278" s="15">
        <f>IF(N278="Algae",P278,P278*AB278)</f>
        <v>47</v>
      </c>
      <c r="R278" s="15">
        <f>Q278/X278</f>
        <v>188628.76254180577</v>
      </c>
      <c r="S278" s="8">
        <v>47</v>
      </c>
      <c r="T278" s="3">
        <f t="shared" si="34"/>
        <v>188628.76254180577</v>
      </c>
      <c r="U278" s="9">
        <v>0</v>
      </c>
      <c r="V278" s="3">
        <f t="shared" si="35"/>
        <v>0</v>
      </c>
      <c r="W278" s="8">
        <v>0</v>
      </c>
      <c r="X278" s="8">
        <v>2.4916666666666701E-4</v>
      </c>
      <c r="Y278" s="6" t="s">
        <v>24</v>
      </c>
      <c r="Z278" s="1">
        <f>SUM(P278:P279)</f>
        <v>60</v>
      </c>
      <c r="AA278" s="1">
        <f>SUM(P283:P319)</f>
        <v>600</v>
      </c>
      <c r="AB278" s="14">
        <f>Z278/AA278</f>
        <v>0.1</v>
      </c>
    </row>
    <row r="279" spans="1:28" ht="15" x14ac:dyDescent="0.2">
      <c r="A279" s="6" t="s">
        <v>15</v>
      </c>
      <c r="B279" s="6" t="s">
        <v>123</v>
      </c>
      <c r="C279" s="6" t="s">
        <v>17</v>
      </c>
      <c r="D279" s="6" t="s">
        <v>124</v>
      </c>
      <c r="E279" s="5" t="s">
        <v>192</v>
      </c>
      <c r="F279" s="5" t="str">
        <f t="shared" si="29"/>
        <v>UP</v>
      </c>
      <c r="G279" s="5" t="str">
        <f t="shared" si="30"/>
        <v>Reference</v>
      </c>
      <c r="H279" s="5" t="str">
        <f t="shared" si="31"/>
        <v>Post_2_Reference</v>
      </c>
      <c r="I279" s="6" t="s">
        <v>94</v>
      </c>
      <c r="J279" s="6" t="s">
        <v>95</v>
      </c>
      <c r="K279" s="5" t="str">
        <f t="shared" si="32"/>
        <v>15</v>
      </c>
      <c r="L279" s="5" t="str">
        <f t="shared" si="33"/>
        <v>Post_2_Reference15</v>
      </c>
      <c r="M279" s="6" t="s">
        <v>21</v>
      </c>
      <c r="N279" s="6" t="s">
        <v>150</v>
      </c>
      <c r="O279" s="6" t="s">
        <v>152</v>
      </c>
      <c r="P279" s="3">
        <v>13</v>
      </c>
      <c r="Q279" s="15">
        <f>IF(N279="Algae",P279,P279*AB279)</f>
        <v>13</v>
      </c>
      <c r="R279" s="15">
        <f>Q279/X279</f>
        <v>52173.913043478191</v>
      </c>
      <c r="S279" s="8">
        <v>13</v>
      </c>
      <c r="T279" s="3">
        <f t="shared" si="34"/>
        <v>52173.913043478191</v>
      </c>
      <c r="U279" s="8">
        <v>0</v>
      </c>
      <c r="V279" s="3">
        <f t="shared" si="35"/>
        <v>0</v>
      </c>
      <c r="W279" s="6" t="s">
        <v>24</v>
      </c>
      <c r="X279" s="8">
        <v>2.4916666666666701E-4</v>
      </c>
      <c r="Y279" s="6" t="s">
        <v>24</v>
      </c>
      <c r="AB279" s="14">
        <v>0.1</v>
      </c>
    </row>
    <row r="280" spans="1:28" ht="15" x14ac:dyDescent="0.2">
      <c r="A280" s="6" t="s">
        <v>15</v>
      </c>
      <c r="B280" s="6" t="s">
        <v>123</v>
      </c>
      <c r="C280" s="6" t="s">
        <v>17</v>
      </c>
      <c r="D280" s="6" t="s">
        <v>124</v>
      </c>
      <c r="E280" s="5" t="s">
        <v>192</v>
      </c>
      <c r="F280" s="5" t="str">
        <f t="shared" si="29"/>
        <v>UP</v>
      </c>
      <c r="G280" s="5" t="str">
        <f t="shared" si="30"/>
        <v>Reference</v>
      </c>
      <c r="H280" s="5" t="str">
        <f t="shared" si="31"/>
        <v>Post_2_Reference</v>
      </c>
      <c r="I280" s="6" t="s">
        <v>94</v>
      </c>
      <c r="J280" s="6" t="s">
        <v>95</v>
      </c>
      <c r="K280" s="5" t="str">
        <f t="shared" si="32"/>
        <v>15</v>
      </c>
      <c r="L280" s="5" t="str">
        <f t="shared" si="33"/>
        <v>Post_2_Reference15</v>
      </c>
      <c r="M280" s="6" t="s">
        <v>21</v>
      </c>
      <c r="N280" s="6" t="s">
        <v>150</v>
      </c>
      <c r="O280" s="6" t="s">
        <v>153</v>
      </c>
      <c r="P280" s="3">
        <v>1</v>
      </c>
      <c r="Q280" s="15">
        <f>IF(N280="Algae",P280,P280*AB280)</f>
        <v>1</v>
      </c>
      <c r="R280" s="15">
        <f>Q280/X280</f>
        <v>4013.377926421399</v>
      </c>
      <c r="S280" s="8">
        <v>20</v>
      </c>
      <c r="T280" s="3">
        <f t="shared" si="34"/>
        <v>80267.55852842798</v>
      </c>
      <c r="U280" s="8">
        <v>0</v>
      </c>
      <c r="V280" s="3">
        <f t="shared" si="35"/>
        <v>0</v>
      </c>
      <c r="W280" s="6" t="s">
        <v>24</v>
      </c>
      <c r="X280" s="8">
        <v>2.4916666666666701E-4</v>
      </c>
      <c r="Y280" s="6" t="s">
        <v>24</v>
      </c>
      <c r="AB280" s="14">
        <v>0.1</v>
      </c>
    </row>
    <row r="281" spans="1:28" ht="15" x14ac:dyDescent="0.2">
      <c r="A281" s="6" t="s">
        <v>15</v>
      </c>
      <c r="B281" s="6" t="s">
        <v>123</v>
      </c>
      <c r="C281" s="6" t="s">
        <v>17</v>
      </c>
      <c r="D281" s="6" t="s">
        <v>124</v>
      </c>
      <c r="E281" s="5" t="s">
        <v>192</v>
      </c>
      <c r="F281" s="5" t="str">
        <f t="shared" si="29"/>
        <v>UP</v>
      </c>
      <c r="G281" s="5" t="str">
        <f t="shared" si="30"/>
        <v>Reference</v>
      </c>
      <c r="H281" s="5" t="str">
        <f t="shared" si="31"/>
        <v>Post_2_Reference</v>
      </c>
      <c r="I281" s="6" t="s">
        <v>94</v>
      </c>
      <c r="J281" s="6" t="s">
        <v>95</v>
      </c>
      <c r="K281" s="5" t="str">
        <f t="shared" si="32"/>
        <v>15</v>
      </c>
      <c r="L281" s="5" t="str">
        <f t="shared" si="33"/>
        <v>Post_2_Reference15</v>
      </c>
      <c r="M281" s="6" t="s">
        <v>21</v>
      </c>
      <c r="N281" s="6" t="s">
        <v>150</v>
      </c>
      <c r="O281" s="6" t="s">
        <v>159</v>
      </c>
      <c r="P281" s="3">
        <v>1</v>
      </c>
      <c r="Q281" s="15">
        <f>IF(N281="Algae",P281,P281*AB281)</f>
        <v>1</v>
      </c>
      <c r="R281" s="15">
        <f>Q281/X281</f>
        <v>4013.377926421399</v>
      </c>
      <c r="S281" s="8">
        <v>25</v>
      </c>
      <c r="T281" s="3">
        <f t="shared" si="34"/>
        <v>100334.44816053497</v>
      </c>
      <c r="U281" s="8">
        <v>0</v>
      </c>
      <c r="V281" s="3">
        <f t="shared" si="35"/>
        <v>0</v>
      </c>
      <c r="W281" s="6" t="s">
        <v>24</v>
      </c>
      <c r="X281" s="8">
        <v>2.4916666666666701E-4</v>
      </c>
      <c r="Y281" s="6" t="s">
        <v>24</v>
      </c>
      <c r="AB281" s="14">
        <v>0.1</v>
      </c>
    </row>
    <row r="282" spans="1:28" ht="15" x14ac:dyDescent="0.2">
      <c r="A282" s="6" t="s">
        <v>15</v>
      </c>
      <c r="B282" s="6" t="s">
        <v>123</v>
      </c>
      <c r="C282" s="6" t="s">
        <v>17</v>
      </c>
      <c r="D282" s="6" t="s">
        <v>124</v>
      </c>
      <c r="E282" s="5" t="s">
        <v>192</v>
      </c>
      <c r="F282" s="5" t="str">
        <f t="shared" si="29"/>
        <v>UP</v>
      </c>
      <c r="G282" s="5" t="str">
        <f t="shared" si="30"/>
        <v>Reference</v>
      </c>
      <c r="H282" s="5" t="str">
        <f t="shared" si="31"/>
        <v>Post_2_Reference</v>
      </c>
      <c r="I282" s="6" t="s">
        <v>94</v>
      </c>
      <c r="J282" s="6" t="s">
        <v>95</v>
      </c>
      <c r="K282" s="5" t="str">
        <f t="shared" si="32"/>
        <v>15</v>
      </c>
      <c r="L282" s="5" t="str">
        <f t="shared" si="33"/>
        <v>Post_2_Reference15</v>
      </c>
      <c r="M282" s="6" t="s">
        <v>21</v>
      </c>
      <c r="N282" s="6" t="s">
        <v>150</v>
      </c>
      <c r="O282" s="6" t="s">
        <v>155</v>
      </c>
      <c r="P282" s="3">
        <v>65</v>
      </c>
      <c r="Q282" s="15">
        <f>IF(N282="Algae",P282,P282*AB282)</f>
        <v>65</v>
      </c>
      <c r="R282" s="15">
        <f>Q282/X282</f>
        <v>260869.56521739095</v>
      </c>
      <c r="S282" s="8">
        <v>445</v>
      </c>
      <c r="T282" s="3">
        <f t="shared" si="34"/>
        <v>1785953.1772575227</v>
      </c>
      <c r="U282" s="8">
        <v>0</v>
      </c>
      <c r="V282" s="3">
        <f t="shared" si="35"/>
        <v>0</v>
      </c>
      <c r="W282" s="6" t="s">
        <v>24</v>
      </c>
      <c r="X282" s="8">
        <v>2.4916666666666701E-4</v>
      </c>
      <c r="Y282" s="6" t="s">
        <v>24</v>
      </c>
      <c r="AB282" s="14">
        <v>0.1</v>
      </c>
    </row>
    <row r="283" spans="1:28" ht="15" x14ac:dyDescent="0.2">
      <c r="A283" s="2" t="s">
        <v>15</v>
      </c>
      <c r="B283" s="2" t="s">
        <v>123</v>
      </c>
      <c r="C283" s="2" t="s">
        <v>17</v>
      </c>
      <c r="D283" s="2" t="s">
        <v>124</v>
      </c>
      <c r="E283" s="5" t="s">
        <v>192</v>
      </c>
      <c r="F283" s="5" t="str">
        <f t="shared" si="29"/>
        <v>UP</v>
      </c>
      <c r="G283" s="5" t="str">
        <f t="shared" si="30"/>
        <v>Reference</v>
      </c>
      <c r="H283" s="5" t="str">
        <f t="shared" si="31"/>
        <v>Post_2_Reference</v>
      </c>
      <c r="I283" s="2" t="s">
        <v>94</v>
      </c>
      <c r="J283" s="2" t="s">
        <v>95</v>
      </c>
      <c r="K283" s="5" t="str">
        <f t="shared" si="32"/>
        <v>15</v>
      </c>
      <c r="L283" s="5" t="str">
        <f t="shared" si="33"/>
        <v>Post_2_Reference15</v>
      </c>
      <c r="M283" s="2" t="s">
        <v>21</v>
      </c>
      <c r="N283" s="2" t="s">
        <v>22</v>
      </c>
      <c r="O283" s="2" t="s">
        <v>23</v>
      </c>
      <c r="P283" s="3">
        <v>7</v>
      </c>
      <c r="Q283" s="15">
        <f>IF(N283="Algae",P283,P283*AB283)</f>
        <v>0.70000000000000007</v>
      </c>
      <c r="R283" s="15">
        <f>Q283/X283</f>
        <v>2809.3645484949798</v>
      </c>
      <c r="S283" s="3" t="s">
        <v>187</v>
      </c>
      <c r="T283" s="3">
        <f t="shared" si="34"/>
        <v>2809.3645484949798</v>
      </c>
      <c r="U283" s="3" t="s">
        <v>187</v>
      </c>
      <c r="V283" s="3"/>
      <c r="W283" s="2" t="s">
        <v>24</v>
      </c>
      <c r="X283" s="8">
        <v>2.4916666666666701E-4</v>
      </c>
      <c r="Y283" s="2" t="s">
        <v>24</v>
      </c>
      <c r="AB283" s="14">
        <v>0.1</v>
      </c>
    </row>
    <row r="284" spans="1:28" ht="15" x14ac:dyDescent="0.2">
      <c r="A284" s="2" t="s">
        <v>15</v>
      </c>
      <c r="B284" s="2" t="s">
        <v>123</v>
      </c>
      <c r="C284" s="2" t="s">
        <v>17</v>
      </c>
      <c r="D284" s="2" t="s">
        <v>124</v>
      </c>
      <c r="E284" s="5" t="s">
        <v>192</v>
      </c>
      <c r="F284" s="5" t="str">
        <f t="shared" si="29"/>
        <v>UP</v>
      </c>
      <c r="G284" s="5" t="str">
        <f t="shared" si="30"/>
        <v>Reference</v>
      </c>
      <c r="H284" s="5" t="str">
        <f t="shared" si="31"/>
        <v>Post_2_Reference</v>
      </c>
      <c r="I284" s="2" t="s">
        <v>94</v>
      </c>
      <c r="J284" s="2" t="s">
        <v>95</v>
      </c>
      <c r="K284" s="5" t="str">
        <f t="shared" si="32"/>
        <v>15</v>
      </c>
      <c r="L284" s="5" t="str">
        <f t="shared" si="33"/>
        <v>Post_2_Reference15</v>
      </c>
      <c r="M284" s="2" t="s">
        <v>21</v>
      </c>
      <c r="N284" s="2" t="s">
        <v>22</v>
      </c>
      <c r="O284" s="2" t="s">
        <v>25</v>
      </c>
      <c r="P284" s="3">
        <v>6</v>
      </c>
      <c r="Q284" s="15">
        <f>IF(N284="Algae",P284,P284*AB284)</f>
        <v>0.60000000000000009</v>
      </c>
      <c r="R284" s="15">
        <f>Q284/X284</f>
        <v>2408.0267558528399</v>
      </c>
      <c r="S284" s="3" t="s">
        <v>187</v>
      </c>
      <c r="T284" s="3">
        <f t="shared" si="34"/>
        <v>2408.0267558528399</v>
      </c>
      <c r="U284" s="3" t="s">
        <v>187</v>
      </c>
      <c r="V284" s="3"/>
      <c r="W284" s="2" t="s">
        <v>24</v>
      </c>
      <c r="X284" s="8">
        <v>2.4916666666666701E-4</v>
      </c>
      <c r="Y284" s="2" t="s">
        <v>24</v>
      </c>
      <c r="AB284" s="14">
        <v>0.1</v>
      </c>
    </row>
    <row r="285" spans="1:28" ht="15" x14ac:dyDescent="0.2">
      <c r="A285" s="2" t="s">
        <v>15</v>
      </c>
      <c r="B285" s="2" t="s">
        <v>123</v>
      </c>
      <c r="C285" s="2" t="s">
        <v>17</v>
      </c>
      <c r="D285" s="2" t="s">
        <v>124</v>
      </c>
      <c r="E285" s="5" t="s">
        <v>192</v>
      </c>
      <c r="F285" s="5" t="str">
        <f t="shared" si="29"/>
        <v>UP</v>
      </c>
      <c r="G285" s="5" t="str">
        <f t="shared" si="30"/>
        <v>Reference</v>
      </c>
      <c r="H285" s="5" t="str">
        <f t="shared" si="31"/>
        <v>Post_2_Reference</v>
      </c>
      <c r="I285" s="2" t="s">
        <v>94</v>
      </c>
      <c r="J285" s="2" t="s">
        <v>95</v>
      </c>
      <c r="K285" s="5" t="str">
        <f t="shared" si="32"/>
        <v>15</v>
      </c>
      <c r="L285" s="5" t="str">
        <f t="shared" si="33"/>
        <v>Post_2_Reference15</v>
      </c>
      <c r="M285" s="2" t="s">
        <v>21</v>
      </c>
      <c r="N285" s="2" t="s">
        <v>22</v>
      </c>
      <c r="O285" s="2" t="s">
        <v>49</v>
      </c>
      <c r="P285" s="3">
        <v>43</v>
      </c>
      <c r="Q285" s="15">
        <f>IF(N285="Algae",P285,P285*AB285)</f>
        <v>4.3</v>
      </c>
      <c r="R285" s="15">
        <f>Q285/X285</f>
        <v>17257.525083612014</v>
      </c>
      <c r="S285" s="3" t="s">
        <v>187</v>
      </c>
      <c r="T285" s="3">
        <f t="shared" si="34"/>
        <v>17257.525083612014</v>
      </c>
      <c r="U285" s="3" t="s">
        <v>187</v>
      </c>
      <c r="V285" s="3"/>
      <c r="W285" s="2" t="s">
        <v>24</v>
      </c>
      <c r="X285" s="8">
        <v>2.4916666666666701E-4</v>
      </c>
      <c r="Y285" s="2" t="s">
        <v>24</v>
      </c>
      <c r="AB285" s="14">
        <v>0.1</v>
      </c>
    </row>
    <row r="286" spans="1:28" ht="15" x14ac:dyDescent="0.2">
      <c r="A286" s="2" t="s">
        <v>15</v>
      </c>
      <c r="B286" s="2" t="s">
        <v>123</v>
      </c>
      <c r="C286" s="2" t="s">
        <v>17</v>
      </c>
      <c r="D286" s="2" t="s">
        <v>124</v>
      </c>
      <c r="E286" s="5" t="s">
        <v>192</v>
      </c>
      <c r="F286" s="5" t="str">
        <f t="shared" si="29"/>
        <v>UP</v>
      </c>
      <c r="G286" s="5" t="str">
        <f t="shared" si="30"/>
        <v>Reference</v>
      </c>
      <c r="H286" s="5" t="str">
        <f t="shared" si="31"/>
        <v>Post_2_Reference</v>
      </c>
      <c r="I286" s="2" t="s">
        <v>94</v>
      </c>
      <c r="J286" s="2" t="s">
        <v>95</v>
      </c>
      <c r="K286" s="5" t="str">
        <f t="shared" si="32"/>
        <v>15</v>
      </c>
      <c r="L286" s="5" t="str">
        <f t="shared" si="33"/>
        <v>Post_2_Reference15</v>
      </c>
      <c r="M286" s="2" t="s">
        <v>21</v>
      </c>
      <c r="N286" s="2" t="s">
        <v>22</v>
      </c>
      <c r="O286" s="2" t="s">
        <v>125</v>
      </c>
      <c r="P286" s="3">
        <v>1</v>
      </c>
      <c r="Q286" s="15">
        <f>IF(N286="Algae",P286,P286*AB286)</f>
        <v>0.1</v>
      </c>
      <c r="R286" s="15">
        <f>Q286/X286</f>
        <v>401.33779264213996</v>
      </c>
      <c r="S286" s="3" t="s">
        <v>187</v>
      </c>
      <c r="T286" s="3">
        <f t="shared" si="34"/>
        <v>401.33779264213996</v>
      </c>
      <c r="U286" s="3" t="s">
        <v>187</v>
      </c>
      <c r="V286" s="3"/>
      <c r="W286" s="2" t="s">
        <v>24</v>
      </c>
      <c r="X286" s="8">
        <v>2.4916666666666701E-4</v>
      </c>
      <c r="Y286" s="2" t="s">
        <v>24</v>
      </c>
      <c r="AB286" s="14">
        <v>0.1</v>
      </c>
    </row>
    <row r="287" spans="1:28" ht="15" x14ac:dyDescent="0.2">
      <c r="A287" s="2" t="s">
        <v>15</v>
      </c>
      <c r="B287" s="2" t="s">
        <v>123</v>
      </c>
      <c r="C287" s="2" t="s">
        <v>17</v>
      </c>
      <c r="D287" s="2" t="s">
        <v>124</v>
      </c>
      <c r="E287" s="5" t="s">
        <v>192</v>
      </c>
      <c r="F287" s="5" t="str">
        <f t="shared" si="29"/>
        <v>UP</v>
      </c>
      <c r="G287" s="5" t="str">
        <f t="shared" si="30"/>
        <v>Reference</v>
      </c>
      <c r="H287" s="5" t="str">
        <f t="shared" si="31"/>
        <v>Post_2_Reference</v>
      </c>
      <c r="I287" s="2" t="s">
        <v>94</v>
      </c>
      <c r="J287" s="2" t="s">
        <v>95</v>
      </c>
      <c r="K287" s="5" t="str">
        <f t="shared" si="32"/>
        <v>15</v>
      </c>
      <c r="L287" s="5" t="str">
        <f t="shared" si="33"/>
        <v>Post_2_Reference15</v>
      </c>
      <c r="M287" s="2" t="s">
        <v>21</v>
      </c>
      <c r="N287" s="2" t="s">
        <v>22</v>
      </c>
      <c r="O287" s="2" t="s">
        <v>126</v>
      </c>
      <c r="P287" s="3">
        <v>3</v>
      </c>
      <c r="Q287" s="15">
        <f>IF(N287="Algae",P287,P287*AB287)</f>
        <v>0.30000000000000004</v>
      </c>
      <c r="R287" s="15">
        <f>Q287/X287</f>
        <v>1204.0133779264199</v>
      </c>
      <c r="S287" s="3" t="s">
        <v>187</v>
      </c>
      <c r="T287" s="3">
        <f t="shared" si="34"/>
        <v>1204.0133779264199</v>
      </c>
      <c r="U287" s="3" t="s">
        <v>187</v>
      </c>
      <c r="V287" s="3"/>
      <c r="W287" s="2" t="s">
        <v>24</v>
      </c>
      <c r="X287" s="8">
        <v>2.4916666666666701E-4</v>
      </c>
      <c r="Y287" s="2" t="s">
        <v>24</v>
      </c>
      <c r="AB287" s="14">
        <v>0.1</v>
      </c>
    </row>
    <row r="288" spans="1:28" ht="15" x14ac:dyDescent="0.2">
      <c r="A288" s="2" t="s">
        <v>15</v>
      </c>
      <c r="B288" s="2" t="s">
        <v>123</v>
      </c>
      <c r="C288" s="2" t="s">
        <v>17</v>
      </c>
      <c r="D288" s="2" t="s">
        <v>124</v>
      </c>
      <c r="E288" s="5" t="s">
        <v>192</v>
      </c>
      <c r="F288" s="5" t="str">
        <f t="shared" si="29"/>
        <v>UP</v>
      </c>
      <c r="G288" s="5" t="str">
        <f t="shared" si="30"/>
        <v>Reference</v>
      </c>
      <c r="H288" s="5" t="str">
        <f t="shared" si="31"/>
        <v>Post_2_Reference</v>
      </c>
      <c r="I288" s="2" t="s">
        <v>94</v>
      </c>
      <c r="J288" s="2" t="s">
        <v>95</v>
      </c>
      <c r="K288" s="5" t="str">
        <f t="shared" si="32"/>
        <v>15</v>
      </c>
      <c r="L288" s="5" t="str">
        <f t="shared" si="33"/>
        <v>Post_2_Reference15</v>
      </c>
      <c r="M288" s="2" t="s">
        <v>21</v>
      </c>
      <c r="N288" s="2" t="s">
        <v>22</v>
      </c>
      <c r="O288" s="2" t="s">
        <v>62</v>
      </c>
      <c r="P288" s="3">
        <v>28</v>
      </c>
      <c r="Q288" s="15">
        <f>IF(N288="Algae",P288,P288*AB288)</f>
        <v>2.8000000000000003</v>
      </c>
      <c r="R288" s="15">
        <f>Q288/X288</f>
        <v>11237.458193979919</v>
      </c>
      <c r="S288" s="3" t="s">
        <v>187</v>
      </c>
      <c r="T288" s="3">
        <f t="shared" si="34"/>
        <v>11237.458193979919</v>
      </c>
      <c r="U288" s="3" t="s">
        <v>187</v>
      </c>
      <c r="V288" s="3"/>
      <c r="W288" s="2" t="s">
        <v>24</v>
      </c>
      <c r="X288" s="8">
        <v>2.4916666666666701E-4</v>
      </c>
      <c r="Y288" s="2" t="s">
        <v>165</v>
      </c>
      <c r="AB288" s="14">
        <v>0.1</v>
      </c>
    </row>
    <row r="289" spans="1:28" ht="15" x14ac:dyDescent="0.2">
      <c r="A289" s="2" t="s">
        <v>15</v>
      </c>
      <c r="B289" s="2" t="s">
        <v>123</v>
      </c>
      <c r="C289" s="2" t="s">
        <v>17</v>
      </c>
      <c r="D289" s="2" t="s">
        <v>124</v>
      </c>
      <c r="E289" s="5" t="s">
        <v>192</v>
      </c>
      <c r="F289" s="5" t="str">
        <f t="shared" si="29"/>
        <v>UP</v>
      </c>
      <c r="G289" s="5" t="str">
        <f t="shared" si="30"/>
        <v>Reference</v>
      </c>
      <c r="H289" s="5" t="str">
        <f t="shared" si="31"/>
        <v>Post_2_Reference</v>
      </c>
      <c r="I289" s="2" t="s">
        <v>94</v>
      </c>
      <c r="J289" s="2" t="s">
        <v>95</v>
      </c>
      <c r="K289" s="5" t="str">
        <f t="shared" si="32"/>
        <v>15</v>
      </c>
      <c r="L289" s="5" t="str">
        <f t="shared" si="33"/>
        <v>Post_2_Reference15</v>
      </c>
      <c r="M289" s="2" t="s">
        <v>21</v>
      </c>
      <c r="N289" s="2" t="s">
        <v>22</v>
      </c>
      <c r="O289" s="2" t="s">
        <v>63</v>
      </c>
      <c r="P289" s="3">
        <v>6</v>
      </c>
      <c r="Q289" s="15">
        <f>IF(N289="Algae",P289,P289*AB289)</f>
        <v>0.60000000000000009</v>
      </c>
      <c r="R289" s="15">
        <f>Q289/X289</f>
        <v>2408.0267558528399</v>
      </c>
      <c r="S289" s="3" t="s">
        <v>187</v>
      </c>
      <c r="T289" s="3">
        <f t="shared" si="34"/>
        <v>2408.0267558528399</v>
      </c>
      <c r="U289" s="3" t="s">
        <v>187</v>
      </c>
      <c r="V289" s="3"/>
      <c r="W289" s="2" t="s">
        <v>24</v>
      </c>
      <c r="X289" s="8">
        <v>2.4916666666666701E-4</v>
      </c>
      <c r="Y289" s="2"/>
      <c r="AB289" s="14">
        <v>0.1</v>
      </c>
    </row>
    <row r="290" spans="1:28" ht="15" x14ac:dyDescent="0.2">
      <c r="A290" s="2" t="s">
        <v>15</v>
      </c>
      <c r="B290" s="2" t="s">
        <v>123</v>
      </c>
      <c r="C290" s="2" t="s">
        <v>17</v>
      </c>
      <c r="D290" s="2" t="s">
        <v>124</v>
      </c>
      <c r="E290" s="5" t="s">
        <v>192</v>
      </c>
      <c r="F290" s="5" t="str">
        <f t="shared" si="29"/>
        <v>UP</v>
      </c>
      <c r="G290" s="5" t="str">
        <f t="shared" si="30"/>
        <v>Reference</v>
      </c>
      <c r="H290" s="5" t="str">
        <f t="shared" si="31"/>
        <v>Post_2_Reference</v>
      </c>
      <c r="I290" s="2" t="s">
        <v>94</v>
      </c>
      <c r="J290" s="2" t="s">
        <v>95</v>
      </c>
      <c r="K290" s="5" t="str">
        <f t="shared" si="32"/>
        <v>15</v>
      </c>
      <c r="L290" s="5" t="str">
        <f t="shared" si="33"/>
        <v>Post_2_Reference15</v>
      </c>
      <c r="M290" s="2" t="s">
        <v>21</v>
      </c>
      <c r="N290" s="2" t="s">
        <v>22</v>
      </c>
      <c r="O290" s="2" t="s">
        <v>64</v>
      </c>
      <c r="P290" s="3">
        <v>17</v>
      </c>
      <c r="Q290" s="15">
        <f>IF(N290="Algae",P290,P290*AB290)</f>
        <v>1.7000000000000002</v>
      </c>
      <c r="R290" s="15">
        <f>Q290/X290</f>
        <v>6822.7424749163793</v>
      </c>
      <c r="S290" s="3" t="s">
        <v>187</v>
      </c>
      <c r="T290" s="3">
        <f t="shared" si="34"/>
        <v>6822.7424749163793</v>
      </c>
      <c r="U290" s="3" t="s">
        <v>187</v>
      </c>
      <c r="V290" s="3"/>
      <c r="W290" s="2" t="s">
        <v>24</v>
      </c>
      <c r="X290" s="8">
        <v>2.4916666666666701E-4</v>
      </c>
      <c r="Y290" s="2" t="s">
        <v>24</v>
      </c>
      <c r="AB290" s="14">
        <v>0.1</v>
      </c>
    </row>
    <row r="291" spans="1:28" ht="15" x14ac:dyDescent="0.2">
      <c r="A291" s="2" t="s">
        <v>15</v>
      </c>
      <c r="B291" s="2" t="s">
        <v>123</v>
      </c>
      <c r="C291" s="2" t="s">
        <v>17</v>
      </c>
      <c r="D291" s="2" t="s">
        <v>124</v>
      </c>
      <c r="E291" s="5" t="s">
        <v>192</v>
      </c>
      <c r="F291" s="5" t="str">
        <f t="shared" si="29"/>
        <v>UP</v>
      </c>
      <c r="G291" s="5" t="str">
        <f t="shared" si="30"/>
        <v>Reference</v>
      </c>
      <c r="H291" s="5" t="str">
        <f t="shared" si="31"/>
        <v>Post_2_Reference</v>
      </c>
      <c r="I291" s="2" t="s">
        <v>94</v>
      </c>
      <c r="J291" s="2" t="s">
        <v>95</v>
      </c>
      <c r="K291" s="5" t="str">
        <f t="shared" si="32"/>
        <v>15</v>
      </c>
      <c r="L291" s="5" t="str">
        <f t="shared" si="33"/>
        <v>Post_2_Reference15</v>
      </c>
      <c r="M291" s="2" t="s">
        <v>21</v>
      </c>
      <c r="N291" s="2" t="s">
        <v>22</v>
      </c>
      <c r="O291" s="2" t="s">
        <v>79</v>
      </c>
      <c r="P291" s="3">
        <v>2</v>
      </c>
      <c r="Q291" s="15">
        <f>IF(N291="Algae",P291,P291*AB291)</f>
        <v>0.2</v>
      </c>
      <c r="R291" s="15">
        <f>Q291/X291</f>
        <v>802.67558528427992</v>
      </c>
      <c r="S291" s="3" t="s">
        <v>187</v>
      </c>
      <c r="T291" s="3">
        <f t="shared" si="34"/>
        <v>802.67558528427992</v>
      </c>
      <c r="U291" s="3" t="s">
        <v>187</v>
      </c>
      <c r="V291" s="3"/>
      <c r="W291" s="2" t="s">
        <v>24</v>
      </c>
      <c r="X291" s="8">
        <v>2.4916666666666701E-4</v>
      </c>
      <c r="Y291" s="2" t="s">
        <v>24</v>
      </c>
      <c r="AB291" s="14">
        <v>0.1</v>
      </c>
    </row>
    <row r="292" spans="1:28" ht="15" x14ac:dyDescent="0.2">
      <c r="A292" s="2" t="s">
        <v>15</v>
      </c>
      <c r="B292" s="2" t="s">
        <v>123</v>
      </c>
      <c r="C292" s="2" t="s">
        <v>17</v>
      </c>
      <c r="D292" s="2" t="s">
        <v>124</v>
      </c>
      <c r="E292" s="5" t="s">
        <v>192</v>
      </c>
      <c r="F292" s="5" t="str">
        <f t="shared" si="29"/>
        <v>UP</v>
      </c>
      <c r="G292" s="5" t="str">
        <f t="shared" si="30"/>
        <v>Reference</v>
      </c>
      <c r="H292" s="5" t="str">
        <f t="shared" si="31"/>
        <v>Post_2_Reference</v>
      </c>
      <c r="I292" s="2" t="s">
        <v>94</v>
      </c>
      <c r="J292" s="2" t="s">
        <v>95</v>
      </c>
      <c r="K292" s="5" t="str">
        <f t="shared" si="32"/>
        <v>15</v>
      </c>
      <c r="L292" s="5" t="str">
        <f t="shared" si="33"/>
        <v>Post_2_Reference15</v>
      </c>
      <c r="M292" s="2" t="s">
        <v>21</v>
      </c>
      <c r="N292" s="2" t="s">
        <v>22</v>
      </c>
      <c r="O292" s="2" t="s">
        <v>80</v>
      </c>
      <c r="P292" s="3">
        <v>5</v>
      </c>
      <c r="Q292" s="15">
        <f>IF(N292="Algae",P292,P292*AB292)</f>
        <v>0.5</v>
      </c>
      <c r="R292" s="15">
        <f>Q292/X292</f>
        <v>2006.6889632106995</v>
      </c>
      <c r="S292" s="3" t="s">
        <v>187</v>
      </c>
      <c r="T292" s="3">
        <f t="shared" si="34"/>
        <v>2006.6889632106995</v>
      </c>
      <c r="U292" s="3" t="s">
        <v>187</v>
      </c>
      <c r="V292" s="3"/>
      <c r="W292" s="2" t="s">
        <v>24</v>
      </c>
      <c r="X292" s="8">
        <v>2.4916666666666701E-4</v>
      </c>
      <c r="Y292" s="2" t="s">
        <v>24</v>
      </c>
      <c r="AB292" s="14">
        <v>0.1</v>
      </c>
    </row>
    <row r="293" spans="1:28" ht="15" x14ac:dyDescent="0.2">
      <c r="A293" s="2" t="s">
        <v>15</v>
      </c>
      <c r="B293" s="2" t="s">
        <v>123</v>
      </c>
      <c r="C293" s="2" t="s">
        <v>17</v>
      </c>
      <c r="D293" s="2" t="s">
        <v>124</v>
      </c>
      <c r="E293" s="5" t="s">
        <v>192</v>
      </c>
      <c r="F293" s="5" t="str">
        <f t="shared" si="29"/>
        <v>UP</v>
      </c>
      <c r="G293" s="5" t="str">
        <f t="shared" si="30"/>
        <v>Reference</v>
      </c>
      <c r="H293" s="5" t="str">
        <f t="shared" si="31"/>
        <v>Post_2_Reference</v>
      </c>
      <c r="I293" s="2" t="s">
        <v>94</v>
      </c>
      <c r="J293" s="2" t="s">
        <v>95</v>
      </c>
      <c r="K293" s="5" t="str">
        <f t="shared" si="32"/>
        <v>15</v>
      </c>
      <c r="L293" s="5" t="str">
        <f t="shared" si="33"/>
        <v>Post_2_Reference15</v>
      </c>
      <c r="M293" s="2" t="s">
        <v>21</v>
      </c>
      <c r="N293" s="2" t="s">
        <v>22</v>
      </c>
      <c r="O293" s="2" t="s">
        <v>65</v>
      </c>
      <c r="P293" s="3">
        <v>45</v>
      </c>
      <c r="Q293" s="15">
        <f>IF(N293="Algae",P293,P293*AB293)</f>
        <v>4.5</v>
      </c>
      <c r="R293" s="15">
        <f>Q293/X293</f>
        <v>18060.200668896297</v>
      </c>
      <c r="S293" s="3" t="s">
        <v>187</v>
      </c>
      <c r="T293" s="3">
        <f t="shared" si="34"/>
        <v>18060.200668896297</v>
      </c>
      <c r="U293" s="3" t="s">
        <v>187</v>
      </c>
      <c r="V293" s="3"/>
      <c r="W293" s="2" t="s">
        <v>24</v>
      </c>
      <c r="X293" s="8">
        <v>2.4916666666666701E-4</v>
      </c>
      <c r="Y293" s="2" t="s">
        <v>24</v>
      </c>
      <c r="AB293" s="14">
        <v>0.1</v>
      </c>
    </row>
    <row r="294" spans="1:28" ht="15" x14ac:dyDescent="0.2">
      <c r="A294" s="2" t="s">
        <v>15</v>
      </c>
      <c r="B294" s="2" t="s">
        <v>123</v>
      </c>
      <c r="C294" s="2" t="s">
        <v>17</v>
      </c>
      <c r="D294" s="2" t="s">
        <v>124</v>
      </c>
      <c r="E294" s="5" t="s">
        <v>192</v>
      </c>
      <c r="F294" s="5" t="str">
        <f t="shared" si="29"/>
        <v>UP</v>
      </c>
      <c r="G294" s="5" t="str">
        <f t="shared" si="30"/>
        <v>Reference</v>
      </c>
      <c r="H294" s="5" t="str">
        <f t="shared" si="31"/>
        <v>Post_2_Reference</v>
      </c>
      <c r="I294" s="2" t="s">
        <v>94</v>
      </c>
      <c r="J294" s="2" t="s">
        <v>95</v>
      </c>
      <c r="K294" s="5" t="str">
        <f t="shared" si="32"/>
        <v>15</v>
      </c>
      <c r="L294" s="5" t="str">
        <f t="shared" si="33"/>
        <v>Post_2_Reference15</v>
      </c>
      <c r="M294" s="2" t="s">
        <v>21</v>
      </c>
      <c r="N294" s="2" t="s">
        <v>22</v>
      </c>
      <c r="O294" s="2" t="s">
        <v>127</v>
      </c>
      <c r="P294" s="3">
        <v>10</v>
      </c>
      <c r="Q294" s="15">
        <f>IF(N294="Algae",P294,P294*AB294)</f>
        <v>1</v>
      </c>
      <c r="R294" s="15">
        <f>Q294/X294</f>
        <v>4013.377926421399</v>
      </c>
      <c r="S294" s="3" t="s">
        <v>187</v>
      </c>
      <c r="T294" s="3">
        <f t="shared" si="34"/>
        <v>4013.377926421399</v>
      </c>
      <c r="U294" s="3" t="s">
        <v>187</v>
      </c>
      <c r="V294" s="3"/>
      <c r="W294" s="2" t="s">
        <v>24</v>
      </c>
      <c r="X294" s="8">
        <v>2.4916666666666701E-4</v>
      </c>
      <c r="Y294" s="2" t="s">
        <v>24</v>
      </c>
      <c r="AB294" s="14">
        <v>0.1</v>
      </c>
    </row>
    <row r="295" spans="1:28" ht="15" x14ac:dyDescent="0.2">
      <c r="A295" s="2" t="s">
        <v>15</v>
      </c>
      <c r="B295" s="2" t="s">
        <v>123</v>
      </c>
      <c r="C295" s="2" t="s">
        <v>17</v>
      </c>
      <c r="D295" s="2" t="s">
        <v>124</v>
      </c>
      <c r="E295" s="5" t="s">
        <v>192</v>
      </c>
      <c r="F295" s="5" t="str">
        <f t="shared" si="29"/>
        <v>UP</v>
      </c>
      <c r="G295" s="5" t="str">
        <f t="shared" si="30"/>
        <v>Reference</v>
      </c>
      <c r="H295" s="5" t="str">
        <f t="shared" si="31"/>
        <v>Post_2_Reference</v>
      </c>
      <c r="I295" s="2" t="s">
        <v>94</v>
      </c>
      <c r="J295" s="2" t="s">
        <v>95</v>
      </c>
      <c r="K295" s="5" t="str">
        <f t="shared" si="32"/>
        <v>15</v>
      </c>
      <c r="L295" s="5" t="str">
        <f t="shared" si="33"/>
        <v>Post_2_Reference15</v>
      </c>
      <c r="M295" s="2" t="s">
        <v>21</v>
      </c>
      <c r="N295" s="2" t="s">
        <v>22</v>
      </c>
      <c r="O295" s="2" t="s">
        <v>81</v>
      </c>
      <c r="P295" s="3">
        <v>2</v>
      </c>
      <c r="Q295" s="15">
        <f>IF(N295="Algae",P295,P295*AB295)</f>
        <v>0.2</v>
      </c>
      <c r="R295" s="15">
        <f>Q295/X295</f>
        <v>802.67558528427992</v>
      </c>
      <c r="S295" s="3" t="s">
        <v>187</v>
      </c>
      <c r="T295" s="3">
        <f t="shared" si="34"/>
        <v>802.67558528427992</v>
      </c>
      <c r="U295" s="3" t="s">
        <v>187</v>
      </c>
      <c r="V295" s="3"/>
      <c r="W295" s="2" t="s">
        <v>24</v>
      </c>
      <c r="X295" s="8">
        <v>2.4916666666666701E-4</v>
      </c>
      <c r="Y295" s="2" t="s">
        <v>24</v>
      </c>
      <c r="AB295" s="14">
        <v>0.1</v>
      </c>
    </row>
    <row r="296" spans="1:28" ht="15" x14ac:dyDescent="0.2">
      <c r="A296" s="2" t="s">
        <v>15</v>
      </c>
      <c r="B296" s="2" t="s">
        <v>123</v>
      </c>
      <c r="C296" s="2" t="s">
        <v>17</v>
      </c>
      <c r="D296" s="2" t="s">
        <v>124</v>
      </c>
      <c r="E296" s="5" t="s">
        <v>192</v>
      </c>
      <c r="F296" s="5" t="str">
        <f t="shared" si="29"/>
        <v>UP</v>
      </c>
      <c r="G296" s="5" t="str">
        <f t="shared" si="30"/>
        <v>Reference</v>
      </c>
      <c r="H296" s="5" t="str">
        <f t="shared" si="31"/>
        <v>Post_2_Reference</v>
      </c>
      <c r="I296" s="2" t="s">
        <v>94</v>
      </c>
      <c r="J296" s="2" t="s">
        <v>95</v>
      </c>
      <c r="K296" s="5" t="str">
        <f t="shared" si="32"/>
        <v>15</v>
      </c>
      <c r="L296" s="5" t="str">
        <f t="shared" si="33"/>
        <v>Post_2_Reference15</v>
      </c>
      <c r="M296" s="2" t="s">
        <v>21</v>
      </c>
      <c r="N296" s="2" t="s">
        <v>22</v>
      </c>
      <c r="O296" s="2" t="s">
        <v>30</v>
      </c>
      <c r="P296" s="3">
        <v>2</v>
      </c>
      <c r="Q296" s="15">
        <f>IF(N296="Algae",P296,P296*AB296)</f>
        <v>0.2</v>
      </c>
      <c r="R296" s="15">
        <f>Q296/X296</f>
        <v>802.67558528427992</v>
      </c>
      <c r="S296" s="3" t="s">
        <v>187</v>
      </c>
      <c r="T296" s="3">
        <f t="shared" si="34"/>
        <v>802.67558528427992</v>
      </c>
      <c r="U296" s="3" t="s">
        <v>187</v>
      </c>
      <c r="V296" s="3"/>
      <c r="W296" s="2" t="s">
        <v>24</v>
      </c>
      <c r="X296" s="8">
        <v>2.4916666666666701E-4</v>
      </c>
      <c r="Y296" s="2" t="s">
        <v>165</v>
      </c>
      <c r="AB296" s="14">
        <v>0.1</v>
      </c>
    </row>
    <row r="297" spans="1:28" ht="15" x14ac:dyDescent="0.2">
      <c r="A297" s="2" t="s">
        <v>15</v>
      </c>
      <c r="B297" s="2" t="s">
        <v>123</v>
      </c>
      <c r="C297" s="2" t="s">
        <v>17</v>
      </c>
      <c r="D297" s="2" t="s">
        <v>124</v>
      </c>
      <c r="E297" s="5" t="s">
        <v>192</v>
      </c>
      <c r="F297" s="5" t="str">
        <f t="shared" si="29"/>
        <v>UP</v>
      </c>
      <c r="G297" s="5" t="str">
        <f t="shared" si="30"/>
        <v>Reference</v>
      </c>
      <c r="H297" s="5" t="str">
        <f t="shared" si="31"/>
        <v>Post_2_Reference</v>
      </c>
      <c r="I297" s="2" t="s">
        <v>94</v>
      </c>
      <c r="J297" s="2" t="s">
        <v>95</v>
      </c>
      <c r="K297" s="5" t="str">
        <f t="shared" si="32"/>
        <v>15</v>
      </c>
      <c r="L297" s="5" t="str">
        <f t="shared" si="33"/>
        <v>Post_2_Reference15</v>
      </c>
      <c r="M297" s="2" t="s">
        <v>21</v>
      </c>
      <c r="N297" s="2" t="s">
        <v>22</v>
      </c>
      <c r="O297" s="2" t="s">
        <v>33</v>
      </c>
      <c r="P297" s="3">
        <v>99</v>
      </c>
      <c r="Q297" s="15">
        <f>IF(N297="Algae",P297,P297*AB297)</f>
        <v>9.9</v>
      </c>
      <c r="R297" s="15">
        <f>Q297/X297</f>
        <v>39732.441471571852</v>
      </c>
      <c r="S297" s="3" t="s">
        <v>187</v>
      </c>
      <c r="T297" s="3">
        <f t="shared" si="34"/>
        <v>39732.441471571852</v>
      </c>
      <c r="U297" s="3" t="s">
        <v>187</v>
      </c>
      <c r="V297" s="3"/>
      <c r="W297" s="2" t="s">
        <v>24</v>
      </c>
      <c r="X297" s="8">
        <v>2.4916666666666701E-4</v>
      </c>
      <c r="Y297" s="2" t="s">
        <v>172</v>
      </c>
      <c r="AB297" s="14">
        <v>0.1</v>
      </c>
    </row>
    <row r="298" spans="1:28" ht="15" x14ac:dyDescent="0.2">
      <c r="A298" s="2" t="s">
        <v>15</v>
      </c>
      <c r="B298" s="2" t="s">
        <v>123</v>
      </c>
      <c r="C298" s="2" t="s">
        <v>17</v>
      </c>
      <c r="D298" s="2" t="s">
        <v>124</v>
      </c>
      <c r="E298" s="5" t="s">
        <v>192</v>
      </c>
      <c r="F298" s="5" t="str">
        <f t="shared" si="29"/>
        <v>UP</v>
      </c>
      <c r="G298" s="5" t="str">
        <f t="shared" si="30"/>
        <v>Reference</v>
      </c>
      <c r="H298" s="5" t="str">
        <f t="shared" si="31"/>
        <v>Post_2_Reference</v>
      </c>
      <c r="I298" s="2" t="s">
        <v>94</v>
      </c>
      <c r="J298" s="2" t="s">
        <v>95</v>
      </c>
      <c r="K298" s="5" t="str">
        <f t="shared" si="32"/>
        <v>15</v>
      </c>
      <c r="L298" s="5" t="str">
        <f t="shared" si="33"/>
        <v>Post_2_Reference15</v>
      </c>
      <c r="M298" s="2" t="s">
        <v>21</v>
      </c>
      <c r="N298" s="2" t="s">
        <v>22</v>
      </c>
      <c r="O298" s="2" t="s">
        <v>82</v>
      </c>
      <c r="P298" s="3">
        <v>10</v>
      </c>
      <c r="Q298" s="15">
        <f>IF(N298="Algae",P298,P298*AB298)</f>
        <v>1</v>
      </c>
      <c r="R298" s="15">
        <f>Q298/X298</f>
        <v>4013.377926421399</v>
      </c>
      <c r="S298" s="3" t="s">
        <v>187</v>
      </c>
      <c r="T298" s="3">
        <f t="shared" si="34"/>
        <v>4013.377926421399</v>
      </c>
      <c r="U298" s="3" t="s">
        <v>187</v>
      </c>
      <c r="V298" s="3"/>
      <c r="W298" s="2" t="s">
        <v>24</v>
      </c>
      <c r="X298" s="8">
        <v>2.4916666666666701E-4</v>
      </c>
      <c r="Y298" s="2" t="s">
        <v>24</v>
      </c>
      <c r="AB298" s="14">
        <v>0.1</v>
      </c>
    </row>
    <row r="299" spans="1:28" ht="15" x14ac:dyDescent="0.2">
      <c r="A299" s="2" t="s">
        <v>15</v>
      </c>
      <c r="B299" s="2" t="s">
        <v>123</v>
      </c>
      <c r="C299" s="2" t="s">
        <v>17</v>
      </c>
      <c r="D299" s="2" t="s">
        <v>124</v>
      </c>
      <c r="E299" s="5" t="s">
        <v>192</v>
      </c>
      <c r="F299" s="5" t="str">
        <f t="shared" si="29"/>
        <v>UP</v>
      </c>
      <c r="G299" s="5" t="str">
        <f t="shared" si="30"/>
        <v>Reference</v>
      </c>
      <c r="H299" s="5" t="str">
        <f t="shared" si="31"/>
        <v>Post_2_Reference</v>
      </c>
      <c r="I299" s="2" t="s">
        <v>94</v>
      </c>
      <c r="J299" s="2" t="s">
        <v>95</v>
      </c>
      <c r="K299" s="5" t="str">
        <f t="shared" si="32"/>
        <v>15</v>
      </c>
      <c r="L299" s="5" t="str">
        <f t="shared" si="33"/>
        <v>Post_2_Reference15</v>
      </c>
      <c r="M299" s="2" t="s">
        <v>21</v>
      </c>
      <c r="N299" s="2" t="s">
        <v>22</v>
      </c>
      <c r="O299" s="2" t="s">
        <v>128</v>
      </c>
      <c r="P299" s="3">
        <v>3</v>
      </c>
      <c r="Q299" s="15">
        <f>IF(N299="Algae",P299,P299*AB299)</f>
        <v>0.30000000000000004</v>
      </c>
      <c r="R299" s="15">
        <f>Q299/X299</f>
        <v>1204.0133779264199</v>
      </c>
      <c r="S299" s="3" t="s">
        <v>187</v>
      </c>
      <c r="T299" s="3">
        <f t="shared" si="34"/>
        <v>1204.0133779264199</v>
      </c>
      <c r="U299" s="3" t="s">
        <v>187</v>
      </c>
      <c r="V299" s="3"/>
      <c r="W299" s="2" t="s">
        <v>24</v>
      </c>
      <c r="X299" s="8">
        <v>2.4916666666666701E-4</v>
      </c>
      <c r="Y299" s="2" t="s">
        <v>24</v>
      </c>
      <c r="AB299" s="14">
        <v>0.1</v>
      </c>
    </row>
    <row r="300" spans="1:28" ht="15" x14ac:dyDescent="0.2">
      <c r="A300" s="2" t="s">
        <v>15</v>
      </c>
      <c r="B300" s="2" t="s">
        <v>123</v>
      </c>
      <c r="C300" s="2" t="s">
        <v>17</v>
      </c>
      <c r="D300" s="2" t="s">
        <v>124</v>
      </c>
      <c r="E300" s="5" t="s">
        <v>192</v>
      </c>
      <c r="F300" s="5" t="str">
        <f t="shared" si="29"/>
        <v>UP</v>
      </c>
      <c r="G300" s="5" t="str">
        <f t="shared" si="30"/>
        <v>Reference</v>
      </c>
      <c r="H300" s="5" t="str">
        <f t="shared" si="31"/>
        <v>Post_2_Reference</v>
      </c>
      <c r="I300" s="2" t="s">
        <v>94</v>
      </c>
      <c r="J300" s="2" t="s">
        <v>95</v>
      </c>
      <c r="K300" s="5" t="str">
        <f t="shared" si="32"/>
        <v>15</v>
      </c>
      <c r="L300" s="5" t="str">
        <f t="shared" si="33"/>
        <v>Post_2_Reference15</v>
      </c>
      <c r="M300" s="2" t="s">
        <v>21</v>
      </c>
      <c r="N300" s="2" t="s">
        <v>22</v>
      </c>
      <c r="O300" s="2" t="s">
        <v>35</v>
      </c>
      <c r="P300" s="3">
        <v>123</v>
      </c>
      <c r="Q300" s="15">
        <f>IF(N300="Algae",P300,P300*AB300)</f>
        <v>12.3</v>
      </c>
      <c r="R300" s="15">
        <f>Q300/X300</f>
        <v>49364.54849498321</v>
      </c>
      <c r="S300" s="3" t="s">
        <v>187</v>
      </c>
      <c r="T300" s="3">
        <f t="shared" si="34"/>
        <v>49364.54849498321</v>
      </c>
      <c r="U300" s="3" t="s">
        <v>187</v>
      </c>
      <c r="V300" s="3"/>
      <c r="W300" s="2" t="s">
        <v>24</v>
      </c>
      <c r="X300" s="8">
        <v>2.4916666666666701E-4</v>
      </c>
      <c r="Y300" s="2" t="s">
        <v>24</v>
      </c>
      <c r="AB300" s="14">
        <v>0.1</v>
      </c>
    </row>
    <row r="301" spans="1:28" ht="15" x14ac:dyDescent="0.2">
      <c r="A301" s="2" t="s">
        <v>15</v>
      </c>
      <c r="B301" s="2" t="s">
        <v>123</v>
      </c>
      <c r="C301" s="2" t="s">
        <v>17</v>
      </c>
      <c r="D301" s="2" t="s">
        <v>124</v>
      </c>
      <c r="E301" s="5" t="s">
        <v>192</v>
      </c>
      <c r="F301" s="5" t="str">
        <f t="shared" si="29"/>
        <v>UP</v>
      </c>
      <c r="G301" s="5" t="str">
        <f t="shared" si="30"/>
        <v>Reference</v>
      </c>
      <c r="H301" s="5" t="str">
        <f t="shared" si="31"/>
        <v>Post_2_Reference</v>
      </c>
      <c r="I301" s="2" t="s">
        <v>94</v>
      </c>
      <c r="J301" s="2" t="s">
        <v>95</v>
      </c>
      <c r="K301" s="5" t="str">
        <f t="shared" si="32"/>
        <v>15</v>
      </c>
      <c r="L301" s="5" t="str">
        <f t="shared" si="33"/>
        <v>Post_2_Reference15</v>
      </c>
      <c r="M301" s="2" t="s">
        <v>21</v>
      </c>
      <c r="N301" s="2" t="s">
        <v>22</v>
      </c>
      <c r="O301" s="2" t="s">
        <v>36</v>
      </c>
      <c r="P301" s="3">
        <v>3</v>
      </c>
      <c r="Q301" s="15">
        <f>IF(N301="Algae",P301,P301*AB301)</f>
        <v>0.30000000000000004</v>
      </c>
      <c r="R301" s="15">
        <f>Q301/X301</f>
        <v>1204.0133779264199</v>
      </c>
      <c r="S301" s="3" t="s">
        <v>187</v>
      </c>
      <c r="T301" s="3">
        <f t="shared" si="34"/>
        <v>1204.0133779264199</v>
      </c>
      <c r="U301" s="3" t="s">
        <v>187</v>
      </c>
      <c r="V301" s="3"/>
      <c r="W301" s="2" t="s">
        <v>24</v>
      </c>
      <c r="X301" s="8">
        <v>2.4916666666666701E-4</v>
      </c>
      <c r="Y301" s="2" t="s">
        <v>24</v>
      </c>
      <c r="AB301" s="14">
        <v>0.1</v>
      </c>
    </row>
    <row r="302" spans="1:28" ht="15" x14ac:dyDescent="0.2">
      <c r="A302" s="2" t="s">
        <v>15</v>
      </c>
      <c r="B302" s="2" t="s">
        <v>123</v>
      </c>
      <c r="C302" s="2" t="s">
        <v>17</v>
      </c>
      <c r="D302" s="2" t="s">
        <v>124</v>
      </c>
      <c r="E302" s="5" t="s">
        <v>192</v>
      </c>
      <c r="F302" s="5" t="str">
        <f t="shared" si="29"/>
        <v>UP</v>
      </c>
      <c r="G302" s="5" t="str">
        <f t="shared" si="30"/>
        <v>Reference</v>
      </c>
      <c r="H302" s="5" t="str">
        <f t="shared" si="31"/>
        <v>Post_2_Reference</v>
      </c>
      <c r="I302" s="2" t="s">
        <v>94</v>
      </c>
      <c r="J302" s="2" t="s">
        <v>95</v>
      </c>
      <c r="K302" s="5" t="str">
        <f t="shared" si="32"/>
        <v>15</v>
      </c>
      <c r="L302" s="5" t="str">
        <f t="shared" si="33"/>
        <v>Post_2_Reference15</v>
      </c>
      <c r="M302" s="2" t="s">
        <v>21</v>
      </c>
      <c r="N302" s="2" t="s">
        <v>22</v>
      </c>
      <c r="O302" s="2" t="s">
        <v>37</v>
      </c>
      <c r="P302" s="3">
        <v>28</v>
      </c>
      <c r="Q302" s="15">
        <f>IF(N302="Algae",P302,P302*AB302)</f>
        <v>2.8000000000000003</v>
      </c>
      <c r="R302" s="15">
        <f>Q302/X302</f>
        <v>11237.458193979919</v>
      </c>
      <c r="S302" s="3" t="s">
        <v>187</v>
      </c>
      <c r="T302" s="3">
        <f t="shared" si="34"/>
        <v>11237.458193979919</v>
      </c>
      <c r="U302" s="3" t="s">
        <v>187</v>
      </c>
      <c r="V302" s="3"/>
      <c r="W302" s="2" t="s">
        <v>24</v>
      </c>
      <c r="X302" s="8">
        <v>2.4916666666666701E-4</v>
      </c>
      <c r="Y302" s="2" t="s">
        <v>24</v>
      </c>
      <c r="AB302" s="14">
        <v>0.1</v>
      </c>
    </row>
    <row r="303" spans="1:28" ht="15" x14ac:dyDescent="0.2">
      <c r="A303" s="2" t="s">
        <v>15</v>
      </c>
      <c r="B303" s="2" t="s">
        <v>123</v>
      </c>
      <c r="C303" s="2" t="s">
        <v>17</v>
      </c>
      <c r="D303" s="2" t="s">
        <v>124</v>
      </c>
      <c r="E303" s="5" t="s">
        <v>192</v>
      </c>
      <c r="F303" s="5" t="str">
        <f t="shared" si="29"/>
        <v>UP</v>
      </c>
      <c r="G303" s="5" t="str">
        <f t="shared" si="30"/>
        <v>Reference</v>
      </c>
      <c r="H303" s="5" t="str">
        <f t="shared" si="31"/>
        <v>Post_2_Reference</v>
      </c>
      <c r="I303" s="2" t="s">
        <v>94</v>
      </c>
      <c r="J303" s="2" t="s">
        <v>95</v>
      </c>
      <c r="K303" s="5" t="str">
        <f t="shared" si="32"/>
        <v>15</v>
      </c>
      <c r="L303" s="5" t="str">
        <f t="shared" si="33"/>
        <v>Post_2_Reference15</v>
      </c>
      <c r="M303" s="2" t="s">
        <v>21</v>
      </c>
      <c r="N303" s="2" t="s">
        <v>22</v>
      </c>
      <c r="O303" s="2" t="s">
        <v>129</v>
      </c>
      <c r="P303" s="3">
        <v>1</v>
      </c>
      <c r="Q303" s="15">
        <f>IF(N303="Algae",P303,P303*AB303)</f>
        <v>0.1</v>
      </c>
      <c r="R303" s="15">
        <f>Q303/X303</f>
        <v>401.33779264213996</v>
      </c>
      <c r="S303" s="3" t="s">
        <v>187</v>
      </c>
      <c r="T303" s="3">
        <f t="shared" si="34"/>
        <v>401.33779264213996</v>
      </c>
      <c r="U303" s="3" t="s">
        <v>187</v>
      </c>
      <c r="V303" s="3"/>
      <c r="W303" s="2" t="s">
        <v>24</v>
      </c>
      <c r="X303" s="8">
        <v>2.4916666666666701E-4</v>
      </c>
      <c r="Y303" s="2" t="s">
        <v>24</v>
      </c>
      <c r="AB303" s="14">
        <v>0.1</v>
      </c>
    </row>
    <row r="304" spans="1:28" ht="15" x14ac:dyDescent="0.2">
      <c r="A304" s="2" t="s">
        <v>15</v>
      </c>
      <c r="B304" s="2" t="s">
        <v>123</v>
      </c>
      <c r="C304" s="2" t="s">
        <v>17</v>
      </c>
      <c r="D304" s="2" t="s">
        <v>124</v>
      </c>
      <c r="E304" s="5" t="s">
        <v>192</v>
      </c>
      <c r="F304" s="5" t="str">
        <f t="shared" si="29"/>
        <v>UP</v>
      </c>
      <c r="G304" s="5" t="str">
        <f t="shared" si="30"/>
        <v>Reference</v>
      </c>
      <c r="H304" s="5" t="str">
        <f t="shared" si="31"/>
        <v>Post_2_Reference</v>
      </c>
      <c r="I304" s="2" t="s">
        <v>94</v>
      </c>
      <c r="J304" s="2" t="s">
        <v>95</v>
      </c>
      <c r="K304" s="5" t="str">
        <f t="shared" si="32"/>
        <v>15</v>
      </c>
      <c r="L304" s="5" t="str">
        <f t="shared" si="33"/>
        <v>Post_2_Reference15</v>
      </c>
      <c r="M304" s="2" t="s">
        <v>21</v>
      </c>
      <c r="N304" s="2" t="s">
        <v>22</v>
      </c>
      <c r="O304" s="2" t="s">
        <v>70</v>
      </c>
      <c r="P304" s="3">
        <v>30</v>
      </c>
      <c r="Q304" s="15">
        <f>IF(N304="Algae",P304,P304*AB304)</f>
        <v>3</v>
      </c>
      <c r="R304" s="15">
        <f>Q304/X304</f>
        <v>12040.133779264197</v>
      </c>
      <c r="S304" s="3" t="s">
        <v>187</v>
      </c>
      <c r="T304" s="3">
        <f t="shared" si="34"/>
        <v>12040.133779264197</v>
      </c>
      <c r="U304" s="3" t="s">
        <v>187</v>
      </c>
      <c r="V304" s="3"/>
      <c r="W304" s="2" t="s">
        <v>24</v>
      </c>
      <c r="X304" s="8">
        <v>2.4916666666666701E-4</v>
      </c>
      <c r="Y304" s="2" t="s">
        <v>24</v>
      </c>
      <c r="AB304" s="14">
        <v>0.1</v>
      </c>
    </row>
    <row r="305" spans="1:28" ht="15" x14ac:dyDescent="0.2">
      <c r="A305" s="2" t="s">
        <v>15</v>
      </c>
      <c r="B305" s="2" t="s">
        <v>123</v>
      </c>
      <c r="C305" s="2" t="s">
        <v>17</v>
      </c>
      <c r="D305" s="2" t="s">
        <v>124</v>
      </c>
      <c r="E305" s="5" t="s">
        <v>192</v>
      </c>
      <c r="F305" s="5" t="str">
        <f t="shared" si="29"/>
        <v>UP</v>
      </c>
      <c r="G305" s="5" t="str">
        <f t="shared" si="30"/>
        <v>Reference</v>
      </c>
      <c r="H305" s="5" t="str">
        <f t="shared" si="31"/>
        <v>Post_2_Reference</v>
      </c>
      <c r="I305" s="2" t="s">
        <v>94</v>
      </c>
      <c r="J305" s="2" t="s">
        <v>95</v>
      </c>
      <c r="K305" s="5" t="str">
        <f t="shared" si="32"/>
        <v>15</v>
      </c>
      <c r="L305" s="5" t="str">
        <f t="shared" si="33"/>
        <v>Post_2_Reference15</v>
      </c>
      <c r="M305" s="2" t="s">
        <v>21</v>
      </c>
      <c r="N305" s="2" t="s">
        <v>22</v>
      </c>
      <c r="O305" s="2" t="s">
        <v>38</v>
      </c>
      <c r="P305" s="3">
        <v>11</v>
      </c>
      <c r="Q305" s="15">
        <f>IF(N305="Algae",P305,P305*AB305)</f>
        <v>1.1000000000000001</v>
      </c>
      <c r="R305" s="15">
        <f>Q305/X305</f>
        <v>4414.7157190635389</v>
      </c>
      <c r="S305" s="3" t="s">
        <v>187</v>
      </c>
      <c r="T305" s="3">
        <f t="shared" si="34"/>
        <v>4414.7157190635389</v>
      </c>
      <c r="U305" s="3" t="s">
        <v>187</v>
      </c>
      <c r="V305" s="3"/>
      <c r="W305" s="2" t="s">
        <v>24</v>
      </c>
      <c r="X305" s="8">
        <v>2.4916666666666701E-4</v>
      </c>
      <c r="Y305" s="2" t="s">
        <v>24</v>
      </c>
      <c r="AB305" s="14">
        <v>0.1</v>
      </c>
    </row>
    <row r="306" spans="1:28" ht="15" x14ac:dyDescent="0.2">
      <c r="A306" s="2" t="s">
        <v>15</v>
      </c>
      <c r="B306" s="2" t="s">
        <v>123</v>
      </c>
      <c r="C306" s="2" t="s">
        <v>17</v>
      </c>
      <c r="D306" s="2" t="s">
        <v>124</v>
      </c>
      <c r="E306" s="5" t="s">
        <v>192</v>
      </c>
      <c r="F306" s="5" t="str">
        <f t="shared" si="29"/>
        <v>UP</v>
      </c>
      <c r="G306" s="5" t="str">
        <f t="shared" si="30"/>
        <v>Reference</v>
      </c>
      <c r="H306" s="5" t="str">
        <f t="shared" si="31"/>
        <v>Post_2_Reference</v>
      </c>
      <c r="I306" s="2" t="s">
        <v>94</v>
      </c>
      <c r="J306" s="2" t="s">
        <v>95</v>
      </c>
      <c r="K306" s="5" t="str">
        <f t="shared" si="32"/>
        <v>15</v>
      </c>
      <c r="L306" s="5" t="str">
        <f t="shared" si="33"/>
        <v>Post_2_Reference15</v>
      </c>
      <c r="M306" s="2" t="s">
        <v>21</v>
      </c>
      <c r="N306" s="2" t="s">
        <v>22</v>
      </c>
      <c r="O306" s="2" t="s">
        <v>101</v>
      </c>
      <c r="P306" s="3">
        <v>1</v>
      </c>
      <c r="Q306" s="15">
        <f>IF(N306="Algae",P306,P306*AB306)</f>
        <v>0.1</v>
      </c>
      <c r="R306" s="15">
        <f>Q306/X306</f>
        <v>401.33779264213996</v>
      </c>
      <c r="S306" s="3" t="s">
        <v>187</v>
      </c>
      <c r="T306" s="3">
        <f t="shared" si="34"/>
        <v>401.33779264213996</v>
      </c>
      <c r="U306" s="3" t="s">
        <v>187</v>
      </c>
      <c r="V306" s="3"/>
      <c r="W306" s="2" t="s">
        <v>24</v>
      </c>
      <c r="X306" s="8">
        <v>2.4916666666666701E-4</v>
      </c>
      <c r="Y306" s="2" t="s">
        <v>24</v>
      </c>
      <c r="AB306" s="14">
        <v>0.1</v>
      </c>
    </row>
    <row r="307" spans="1:28" ht="15" x14ac:dyDescent="0.2">
      <c r="A307" s="2" t="s">
        <v>15</v>
      </c>
      <c r="B307" s="2" t="s">
        <v>123</v>
      </c>
      <c r="C307" s="2" t="s">
        <v>17</v>
      </c>
      <c r="D307" s="2" t="s">
        <v>124</v>
      </c>
      <c r="E307" s="5" t="s">
        <v>192</v>
      </c>
      <c r="F307" s="5" t="str">
        <f t="shared" si="29"/>
        <v>UP</v>
      </c>
      <c r="G307" s="5" t="str">
        <f t="shared" si="30"/>
        <v>Reference</v>
      </c>
      <c r="H307" s="5" t="str">
        <f t="shared" si="31"/>
        <v>Post_2_Reference</v>
      </c>
      <c r="I307" s="2" t="s">
        <v>94</v>
      </c>
      <c r="J307" s="2" t="s">
        <v>95</v>
      </c>
      <c r="K307" s="5" t="str">
        <f t="shared" si="32"/>
        <v>15</v>
      </c>
      <c r="L307" s="5" t="str">
        <f t="shared" si="33"/>
        <v>Post_2_Reference15</v>
      </c>
      <c r="M307" s="2" t="s">
        <v>21</v>
      </c>
      <c r="N307" s="2" t="s">
        <v>22</v>
      </c>
      <c r="O307" s="2" t="s">
        <v>130</v>
      </c>
      <c r="P307" s="3">
        <v>1</v>
      </c>
      <c r="Q307" s="15">
        <f>IF(N307="Algae",P307,P307*AB307)</f>
        <v>0.1</v>
      </c>
      <c r="R307" s="15">
        <f>Q307/X307</f>
        <v>401.33779264213996</v>
      </c>
      <c r="S307" s="3" t="s">
        <v>187</v>
      </c>
      <c r="T307" s="3">
        <f t="shared" si="34"/>
        <v>401.33779264213996</v>
      </c>
      <c r="U307" s="3" t="s">
        <v>187</v>
      </c>
      <c r="V307" s="3"/>
      <c r="W307" s="2" t="s">
        <v>24</v>
      </c>
      <c r="X307" s="8">
        <v>2.4916666666666701E-4</v>
      </c>
      <c r="Y307" s="2" t="s">
        <v>24</v>
      </c>
      <c r="AB307" s="14">
        <v>0.1</v>
      </c>
    </row>
    <row r="308" spans="1:28" ht="15" x14ac:dyDescent="0.2">
      <c r="A308" s="2" t="s">
        <v>15</v>
      </c>
      <c r="B308" s="2" t="s">
        <v>123</v>
      </c>
      <c r="C308" s="2" t="s">
        <v>17</v>
      </c>
      <c r="D308" s="2" t="s">
        <v>124</v>
      </c>
      <c r="E308" s="5" t="s">
        <v>192</v>
      </c>
      <c r="F308" s="5" t="str">
        <f t="shared" si="29"/>
        <v>UP</v>
      </c>
      <c r="G308" s="5" t="str">
        <f t="shared" si="30"/>
        <v>Reference</v>
      </c>
      <c r="H308" s="5" t="str">
        <f t="shared" si="31"/>
        <v>Post_2_Reference</v>
      </c>
      <c r="I308" s="2" t="s">
        <v>94</v>
      </c>
      <c r="J308" s="2" t="s">
        <v>95</v>
      </c>
      <c r="K308" s="5" t="str">
        <f t="shared" si="32"/>
        <v>15</v>
      </c>
      <c r="L308" s="5" t="str">
        <f t="shared" si="33"/>
        <v>Post_2_Reference15</v>
      </c>
      <c r="M308" s="2" t="s">
        <v>21</v>
      </c>
      <c r="N308" s="2" t="s">
        <v>22</v>
      </c>
      <c r="O308" s="2" t="s">
        <v>131</v>
      </c>
      <c r="P308" s="3">
        <v>2</v>
      </c>
      <c r="Q308" s="15">
        <f>IF(N308="Algae",P308,P308*AB308)</f>
        <v>0.2</v>
      </c>
      <c r="R308" s="15">
        <f>Q308/X308</f>
        <v>802.67558528427992</v>
      </c>
      <c r="S308" s="3" t="s">
        <v>187</v>
      </c>
      <c r="T308" s="3">
        <f t="shared" si="34"/>
        <v>802.67558528427992</v>
      </c>
      <c r="U308" s="3" t="s">
        <v>187</v>
      </c>
      <c r="V308" s="3"/>
      <c r="W308" s="2" t="s">
        <v>24</v>
      </c>
      <c r="X308" s="8">
        <v>2.4916666666666701E-4</v>
      </c>
      <c r="Y308" s="2" t="s">
        <v>24</v>
      </c>
      <c r="AB308" s="14">
        <v>0.1</v>
      </c>
    </row>
    <row r="309" spans="1:28" ht="15" x14ac:dyDescent="0.2">
      <c r="A309" s="2" t="s">
        <v>15</v>
      </c>
      <c r="B309" s="2" t="s">
        <v>123</v>
      </c>
      <c r="C309" s="2" t="s">
        <v>17</v>
      </c>
      <c r="D309" s="2" t="s">
        <v>124</v>
      </c>
      <c r="E309" s="5" t="s">
        <v>192</v>
      </c>
      <c r="F309" s="5" t="str">
        <f t="shared" si="29"/>
        <v>UP</v>
      </c>
      <c r="G309" s="5" t="str">
        <f t="shared" si="30"/>
        <v>Reference</v>
      </c>
      <c r="H309" s="5" t="str">
        <f t="shared" si="31"/>
        <v>Post_2_Reference</v>
      </c>
      <c r="I309" s="2" t="s">
        <v>94</v>
      </c>
      <c r="J309" s="2" t="s">
        <v>95</v>
      </c>
      <c r="K309" s="5" t="str">
        <f t="shared" si="32"/>
        <v>15</v>
      </c>
      <c r="L309" s="5" t="str">
        <f t="shared" si="33"/>
        <v>Post_2_Reference15</v>
      </c>
      <c r="M309" s="2" t="s">
        <v>21</v>
      </c>
      <c r="N309" s="2" t="s">
        <v>22</v>
      </c>
      <c r="O309" s="2" t="s">
        <v>132</v>
      </c>
      <c r="P309" s="3">
        <v>1</v>
      </c>
      <c r="Q309" s="15">
        <f>IF(N309="Algae",P309,P309*AB309)</f>
        <v>0.1</v>
      </c>
      <c r="R309" s="15">
        <f>Q309/X309</f>
        <v>401.33779264213996</v>
      </c>
      <c r="S309" s="3" t="s">
        <v>187</v>
      </c>
      <c r="T309" s="3">
        <f t="shared" si="34"/>
        <v>401.33779264213996</v>
      </c>
      <c r="U309" s="3" t="s">
        <v>187</v>
      </c>
      <c r="V309" s="3"/>
      <c r="W309" s="2" t="s">
        <v>24</v>
      </c>
      <c r="X309" s="8">
        <v>2.4916666666666701E-4</v>
      </c>
      <c r="Y309" s="2" t="s">
        <v>24</v>
      </c>
      <c r="AB309" s="14">
        <v>0.1</v>
      </c>
    </row>
    <row r="310" spans="1:28" ht="15" x14ac:dyDescent="0.2">
      <c r="A310" s="2" t="s">
        <v>15</v>
      </c>
      <c r="B310" s="2" t="s">
        <v>123</v>
      </c>
      <c r="C310" s="2" t="s">
        <v>17</v>
      </c>
      <c r="D310" s="2" t="s">
        <v>124</v>
      </c>
      <c r="E310" s="5" t="s">
        <v>192</v>
      </c>
      <c r="F310" s="5" t="str">
        <f t="shared" si="29"/>
        <v>UP</v>
      </c>
      <c r="G310" s="5" t="str">
        <f t="shared" si="30"/>
        <v>Reference</v>
      </c>
      <c r="H310" s="5" t="str">
        <f t="shared" si="31"/>
        <v>Post_2_Reference</v>
      </c>
      <c r="I310" s="2" t="s">
        <v>94</v>
      </c>
      <c r="J310" s="2" t="s">
        <v>95</v>
      </c>
      <c r="K310" s="5" t="str">
        <f t="shared" si="32"/>
        <v>15</v>
      </c>
      <c r="L310" s="5" t="str">
        <f t="shared" si="33"/>
        <v>Post_2_Reference15</v>
      </c>
      <c r="M310" s="2" t="s">
        <v>21</v>
      </c>
      <c r="N310" s="2" t="s">
        <v>22</v>
      </c>
      <c r="O310" s="2" t="s">
        <v>40</v>
      </c>
      <c r="P310" s="3">
        <v>26</v>
      </c>
      <c r="Q310" s="15">
        <f>IF(N310="Algae",P310,P310*AB310)</f>
        <v>2.6</v>
      </c>
      <c r="R310" s="15">
        <f>Q310/X310</f>
        <v>10434.782608695637</v>
      </c>
      <c r="S310" s="3" t="s">
        <v>187</v>
      </c>
      <c r="T310" s="3">
        <f t="shared" si="34"/>
        <v>10434.782608695637</v>
      </c>
      <c r="U310" s="3" t="s">
        <v>187</v>
      </c>
      <c r="V310" s="3"/>
      <c r="W310" s="2" t="s">
        <v>24</v>
      </c>
      <c r="X310" s="8">
        <v>2.4916666666666701E-4</v>
      </c>
      <c r="Y310" s="2" t="s">
        <v>24</v>
      </c>
      <c r="AB310" s="14">
        <v>0.1</v>
      </c>
    </row>
    <row r="311" spans="1:28" ht="15" x14ac:dyDescent="0.2">
      <c r="A311" s="2" t="s">
        <v>15</v>
      </c>
      <c r="B311" s="2" t="s">
        <v>123</v>
      </c>
      <c r="C311" s="2" t="s">
        <v>17</v>
      </c>
      <c r="D311" s="2" t="s">
        <v>124</v>
      </c>
      <c r="E311" s="5" t="s">
        <v>192</v>
      </c>
      <c r="F311" s="5" t="str">
        <f t="shared" si="29"/>
        <v>UP</v>
      </c>
      <c r="G311" s="5" t="str">
        <f t="shared" si="30"/>
        <v>Reference</v>
      </c>
      <c r="H311" s="5" t="str">
        <f t="shared" si="31"/>
        <v>Post_2_Reference</v>
      </c>
      <c r="I311" s="2" t="s">
        <v>94</v>
      </c>
      <c r="J311" s="2" t="s">
        <v>95</v>
      </c>
      <c r="K311" s="5" t="str">
        <f t="shared" si="32"/>
        <v>15</v>
      </c>
      <c r="L311" s="5" t="str">
        <f t="shared" si="33"/>
        <v>Post_2_Reference15</v>
      </c>
      <c r="M311" s="2" t="s">
        <v>21</v>
      </c>
      <c r="N311" s="2" t="s">
        <v>22</v>
      </c>
      <c r="O311" s="2" t="s">
        <v>41</v>
      </c>
      <c r="P311" s="3">
        <v>7</v>
      </c>
      <c r="Q311" s="15">
        <f>IF(N311="Algae",P311,P311*AB311)</f>
        <v>0.70000000000000007</v>
      </c>
      <c r="R311" s="15">
        <f>Q311/X311</f>
        <v>2809.3645484949798</v>
      </c>
      <c r="S311" s="3" t="s">
        <v>187</v>
      </c>
      <c r="T311" s="3">
        <f t="shared" si="34"/>
        <v>2809.3645484949798</v>
      </c>
      <c r="U311" s="3" t="s">
        <v>187</v>
      </c>
      <c r="V311" s="3"/>
      <c r="W311" s="2" t="s">
        <v>24</v>
      </c>
      <c r="X311" s="8">
        <v>2.4916666666666701E-4</v>
      </c>
      <c r="Y311" s="2" t="s">
        <v>24</v>
      </c>
      <c r="AB311" s="14">
        <v>0.1</v>
      </c>
    </row>
    <row r="312" spans="1:28" ht="15" x14ac:dyDescent="0.2">
      <c r="A312" s="2" t="s">
        <v>15</v>
      </c>
      <c r="B312" s="2" t="s">
        <v>123</v>
      </c>
      <c r="C312" s="2" t="s">
        <v>17</v>
      </c>
      <c r="D312" s="2" t="s">
        <v>124</v>
      </c>
      <c r="E312" s="5" t="s">
        <v>192</v>
      </c>
      <c r="F312" s="5" t="str">
        <f t="shared" si="29"/>
        <v>UP</v>
      </c>
      <c r="G312" s="5" t="str">
        <f t="shared" si="30"/>
        <v>Reference</v>
      </c>
      <c r="H312" s="5" t="str">
        <f t="shared" si="31"/>
        <v>Post_2_Reference</v>
      </c>
      <c r="I312" s="2" t="s">
        <v>94</v>
      </c>
      <c r="J312" s="2" t="s">
        <v>95</v>
      </c>
      <c r="K312" s="5" t="str">
        <f t="shared" si="32"/>
        <v>15</v>
      </c>
      <c r="L312" s="5" t="str">
        <f t="shared" si="33"/>
        <v>Post_2_Reference15</v>
      </c>
      <c r="M312" s="2" t="s">
        <v>21</v>
      </c>
      <c r="N312" s="2" t="s">
        <v>22</v>
      </c>
      <c r="O312" s="2" t="s">
        <v>133</v>
      </c>
      <c r="P312" s="3">
        <v>1</v>
      </c>
      <c r="Q312" s="15">
        <f>IF(N312="Algae",P312,P312*AB312)</f>
        <v>0.1</v>
      </c>
      <c r="R312" s="15">
        <f>Q312/X312</f>
        <v>401.33779264213996</v>
      </c>
      <c r="S312" s="3" t="s">
        <v>187</v>
      </c>
      <c r="T312" s="3">
        <f t="shared" si="34"/>
        <v>401.33779264213996</v>
      </c>
      <c r="U312" s="3" t="s">
        <v>187</v>
      </c>
      <c r="V312" s="3"/>
      <c r="W312" s="2" t="s">
        <v>24</v>
      </c>
      <c r="X312" s="8">
        <v>2.4916666666666701E-4</v>
      </c>
      <c r="Y312" s="2" t="s">
        <v>24</v>
      </c>
      <c r="AB312" s="14">
        <v>0.1</v>
      </c>
    </row>
    <row r="313" spans="1:28" ht="15" x14ac:dyDescent="0.2">
      <c r="A313" s="2" t="s">
        <v>15</v>
      </c>
      <c r="B313" s="2" t="s">
        <v>123</v>
      </c>
      <c r="C313" s="2" t="s">
        <v>17</v>
      </c>
      <c r="D313" s="2" t="s">
        <v>124</v>
      </c>
      <c r="E313" s="5" t="s">
        <v>192</v>
      </c>
      <c r="F313" s="5" t="str">
        <f t="shared" si="29"/>
        <v>UP</v>
      </c>
      <c r="G313" s="5" t="str">
        <f t="shared" si="30"/>
        <v>Reference</v>
      </c>
      <c r="H313" s="5" t="str">
        <f t="shared" si="31"/>
        <v>Post_2_Reference</v>
      </c>
      <c r="I313" s="2" t="s">
        <v>94</v>
      </c>
      <c r="J313" s="2" t="s">
        <v>95</v>
      </c>
      <c r="K313" s="5" t="str">
        <f t="shared" si="32"/>
        <v>15</v>
      </c>
      <c r="L313" s="5" t="str">
        <f t="shared" si="33"/>
        <v>Post_2_Reference15</v>
      </c>
      <c r="M313" s="2" t="s">
        <v>21</v>
      </c>
      <c r="N313" s="2" t="s">
        <v>22</v>
      </c>
      <c r="O313" s="2" t="s">
        <v>134</v>
      </c>
      <c r="P313" s="3">
        <v>2</v>
      </c>
      <c r="Q313" s="15">
        <f>IF(N313="Algae",P313,P313*AB313)</f>
        <v>0.2</v>
      </c>
      <c r="R313" s="15">
        <f>Q313/X313</f>
        <v>802.67558528427992</v>
      </c>
      <c r="S313" s="3" t="s">
        <v>187</v>
      </c>
      <c r="T313" s="3">
        <f t="shared" si="34"/>
        <v>802.67558528427992</v>
      </c>
      <c r="U313" s="3" t="s">
        <v>187</v>
      </c>
      <c r="V313" s="3"/>
      <c r="W313" s="2" t="s">
        <v>24</v>
      </c>
      <c r="X313" s="8">
        <v>2.4916666666666701E-4</v>
      </c>
      <c r="Y313" s="2" t="s">
        <v>24</v>
      </c>
      <c r="AB313" s="14">
        <v>0.1</v>
      </c>
    </row>
    <row r="314" spans="1:28" ht="15" x14ac:dyDescent="0.2">
      <c r="A314" s="2" t="s">
        <v>15</v>
      </c>
      <c r="B314" s="2" t="s">
        <v>123</v>
      </c>
      <c r="C314" s="2" t="s">
        <v>17</v>
      </c>
      <c r="D314" s="2" t="s">
        <v>124</v>
      </c>
      <c r="E314" s="5" t="s">
        <v>192</v>
      </c>
      <c r="F314" s="5" t="str">
        <f t="shared" si="29"/>
        <v>UP</v>
      </c>
      <c r="G314" s="5" t="str">
        <f t="shared" si="30"/>
        <v>Reference</v>
      </c>
      <c r="H314" s="5" t="str">
        <f t="shared" si="31"/>
        <v>Post_2_Reference</v>
      </c>
      <c r="I314" s="2" t="s">
        <v>94</v>
      </c>
      <c r="J314" s="2" t="s">
        <v>95</v>
      </c>
      <c r="K314" s="5" t="str">
        <f t="shared" si="32"/>
        <v>15</v>
      </c>
      <c r="L314" s="5" t="str">
        <f t="shared" si="33"/>
        <v>Post_2_Reference15</v>
      </c>
      <c r="M314" s="2" t="s">
        <v>21</v>
      </c>
      <c r="N314" s="2" t="s">
        <v>22</v>
      </c>
      <c r="O314" s="2" t="s">
        <v>42</v>
      </c>
      <c r="P314" s="3">
        <v>17</v>
      </c>
      <c r="Q314" s="15">
        <f>IF(N314="Algae",P314,P314*AB314)</f>
        <v>1.7000000000000002</v>
      </c>
      <c r="R314" s="15">
        <f>Q314/X314</f>
        <v>6822.7424749163793</v>
      </c>
      <c r="S314" s="3" t="s">
        <v>187</v>
      </c>
      <c r="T314" s="3">
        <f t="shared" si="34"/>
        <v>6822.7424749163793</v>
      </c>
      <c r="U314" s="3" t="s">
        <v>187</v>
      </c>
      <c r="V314" s="3"/>
      <c r="W314" s="2" t="s">
        <v>24</v>
      </c>
      <c r="X314" s="8">
        <v>2.4916666666666701E-4</v>
      </c>
      <c r="Y314" s="2" t="s">
        <v>24</v>
      </c>
      <c r="AB314" s="14">
        <v>0.1</v>
      </c>
    </row>
    <row r="315" spans="1:28" ht="15" x14ac:dyDescent="0.2">
      <c r="A315" s="2" t="s">
        <v>15</v>
      </c>
      <c r="B315" s="2" t="s">
        <v>123</v>
      </c>
      <c r="C315" s="2" t="s">
        <v>17</v>
      </c>
      <c r="D315" s="2" t="s">
        <v>124</v>
      </c>
      <c r="E315" s="5" t="s">
        <v>192</v>
      </c>
      <c r="F315" s="5" t="str">
        <f t="shared" si="29"/>
        <v>UP</v>
      </c>
      <c r="G315" s="5" t="str">
        <f t="shared" si="30"/>
        <v>Reference</v>
      </c>
      <c r="H315" s="5" t="str">
        <f t="shared" si="31"/>
        <v>Post_2_Reference</v>
      </c>
      <c r="I315" s="2" t="s">
        <v>94</v>
      </c>
      <c r="J315" s="2" t="s">
        <v>95</v>
      </c>
      <c r="K315" s="5" t="str">
        <f t="shared" si="32"/>
        <v>15</v>
      </c>
      <c r="L315" s="5" t="str">
        <f t="shared" si="33"/>
        <v>Post_2_Reference15</v>
      </c>
      <c r="M315" s="2" t="s">
        <v>21</v>
      </c>
      <c r="N315" s="2" t="s">
        <v>22</v>
      </c>
      <c r="O315" s="2" t="s">
        <v>71</v>
      </c>
      <c r="P315" s="3">
        <v>5</v>
      </c>
      <c r="Q315" s="15">
        <f>IF(N315="Algae",P315,P315*AB315)</f>
        <v>0.5</v>
      </c>
      <c r="R315" s="15">
        <f>Q315/X315</f>
        <v>2006.6889632106995</v>
      </c>
      <c r="S315" s="3" t="s">
        <v>187</v>
      </c>
      <c r="T315" s="3">
        <f t="shared" si="34"/>
        <v>2006.6889632106995</v>
      </c>
      <c r="U315" s="3" t="s">
        <v>187</v>
      </c>
      <c r="V315" s="3"/>
      <c r="W315" s="2" t="s">
        <v>24</v>
      </c>
      <c r="X315" s="8">
        <v>2.4916666666666701E-4</v>
      </c>
      <c r="Y315" s="2" t="s">
        <v>24</v>
      </c>
      <c r="AB315" s="14">
        <v>0.1</v>
      </c>
    </row>
    <row r="316" spans="1:28" ht="15" x14ac:dyDescent="0.2">
      <c r="A316" s="2" t="s">
        <v>15</v>
      </c>
      <c r="B316" s="2" t="s">
        <v>123</v>
      </c>
      <c r="C316" s="2" t="s">
        <v>17</v>
      </c>
      <c r="D316" s="2" t="s">
        <v>124</v>
      </c>
      <c r="E316" s="5" t="s">
        <v>192</v>
      </c>
      <c r="F316" s="5" t="str">
        <f t="shared" si="29"/>
        <v>UP</v>
      </c>
      <c r="G316" s="5" t="str">
        <f t="shared" si="30"/>
        <v>Reference</v>
      </c>
      <c r="H316" s="5" t="str">
        <f t="shared" si="31"/>
        <v>Post_2_Reference</v>
      </c>
      <c r="I316" s="2" t="s">
        <v>94</v>
      </c>
      <c r="J316" s="2" t="s">
        <v>95</v>
      </c>
      <c r="K316" s="5" t="str">
        <f t="shared" si="32"/>
        <v>15</v>
      </c>
      <c r="L316" s="5" t="str">
        <f t="shared" si="33"/>
        <v>Post_2_Reference15</v>
      </c>
      <c r="M316" s="2" t="s">
        <v>21</v>
      </c>
      <c r="N316" s="2" t="s">
        <v>22</v>
      </c>
      <c r="O316" s="2" t="s">
        <v>86</v>
      </c>
      <c r="P316" s="3">
        <v>2</v>
      </c>
      <c r="Q316" s="15">
        <f>IF(N316="Algae",P316,P316*AB316)</f>
        <v>0.2</v>
      </c>
      <c r="R316" s="15">
        <f>Q316/X316</f>
        <v>802.67558528427992</v>
      </c>
      <c r="S316" s="3" t="s">
        <v>187</v>
      </c>
      <c r="T316" s="3">
        <f t="shared" si="34"/>
        <v>802.67558528427992</v>
      </c>
      <c r="U316" s="3" t="s">
        <v>187</v>
      </c>
      <c r="V316" s="3"/>
      <c r="W316" s="2" t="s">
        <v>24</v>
      </c>
      <c r="X316" s="8">
        <v>2.4916666666666701E-4</v>
      </c>
      <c r="Y316" s="2" t="s">
        <v>24</v>
      </c>
      <c r="AB316" s="14">
        <v>0.1</v>
      </c>
    </row>
    <row r="317" spans="1:28" ht="15" x14ac:dyDescent="0.2">
      <c r="A317" s="2" t="s">
        <v>15</v>
      </c>
      <c r="B317" s="2" t="s">
        <v>123</v>
      </c>
      <c r="C317" s="2" t="s">
        <v>17</v>
      </c>
      <c r="D317" s="2" t="s">
        <v>124</v>
      </c>
      <c r="E317" s="5" t="s">
        <v>192</v>
      </c>
      <c r="F317" s="5" t="str">
        <f t="shared" si="29"/>
        <v>UP</v>
      </c>
      <c r="G317" s="5" t="str">
        <f t="shared" si="30"/>
        <v>Reference</v>
      </c>
      <c r="H317" s="5" t="str">
        <f t="shared" si="31"/>
        <v>Post_2_Reference</v>
      </c>
      <c r="I317" s="2" t="s">
        <v>94</v>
      </c>
      <c r="J317" s="2" t="s">
        <v>95</v>
      </c>
      <c r="K317" s="5" t="str">
        <f t="shared" si="32"/>
        <v>15</v>
      </c>
      <c r="L317" s="5" t="str">
        <f t="shared" si="33"/>
        <v>Post_2_Reference15</v>
      </c>
      <c r="M317" s="2" t="s">
        <v>21</v>
      </c>
      <c r="N317" s="2" t="s">
        <v>22</v>
      </c>
      <c r="O317" s="2" t="s">
        <v>135</v>
      </c>
      <c r="P317" s="3">
        <v>47</v>
      </c>
      <c r="Q317" s="15">
        <f>IF(N317="Algae",P317,P317*AB317)</f>
        <v>4.7</v>
      </c>
      <c r="R317" s="15">
        <f>Q317/X317</f>
        <v>18862.876254180577</v>
      </c>
      <c r="S317" s="3" t="s">
        <v>187</v>
      </c>
      <c r="T317" s="3">
        <f t="shared" si="34"/>
        <v>18862.876254180577</v>
      </c>
      <c r="U317" s="3" t="s">
        <v>187</v>
      </c>
      <c r="V317" s="3"/>
      <c r="W317" s="2" t="s">
        <v>24</v>
      </c>
      <c r="X317" s="8">
        <v>2.4916666666666701E-4</v>
      </c>
      <c r="Y317" s="2" t="s">
        <v>165</v>
      </c>
      <c r="AB317" s="14">
        <v>0.1</v>
      </c>
    </row>
    <row r="318" spans="1:28" ht="15" x14ac:dyDescent="0.2">
      <c r="A318" s="2" t="s">
        <v>15</v>
      </c>
      <c r="B318" s="2" t="s">
        <v>123</v>
      </c>
      <c r="C318" s="2" t="s">
        <v>17</v>
      </c>
      <c r="D318" s="2" t="s">
        <v>124</v>
      </c>
      <c r="E318" s="5" t="s">
        <v>192</v>
      </c>
      <c r="F318" s="5" t="str">
        <f t="shared" si="29"/>
        <v>UP</v>
      </c>
      <c r="G318" s="5" t="str">
        <f t="shared" si="30"/>
        <v>Reference</v>
      </c>
      <c r="H318" s="5" t="str">
        <f t="shared" si="31"/>
        <v>Post_2_Reference</v>
      </c>
      <c r="I318" s="2" t="s">
        <v>94</v>
      </c>
      <c r="J318" s="2" t="s">
        <v>95</v>
      </c>
      <c r="K318" s="5" t="str">
        <f t="shared" si="32"/>
        <v>15</v>
      </c>
      <c r="L318" s="5" t="str">
        <f t="shared" si="33"/>
        <v>Post_2_Reference15</v>
      </c>
      <c r="M318" s="2" t="s">
        <v>21</v>
      </c>
      <c r="N318" s="2" t="s">
        <v>22</v>
      </c>
      <c r="O318" s="2" t="s">
        <v>44</v>
      </c>
      <c r="P318" s="3">
        <v>1</v>
      </c>
      <c r="Q318" s="15">
        <f>IF(N318="Algae",P318,P318*AB318)</f>
        <v>0.1</v>
      </c>
      <c r="R318" s="15">
        <f>Q318/X318</f>
        <v>401.33779264213996</v>
      </c>
      <c r="S318" s="3" t="s">
        <v>187</v>
      </c>
      <c r="T318" s="3">
        <f t="shared" si="34"/>
        <v>401.33779264213996</v>
      </c>
      <c r="U318" s="3" t="s">
        <v>187</v>
      </c>
      <c r="V318" s="3"/>
      <c r="W318" s="2" t="s">
        <v>24</v>
      </c>
      <c r="X318" s="8">
        <v>2.4916666666666701E-4</v>
      </c>
      <c r="Y318" s="2" t="s">
        <v>24</v>
      </c>
      <c r="AB318" s="14">
        <v>0.1</v>
      </c>
    </row>
    <row r="319" spans="1:28" ht="15" x14ac:dyDescent="0.2">
      <c r="A319" s="2" t="s">
        <v>15</v>
      </c>
      <c r="B319" s="2" t="s">
        <v>123</v>
      </c>
      <c r="C319" s="2" t="s">
        <v>17</v>
      </c>
      <c r="D319" s="2" t="s">
        <v>124</v>
      </c>
      <c r="E319" s="5" t="s">
        <v>192</v>
      </c>
      <c r="F319" s="5" t="str">
        <f t="shared" si="29"/>
        <v>UP</v>
      </c>
      <c r="G319" s="5" t="str">
        <f t="shared" si="30"/>
        <v>Reference</v>
      </c>
      <c r="H319" s="5" t="str">
        <f t="shared" si="31"/>
        <v>Post_2_Reference</v>
      </c>
      <c r="I319" s="2" t="s">
        <v>94</v>
      </c>
      <c r="J319" s="2" t="s">
        <v>95</v>
      </c>
      <c r="K319" s="5" t="str">
        <f t="shared" si="32"/>
        <v>15</v>
      </c>
      <c r="L319" s="5" t="str">
        <f t="shared" si="33"/>
        <v>Post_2_Reference15</v>
      </c>
      <c r="M319" s="2" t="s">
        <v>21</v>
      </c>
      <c r="N319" s="2" t="s">
        <v>22</v>
      </c>
      <c r="O319" s="2" t="s">
        <v>72</v>
      </c>
      <c r="P319" s="3">
        <v>2</v>
      </c>
      <c r="Q319" s="15">
        <f>IF(N319="Algae",P319,P319*AB319)</f>
        <v>0.2</v>
      </c>
      <c r="R319" s="15">
        <f>Q319/X319</f>
        <v>802.67558528427992</v>
      </c>
      <c r="S319" s="3" t="s">
        <v>187</v>
      </c>
      <c r="T319" s="3">
        <f t="shared" si="34"/>
        <v>802.67558528427992</v>
      </c>
      <c r="U319" s="3" t="s">
        <v>187</v>
      </c>
      <c r="V319" s="3"/>
      <c r="W319" s="2" t="s">
        <v>24</v>
      </c>
      <c r="X319" s="8">
        <v>2.4916666666666701E-4</v>
      </c>
      <c r="Y319" s="2" t="s">
        <v>24</v>
      </c>
      <c r="AB319" s="14">
        <v>0.1</v>
      </c>
    </row>
    <row r="320" spans="1:28" x14ac:dyDescent="0.15">
      <c r="A320" s="6" t="s">
        <v>15</v>
      </c>
      <c r="B320" s="6" t="s">
        <v>136</v>
      </c>
      <c r="C320" s="6" t="s">
        <v>17</v>
      </c>
      <c r="D320" s="6" t="s">
        <v>124</v>
      </c>
      <c r="E320" s="5" t="s">
        <v>192</v>
      </c>
      <c r="F320" s="5" t="str">
        <f t="shared" si="29"/>
        <v>UP</v>
      </c>
      <c r="G320" s="5" t="str">
        <f t="shared" si="30"/>
        <v>Reference</v>
      </c>
      <c r="H320" s="5" t="str">
        <f t="shared" si="31"/>
        <v>Post_2_Reference</v>
      </c>
      <c r="I320" s="6" t="s">
        <v>46</v>
      </c>
      <c r="J320" s="6" t="s">
        <v>47</v>
      </c>
      <c r="K320" s="5" t="str">
        <f t="shared" si="32"/>
        <v>45</v>
      </c>
      <c r="L320" s="5" t="str">
        <f t="shared" si="33"/>
        <v>Post_2_Reference45</v>
      </c>
      <c r="M320" s="6" t="s">
        <v>21</v>
      </c>
      <c r="N320" s="6" t="s">
        <v>150</v>
      </c>
      <c r="O320" s="6" t="s">
        <v>151</v>
      </c>
      <c r="P320" s="3">
        <v>13</v>
      </c>
      <c r="Q320" s="15">
        <f>IF(N320="Algae",P320,P320*AB320)</f>
        <v>13</v>
      </c>
      <c r="R320" s="15">
        <f>Q320/X320</f>
        <v>54260.869565217465</v>
      </c>
      <c r="S320" s="8">
        <v>296</v>
      </c>
      <c r="T320" s="3">
        <f t="shared" si="34"/>
        <v>1235478.260869567</v>
      </c>
      <c r="U320" s="8">
        <v>9</v>
      </c>
      <c r="V320" s="3">
        <f t="shared" si="35"/>
        <v>37565.217391304403</v>
      </c>
      <c r="W320" s="6" t="s">
        <v>24</v>
      </c>
      <c r="X320" s="8">
        <v>2.3958333333333299E-4</v>
      </c>
      <c r="Y320" s="6" t="s">
        <v>24</v>
      </c>
      <c r="AB320" s="13">
        <v>6.3333333333333339E-2</v>
      </c>
    </row>
    <row r="321" spans="1:28" ht="15" x14ac:dyDescent="0.2">
      <c r="A321" s="6" t="s">
        <v>15</v>
      </c>
      <c r="B321" s="6" t="s">
        <v>136</v>
      </c>
      <c r="C321" s="6" t="s">
        <v>17</v>
      </c>
      <c r="D321" s="6" t="s">
        <v>124</v>
      </c>
      <c r="E321" s="5" t="s">
        <v>192</v>
      </c>
      <c r="F321" s="5" t="str">
        <f t="shared" si="29"/>
        <v>UP</v>
      </c>
      <c r="G321" s="5" t="str">
        <f t="shared" si="30"/>
        <v>Reference</v>
      </c>
      <c r="H321" s="5" t="str">
        <f t="shared" si="31"/>
        <v>Post_2_Reference</v>
      </c>
      <c r="I321" s="6" t="s">
        <v>46</v>
      </c>
      <c r="J321" s="6" t="s">
        <v>47</v>
      </c>
      <c r="K321" s="5" t="str">
        <f t="shared" si="32"/>
        <v>45</v>
      </c>
      <c r="L321" s="5" t="str">
        <f t="shared" si="33"/>
        <v>Post_2_Reference45</v>
      </c>
      <c r="M321" s="6" t="s">
        <v>21</v>
      </c>
      <c r="N321" s="6" t="s">
        <v>150</v>
      </c>
      <c r="O321" s="6" t="s">
        <v>22</v>
      </c>
      <c r="P321" s="3">
        <v>31</v>
      </c>
      <c r="Q321" s="15">
        <f>IF(N321="Algae",P321,P321*AB321)</f>
        <v>31</v>
      </c>
      <c r="R321" s="15">
        <f>Q321/X321</f>
        <v>129391.30434782627</v>
      </c>
      <c r="S321" s="8">
        <v>31</v>
      </c>
      <c r="T321" s="3">
        <f t="shared" si="34"/>
        <v>129391.30434782627</v>
      </c>
      <c r="U321" s="9"/>
      <c r="V321" s="3">
        <f t="shared" si="35"/>
        <v>0</v>
      </c>
      <c r="W321" s="8">
        <v>0</v>
      </c>
      <c r="X321" s="8">
        <v>2.3958333333333299E-4</v>
      </c>
      <c r="Y321" s="6" t="s">
        <v>24</v>
      </c>
      <c r="Z321" s="1">
        <f>SUM(P321:P322)</f>
        <v>38</v>
      </c>
      <c r="AA321" s="1">
        <f>SUM(P326:P349)</f>
        <v>600</v>
      </c>
      <c r="AB321" s="14">
        <f>Z321/AA321</f>
        <v>6.3333333333333339E-2</v>
      </c>
    </row>
    <row r="322" spans="1:28" x14ac:dyDescent="0.15">
      <c r="A322" s="6" t="s">
        <v>15</v>
      </c>
      <c r="B322" s="6" t="s">
        <v>136</v>
      </c>
      <c r="C322" s="6" t="s">
        <v>17</v>
      </c>
      <c r="D322" s="6" t="s">
        <v>124</v>
      </c>
      <c r="E322" s="5" t="s">
        <v>192</v>
      </c>
      <c r="F322" s="5" t="str">
        <f t="shared" si="29"/>
        <v>UP</v>
      </c>
      <c r="G322" s="5" t="str">
        <f t="shared" si="30"/>
        <v>Reference</v>
      </c>
      <c r="H322" s="5" t="str">
        <f t="shared" si="31"/>
        <v>Post_2_Reference</v>
      </c>
      <c r="I322" s="6" t="s">
        <v>46</v>
      </c>
      <c r="J322" s="6" t="s">
        <v>47</v>
      </c>
      <c r="K322" s="5" t="str">
        <f t="shared" si="32"/>
        <v>45</v>
      </c>
      <c r="L322" s="5" t="str">
        <f t="shared" si="33"/>
        <v>Post_2_Reference45</v>
      </c>
      <c r="M322" s="6" t="s">
        <v>21</v>
      </c>
      <c r="N322" s="6" t="s">
        <v>150</v>
      </c>
      <c r="O322" s="6" t="s">
        <v>152</v>
      </c>
      <c r="P322" s="3">
        <v>7</v>
      </c>
      <c r="Q322" s="15">
        <f>IF(N322="Algae",P322,P322*AB322)</f>
        <v>7</v>
      </c>
      <c r="R322" s="15">
        <f>Q322/X322</f>
        <v>29217.391304347868</v>
      </c>
      <c r="S322" s="8">
        <v>7</v>
      </c>
      <c r="T322" s="3">
        <f t="shared" si="34"/>
        <v>29217.391304347868</v>
      </c>
      <c r="U322" s="8">
        <v>0</v>
      </c>
      <c r="V322" s="3">
        <f t="shared" si="35"/>
        <v>0</v>
      </c>
      <c r="W322" s="6" t="s">
        <v>24</v>
      </c>
      <c r="X322" s="8">
        <v>2.3958333333333299E-4</v>
      </c>
      <c r="Y322" s="6" t="s">
        <v>24</v>
      </c>
      <c r="AB322" s="13">
        <v>6.3333333333333339E-2</v>
      </c>
    </row>
    <row r="323" spans="1:28" x14ac:dyDescent="0.15">
      <c r="A323" s="6" t="s">
        <v>15</v>
      </c>
      <c r="B323" s="6" t="s">
        <v>136</v>
      </c>
      <c r="C323" s="6" t="s">
        <v>17</v>
      </c>
      <c r="D323" s="6" t="s">
        <v>124</v>
      </c>
      <c r="E323" s="5" t="s">
        <v>192</v>
      </c>
      <c r="F323" s="5" t="str">
        <f t="shared" ref="F323:F386" si="36">LEFT(I323,2)</f>
        <v>UP</v>
      </c>
      <c r="G323" s="5" t="str">
        <f t="shared" ref="G323:G386" si="37">IF(F323="UP","Reference", "Treatment")</f>
        <v>Reference</v>
      </c>
      <c r="H323" s="5" t="str">
        <f t="shared" ref="H323:H386" si="38">E323&amp;G323</f>
        <v>Post_2_Reference</v>
      </c>
      <c r="I323" s="6" t="s">
        <v>46</v>
      </c>
      <c r="J323" s="6" t="s">
        <v>47</v>
      </c>
      <c r="K323" s="5" t="str">
        <f t="shared" ref="K323:K386" si="39">RIGHT(J323,2)</f>
        <v>45</v>
      </c>
      <c r="L323" s="5" t="str">
        <f t="shared" ref="L323:L386" si="40">H323&amp;K323</f>
        <v>Post_2_Reference45</v>
      </c>
      <c r="M323" s="6" t="s">
        <v>21</v>
      </c>
      <c r="N323" s="6" t="s">
        <v>150</v>
      </c>
      <c r="O323" s="6" t="s">
        <v>154</v>
      </c>
      <c r="P323" s="3">
        <v>14</v>
      </c>
      <c r="Q323" s="15">
        <f>IF(N323="Algae",P323,P323*AB323)</f>
        <v>14</v>
      </c>
      <c r="R323" s="15">
        <f>Q323/X323</f>
        <v>58434.782608695736</v>
      </c>
      <c r="S323" s="8">
        <v>693</v>
      </c>
      <c r="T323" s="3">
        <f t="shared" ref="T323:T386" si="41">IF(N323="Algae",S323/X323,R323)</f>
        <v>2892521.7391304388</v>
      </c>
      <c r="U323" s="8">
        <v>0</v>
      </c>
      <c r="V323" s="3">
        <f t="shared" si="35"/>
        <v>0</v>
      </c>
      <c r="W323" s="6" t="s">
        <v>24</v>
      </c>
      <c r="X323" s="8">
        <v>2.3958333333333299E-4</v>
      </c>
      <c r="Y323" s="6" t="s">
        <v>24</v>
      </c>
      <c r="AB323" s="13">
        <v>6.3333333333333339E-2</v>
      </c>
    </row>
    <row r="324" spans="1:28" x14ac:dyDescent="0.15">
      <c r="A324" s="6" t="s">
        <v>15</v>
      </c>
      <c r="B324" s="6" t="s">
        <v>136</v>
      </c>
      <c r="C324" s="6" t="s">
        <v>17</v>
      </c>
      <c r="D324" s="6" t="s">
        <v>124</v>
      </c>
      <c r="E324" s="5" t="s">
        <v>192</v>
      </c>
      <c r="F324" s="5" t="str">
        <f t="shared" si="36"/>
        <v>UP</v>
      </c>
      <c r="G324" s="5" t="str">
        <f t="shared" si="37"/>
        <v>Reference</v>
      </c>
      <c r="H324" s="5" t="str">
        <f t="shared" si="38"/>
        <v>Post_2_Reference</v>
      </c>
      <c r="I324" s="6" t="s">
        <v>46</v>
      </c>
      <c r="J324" s="6" t="s">
        <v>47</v>
      </c>
      <c r="K324" s="5" t="str">
        <f t="shared" si="39"/>
        <v>45</v>
      </c>
      <c r="L324" s="5" t="str">
        <f t="shared" si="40"/>
        <v>Post_2_Reference45</v>
      </c>
      <c r="M324" s="6" t="s">
        <v>21</v>
      </c>
      <c r="N324" s="6" t="s">
        <v>150</v>
      </c>
      <c r="O324" s="6" t="s">
        <v>155</v>
      </c>
      <c r="P324" s="3">
        <v>63</v>
      </c>
      <c r="Q324" s="15">
        <f>IF(N324="Algae",P324,P324*AB324)</f>
        <v>63</v>
      </c>
      <c r="R324" s="15">
        <f>Q324/X324</f>
        <v>262956.52173913078</v>
      </c>
      <c r="S324" s="8">
        <v>651</v>
      </c>
      <c r="T324" s="3">
        <f t="shared" si="41"/>
        <v>2717217.3913043519</v>
      </c>
      <c r="U324" s="8">
        <v>0</v>
      </c>
      <c r="V324" s="3">
        <f t="shared" si="35"/>
        <v>0</v>
      </c>
      <c r="W324" s="6" t="s">
        <v>24</v>
      </c>
      <c r="X324" s="8">
        <v>2.3958333333333299E-4</v>
      </c>
      <c r="Y324" s="6" t="s">
        <v>24</v>
      </c>
      <c r="AB324" s="13">
        <v>6.3333333333333339E-2</v>
      </c>
    </row>
    <row r="325" spans="1:28" x14ac:dyDescent="0.15">
      <c r="A325" s="6" t="s">
        <v>15</v>
      </c>
      <c r="B325" s="6" t="s">
        <v>136</v>
      </c>
      <c r="C325" s="6" t="s">
        <v>17</v>
      </c>
      <c r="D325" s="6" t="s">
        <v>124</v>
      </c>
      <c r="E325" s="5" t="s">
        <v>192</v>
      </c>
      <c r="F325" s="5" t="str">
        <f t="shared" si="36"/>
        <v>UP</v>
      </c>
      <c r="G325" s="5" t="str">
        <f t="shared" si="37"/>
        <v>Reference</v>
      </c>
      <c r="H325" s="5" t="str">
        <f t="shared" si="38"/>
        <v>Post_2_Reference</v>
      </c>
      <c r="I325" s="6" t="s">
        <v>46</v>
      </c>
      <c r="J325" s="6" t="s">
        <v>47</v>
      </c>
      <c r="K325" s="5" t="str">
        <f t="shared" si="39"/>
        <v>45</v>
      </c>
      <c r="L325" s="5" t="str">
        <f t="shared" si="40"/>
        <v>Post_2_Reference45</v>
      </c>
      <c r="M325" s="6" t="s">
        <v>21</v>
      </c>
      <c r="N325" s="6" t="s">
        <v>150</v>
      </c>
      <c r="O325" s="6" t="s">
        <v>156</v>
      </c>
      <c r="P325" s="3">
        <v>1</v>
      </c>
      <c r="Q325" s="15">
        <f>IF(N325="Algae",P325,P325*AB325)</f>
        <v>1</v>
      </c>
      <c r="R325" s="15">
        <f>Q325/X325</f>
        <v>4173.9130434782664</v>
      </c>
      <c r="S325" s="8">
        <v>15</v>
      </c>
      <c r="T325" s="3">
        <f t="shared" si="41"/>
        <v>62608.695652173999</v>
      </c>
      <c r="U325" s="8">
        <v>0</v>
      </c>
      <c r="V325" s="3">
        <f t="shared" si="35"/>
        <v>0</v>
      </c>
      <c r="W325" s="6" t="s">
        <v>24</v>
      </c>
      <c r="X325" s="8">
        <v>2.3958333333333299E-4</v>
      </c>
      <c r="Y325" s="6" t="s">
        <v>24</v>
      </c>
      <c r="AB325" s="13">
        <v>6.3333333333333339E-2</v>
      </c>
    </row>
    <row r="326" spans="1:28" x14ac:dyDescent="0.15">
      <c r="A326" s="2" t="s">
        <v>15</v>
      </c>
      <c r="B326" s="2" t="s">
        <v>136</v>
      </c>
      <c r="C326" s="2" t="s">
        <v>17</v>
      </c>
      <c r="D326" s="2" t="s">
        <v>124</v>
      </c>
      <c r="E326" s="5" t="s">
        <v>192</v>
      </c>
      <c r="F326" s="5" t="str">
        <f t="shared" si="36"/>
        <v>UP</v>
      </c>
      <c r="G326" s="5" t="str">
        <f t="shared" si="37"/>
        <v>Reference</v>
      </c>
      <c r="H326" s="5" t="str">
        <f t="shared" si="38"/>
        <v>Post_2_Reference</v>
      </c>
      <c r="I326" s="2" t="s">
        <v>46</v>
      </c>
      <c r="J326" s="2" t="s">
        <v>47</v>
      </c>
      <c r="K326" s="5" t="str">
        <f t="shared" si="39"/>
        <v>45</v>
      </c>
      <c r="L326" s="5" t="str">
        <f t="shared" si="40"/>
        <v>Post_2_Reference45</v>
      </c>
      <c r="M326" s="2" t="s">
        <v>21</v>
      </c>
      <c r="N326" s="2" t="s">
        <v>22</v>
      </c>
      <c r="O326" s="2" t="s">
        <v>25</v>
      </c>
      <c r="P326" s="3">
        <v>71</v>
      </c>
      <c r="Q326" s="15">
        <f>IF(N326="Algae",P326,P326*AB326)</f>
        <v>4.496666666666667</v>
      </c>
      <c r="R326" s="15">
        <f>Q326/X326</f>
        <v>18768.695652173941</v>
      </c>
      <c r="S326" s="3" t="s">
        <v>187</v>
      </c>
      <c r="T326" s="3">
        <f t="shared" si="41"/>
        <v>18768.695652173941</v>
      </c>
      <c r="U326" s="3" t="s">
        <v>187</v>
      </c>
      <c r="V326" s="3"/>
      <c r="W326" s="2" t="s">
        <v>24</v>
      </c>
      <c r="X326" s="8">
        <v>2.3958333333333299E-4</v>
      </c>
      <c r="Y326" s="2" t="s">
        <v>24</v>
      </c>
      <c r="AB326" s="13">
        <v>6.3333333333333339E-2</v>
      </c>
    </row>
    <row r="327" spans="1:28" x14ac:dyDescent="0.15">
      <c r="A327" s="2" t="s">
        <v>15</v>
      </c>
      <c r="B327" s="2" t="s">
        <v>136</v>
      </c>
      <c r="C327" s="2" t="s">
        <v>17</v>
      </c>
      <c r="D327" s="2" t="s">
        <v>124</v>
      </c>
      <c r="E327" s="5" t="s">
        <v>192</v>
      </c>
      <c r="F327" s="5" t="str">
        <f t="shared" si="36"/>
        <v>UP</v>
      </c>
      <c r="G327" s="5" t="str">
        <f t="shared" si="37"/>
        <v>Reference</v>
      </c>
      <c r="H327" s="5" t="str">
        <f t="shared" si="38"/>
        <v>Post_2_Reference</v>
      </c>
      <c r="I327" s="2" t="s">
        <v>46</v>
      </c>
      <c r="J327" s="2" t="s">
        <v>47</v>
      </c>
      <c r="K327" s="5" t="str">
        <f t="shared" si="39"/>
        <v>45</v>
      </c>
      <c r="L327" s="5" t="str">
        <f t="shared" si="40"/>
        <v>Post_2_Reference45</v>
      </c>
      <c r="M327" s="2" t="s">
        <v>21</v>
      </c>
      <c r="N327" s="2" t="s">
        <v>22</v>
      </c>
      <c r="O327" s="2" t="s">
        <v>137</v>
      </c>
      <c r="P327" s="3">
        <v>2</v>
      </c>
      <c r="Q327" s="15">
        <f>IF(N327="Algae",P327,P327*AB327)</f>
        <v>0.12666666666666668</v>
      </c>
      <c r="R327" s="15">
        <f>Q327/X327</f>
        <v>528.6956521739138</v>
      </c>
      <c r="S327" s="3" t="s">
        <v>187</v>
      </c>
      <c r="T327" s="3">
        <f t="shared" si="41"/>
        <v>528.6956521739138</v>
      </c>
      <c r="U327" s="3" t="s">
        <v>187</v>
      </c>
      <c r="V327" s="3"/>
      <c r="W327" s="2" t="s">
        <v>24</v>
      </c>
      <c r="X327" s="8">
        <v>2.3958333333333299E-4</v>
      </c>
      <c r="Y327" s="2" t="s">
        <v>24</v>
      </c>
      <c r="AB327" s="13">
        <v>6.3333333333333339E-2</v>
      </c>
    </row>
    <row r="328" spans="1:28" x14ac:dyDescent="0.15">
      <c r="A328" s="2" t="s">
        <v>15</v>
      </c>
      <c r="B328" s="2" t="s">
        <v>136</v>
      </c>
      <c r="C328" s="2" t="s">
        <v>17</v>
      </c>
      <c r="D328" s="2" t="s">
        <v>124</v>
      </c>
      <c r="E328" s="5" t="s">
        <v>192</v>
      </c>
      <c r="F328" s="5" t="str">
        <f t="shared" si="36"/>
        <v>UP</v>
      </c>
      <c r="G328" s="5" t="str">
        <f t="shared" si="37"/>
        <v>Reference</v>
      </c>
      <c r="H328" s="5" t="str">
        <f t="shared" si="38"/>
        <v>Post_2_Reference</v>
      </c>
      <c r="I328" s="2" t="s">
        <v>46</v>
      </c>
      <c r="J328" s="2" t="s">
        <v>47</v>
      </c>
      <c r="K328" s="5" t="str">
        <f t="shared" si="39"/>
        <v>45</v>
      </c>
      <c r="L328" s="5" t="str">
        <f t="shared" si="40"/>
        <v>Post_2_Reference45</v>
      </c>
      <c r="M328" s="2" t="s">
        <v>21</v>
      </c>
      <c r="N328" s="2" t="s">
        <v>22</v>
      </c>
      <c r="O328" s="2" t="s">
        <v>27</v>
      </c>
      <c r="P328" s="3">
        <v>4</v>
      </c>
      <c r="Q328" s="15">
        <f>IF(N328="Algae",P328,P328*AB328)</f>
        <v>0.25333333333333335</v>
      </c>
      <c r="R328" s="15">
        <f>Q328/X328</f>
        <v>1057.3913043478276</v>
      </c>
      <c r="S328" s="3" t="s">
        <v>187</v>
      </c>
      <c r="T328" s="3">
        <f t="shared" si="41"/>
        <v>1057.3913043478276</v>
      </c>
      <c r="U328" s="3" t="s">
        <v>187</v>
      </c>
      <c r="V328" s="3"/>
      <c r="W328" s="2" t="s">
        <v>24</v>
      </c>
      <c r="X328" s="8">
        <v>2.3958333333333299E-4</v>
      </c>
      <c r="Y328" s="2" t="s">
        <v>24</v>
      </c>
      <c r="AB328" s="13">
        <v>6.3333333333333339E-2</v>
      </c>
    </row>
    <row r="329" spans="1:28" x14ac:dyDescent="0.15">
      <c r="A329" s="2" t="s">
        <v>15</v>
      </c>
      <c r="B329" s="2" t="s">
        <v>136</v>
      </c>
      <c r="C329" s="2" t="s">
        <v>17</v>
      </c>
      <c r="D329" s="2" t="s">
        <v>124</v>
      </c>
      <c r="E329" s="5" t="s">
        <v>192</v>
      </c>
      <c r="F329" s="5" t="str">
        <f t="shared" si="36"/>
        <v>UP</v>
      </c>
      <c r="G329" s="5" t="str">
        <f t="shared" si="37"/>
        <v>Reference</v>
      </c>
      <c r="H329" s="5" t="str">
        <f t="shared" si="38"/>
        <v>Post_2_Reference</v>
      </c>
      <c r="I329" s="2" t="s">
        <v>46</v>
      </c>
      <c r="J329" s="2" t="s">
        <v>47</v>
      </c>
      <c r="K329" s="5" t="str">
        <f t="shared" si="39"/>
        <v>45</v>
      </c>
      <c r="L329" s="5" t="str">
        <f t="shared" si="40"/>
        <v>Post_2_Reference45</v>
      </c>
      <c r="M329" s="2" t="s">
        <v>21</v>
      </c>
      <c r="N329" s="2" t="s">
        <v>22</v>
      </c>
      <c r="O329" s="2" t="s">
        <v>138</v>
      </c>
      <c r="P329" s="3">
        <v>1</v>
      </c>
      <c r="Q329" s="15">
        <f>IF(N329="Algae",P329,P329*AB329)</f>
        <v>6.3333333333333339E-2</v>
      </c>
      <c r="R329" s="15">
        <f>Q329/X329</f>
        <v>264.3478260869569</v>
      </c>
      <c r="S329" s="3" t="s">
        <v>187</v>
      </c>
      <c r="T329" s="3">
        <f t="shared" si="41"/>
        <v>264.3478260869569</v>
      </c>
      <c r="U329" s="3" t="s">
        <v>187</v>
      </c>
      <c r="V329" s="3"/>
      <c r="W329" s="2" t="s">
        <v>24</v>
      </c>
      <c r="X329" s="8">
        <v>2.3958333333333299E-4</v>
      </c>
      <c r="Y329" s="2" t="s">
        <v>24</v>
      </c>
      <c r="AB329" s="13">
        <v>6.3333333333333339E-2</v>
      </c>
    </row>
    <row r="330" spans="1:28" x14ac:dyDescent="0.15">
      <c r="A330" s="2" t="s">
        <v>15</v>
      </c>
      <c r="B330" s="2" t="s">
        <v>136</v>
      </c>
      <c r="C330" s="2" t="s">
        <v>17</v>
      </c>
      <c r="D330" s="2" t="s">
        <v>124</v>
      </c>
      <c r="E330" s="5" t="s">
        <v>192</v>
      </c>
      <c r="F330" s="5" t="str">
        <f t="shared" si="36"/>
        <v>UP</v>
      </c>
      <c r="G330" s="5" t="str">
        <f t="shared" si="37"/>
        <v>Reference</v>
      </c>
      <c r="H330" s="5" t="str">
        <f t="shared" si="38"/>
        <v>Post_2_Reference</v>
      </c>
      <c r="I330" s="2" t="s">
        <v>46</v>
      </c>
      <c r="J330" s="2" t="s">
        <v>47</v>
      </c>
      <c r="K330" s="5" t="str">
        <f t="shared" si="39"/>
        <v>45</v>
      </c>
      <c r="L330" s="5" t="str">
        <f t="shared" si="40"/>
        <v>Post_2_Reference45</v>
      </c>
      <c r="M330" s="2" t="s">
        <v>21</v>
      </c>
      <c r="N330" s="2" t="s">
        <v>22</v>
      </c>
      <c r="O330" s="2" t="s">
        <v>49</v>
      </c>
      <c r="P330" s="3">
        <v>8</v>
      </c>
      <c r="Q330" s="15">
        <f>IF(N330="Algae",P330,P330*AB330)</f>
        <v>0.50666666666666671</v>
      </c>
      <c r="R330" s="15">
        <f>Q330/X330</f>
        <v>2114.7826086956552</v>
      </c>
      <c r="S330" s="3" t="s">
        <v>187</v>
      </c>
      <c r="T330" s="3">
        <f t="shared" si="41"/>
        <v>2114.7826086956552</v>
      </c>
      <c r="U330" s="3" t="s">
        <v>187</v>
      </c>
      <c r="V330" s="3"/>
      <c r="W330" s="2" t="s">
        <v>24</v>
      </c>
      <c r="X330" s="8">
        <v>2.3958333333333299E-4</v>
      </c>
      <c r="Y330" s="2" t="s">
        <v>24</v>
      </c>
      <c r="AB330" s="13">
        <v>6.3333333333333339E-2</v>
      </c>
    </row>
    <row r="331" spans="1:28" x14ac:dyDescent="0.15">
      <c r="A331" s="2" t="s">
        <v>15</v>
      </c>
      <c r="B331" s="2" t="s">
        <v>136</v>
      </c>
      <c r="C331" s="2" t="s">
        <v>17</v>
      </c>
      <c r="D331" s="2" t="s">
        <v>124</v>
      </c>
      <c r="E331" s="5" t="s">
        <v>192</v>
      </c>
      <c r="F331" s="5" t="str">
        <f t="shared" si="36"/>
        <v>UP</v>
      </c>
      <c r="G331" s="5" t="str">
        <f t="shared" si="37"/>
        <v>Reference</v>
      </c>
      <c r="H331" s="5" t="str">
        <f t="shared" si="38"/>
        <v>Post_2_Reference</v>
      </c>
      <c r="I331" s="2" t="s">
        <v>46</v>
      </c>
      <c r="J331" s="2" t="s">
        <v>47</v>
      </c>
      <c r="K331" s="5" t="str">
        <f t="shared" si="39"/>
        <v>45</v>
      </c>
      <c r="L331" s="5" t="str">
        <f t="shared" si="40"/>
        <v>Post_2_Reference45</v>
      </c>
      <c r="M331" s="2" t="s">
        <v>21</v>
      </c>
      <c r="N331" s="2" t="s">
        <v>22</v>
      </c>
      <c r="O331" s="2" t="s">
        <v>28</v>
      </c>
      <c r="P331" s="3">
        <v>6</v>
      </c>
      <c r="Q331" s="15">
        <f>IF(N331="Algae",P331,P331*AB331)</f>
        <v>0.38</v>
      </c>
      <c r="R331" s="15">
        <f>Q331/X331</f>
        <v>1586.0869565217413</v>
      </c>
      <c r="S331" s="3" t="s">
        <v>187</v>
      </c>
      <c r="T331" s="3">
        <f t="shared" si="41"/>
        <v>1586.0869565217413</v>
      </c>
      <c r="U331" s="3" t="s">
        <v>187</v>
      </c>
      <c r="V331" s="3"/>
      <c r="W331" s="2" t="s">
        <v>24</v>
      </c>
      <c r="X331" s="8">
        <v>2.3958333333333299E-4</v>
      </c>
      <c r="Y331" s="2" t="s">
        <v>165</v>
      </c>
      <c r="AB331" s="13">
        <v>6.3333333333333339E-2</v>
      </c>
    </row>
    <row r="332" spans="1:28" x14ac:dyDescent="0.15">
      <c r="A332" s="2" t="s">
        <v>15</v>
      </c>
      <c r="B332" s="2" t="s">
        <v>136</v>
      </c>
      <c r="C332" s="2" t="s">
        <v>17</v>
      </c>
      <c r="D332" s="2" t="s">
        <v>124</v>
      </c>
      <c r="E332" s="5" t="s">
        <v>192</v>
      </c>
      <c r="F332" s="5" t="str">
        <f t="shared" si="36"/>
        <v>UP</v>
      </c>
      <c r="G332" s="5" t="str">
        <f t="shared" si="37"/>
        <v>Reference</v>
      </c>
      <c r="H332" s="5" t="str">
        <f t="shared" si="38"/>
        <v>Post_2_Reference</v>
      </c>
      <c r="I332" s="2" t="s">
        <v>46</v>
      </c>
      <c r="J332" s="2" t="s">
        <v>47</v>
      </c>
      <c r="K332" s="5" t="str">
        <f t="shared" si="39"/>
        <v>45</v>
      </c>
      <c r="L332" s="5" t="str">
        <f t="shared" si="40"/>
        <v>Post_2_Reference45</v>
      </c>
      <c r="M332" s="2" t="s">
        <v>21</v>
      </c>
      <c r="N332" s="2" t="s">
        <v>22</v>
      </c>
      <c r="O332" s="2" t="s">
        <v>139</v>
      </c>
      <c r="P332" s="3">
        <v>3</v>
      </c>
      <c r="Q332" s="15">
        <f>IF(N332="Algae",P332,P332*AB332)</f>
        <v>0.19</v>
      </c>
      <c r="R332" s="15">
        <f>Q332/X332</f>
        <v>793.04347826087064</v>
      </c>
      <c r="S332" s="3" t="s">
        <v>187</v>
      </c>
      <c r="T332" s="3">
        <f t="shared" si="41"/>
        <v>793.04347826087064</v>
      </c>
      <c r="U332" s="3" t="s">
        <v>187</v>
      </c>
      <c r="V332" s="3"/>
      <c r="W332" s="2" t="s">
        <v>24</v>
      </c>
      <c r="X332" s="8">
        <v>2.3958333333333299E-4</v>
      </c>
      <c r="Y332" s="2" t="s">
        <v>24</v>
      </c>
      <c r="AB332" s="13">
        <v>6.3333333333333339E-2</v>
      </c>
    </row>
    <row r="333" spans="1:28" x14ac:dyDescent="0.15">
      <c r="A333" s="2" t="s">
        <v>15</v>
      </c>
      <c r="B333" s="2" t="s">
        <v>136</v>
      </c>
      <c r="C333" s="2" t="s">
        <v>17</v>
      </c>
      <c r="D333" s="2" t="s">
        <v>124</v>
      </c>
      <c r="E333" s="5" t="s">
        <v>192</v>
      </c>
      <c r="F333" s="5" t="str">
        <f t="shared" si="36"/>
        <v>UP</v>
      </c>
      <c r="G333" s="5" t="str">
        <f t="shared" si="37"/>
        <v>Reference</v>
      </c>
      <c r="H333" s="5" t="str">
        <f t="shared" si="38"/>
        <v>Post_2_Reference</v>
      </c>
      <c r="I333" s="2" t="s">
        <v>46</v>
      </c>
      <c r="J333" s="2" t="s">
        <v>47</v>
      </c>
      <c r="K333" s="5" t="str">
        <f t="shared" si="39"/>
        <v>45</v>
      </c>
      <c r="L333" s="5" t="str">
        <f t="shared" si="40"/>
        <v>Post_2_Reference45</v>
      </c>
      <c r="M333" s="2" t="s">
        <v>21</v>
      </c>
      <c r="N333" s="2" t="s">
        <v>22</v>
      </c>
      <c r="O333" s="2" t="s">
        <v>62</v>
      </c>
      <c r="P333" s="3">
        <v>6</v>
      </c>
      <c r="Q333" s="15">
        <f>IF(N333="Algae",P333,P333*AB333)</f>
        <v>0.38</v>
      </c>
      <c r="R333" s="15">
        <f>Q333/X333</f>
        <v>1586.0869565217413</v>
      </c>
      <c r="S333" s="3" t="s">
        <v>187</v>
      </c>
      <c r="T333" s="3">
        <f t="shared" si="41"/>
        <v>1586.0869565217413</v>
      </c>
      <c r="U333" s="3" t="s">
        <v>187</v>
      </c>
      <c r="V333" s="3"/>
      <c r="W333" s="2" t="s">
        <v>24</v>
      </c>
      <c r="X333" s="8">
        <v>2.3958333333333299E-4</v>
      </c>
      <c r="Y333" s="2" t="s">
        <v>165</v>
      </c>
      <c r="AB333" s="13">
        <v>6.3333333333333339E-2</v>
      </c>
    </row>
    <row r="334" spans="1:28" x14ac:dyDescent="0.15">
      <c r="A334" s="2" t="s">
        <v>15</v>
      </c>
      <c r="B334" s="2" t="s">
        <v>136</v>
      </c>
      <c r="C334" s="2" t="s">
        <v>17</v>
      </c>
      <c r="D334" s="2" t="s">
        <v>124</v>
      </c>
      <c r="E334" s="5" t="s">
        <v>192</v>
      </c>
      <c r="F334" s="5" t="str">
        <f t="shared" si="36"/>
        <v>UP</v>
      </c>
      <c r="G334" s="5" t="str">
        <f t="shared" si="37"/>
        <v>Reference</v>
      </c>
      <c r="H334" s="5" t="str">
        <f t="shared" si="38"/>
        <v>Post_2_Reference</v>
      </c>
      <c r="I334" s="2" t="s">
        <v>46</v>
      </c>
      <c r="J334" s="2" t="s">
        <v>47</v>
      </c>
      <c r="K334" s="5" t="str">
        <f t="shared" si="39"/>
        <v>45</v>
      </c>
      <c r="L334" s="5" t="str">
        <f t="shared" si="40"/>
        <v>Post_2_Reference45</v>
      </c>
      <c r="M334" s="2" t="s">
        <v>21</v>
      </c>
      <c r="N334" s="2" t="s">
        <v>22</v>
      </c>
      <c r="O334" s="2" t="s">
        <v>64</v>
      </c>
      <c r="P334" s="3">
        <v>1</v>
      </c>
      <c r="Q334" s="15">
        <f>IF(N334="Algae",P334,P334*AB334)</f>
        <v>6.3333333333333339E-2</v>
      </c>
      <c r="R334" s="15">
        <f>Q334/X334</f>
        <v>264.3478260869569</v>
      </c>
      <c r="S334" s="3" t="s">
        <v>187</v>
      </c>
      <c r="T334" s="3">
        <f t="shared" si="41"/>
        <v>264.3478260869569</v>
      </c>
      <c r="U334" s="3" t="s">
        <v>187</v>
      </c>
      <c r="V334" s="3"/>
      <c r="W334" s="2" t="s">
        <v>24</v>
      </c>
      <c r="X334" s="8">
        <v>2.3958333333333299E-4</v>
      </c>
      <c r="Y334" s="2" t="s">
        <v>24</v>
      </c>
      <c r="AB334" s="13">
        <v>6.3333333333333339E-2</v>
      </c>
    </row>
    <row r="335" spans="1:28" x14ac:dyDescent="0.15">
      <c r="A335" s="2" t="s">
        <v>15</v>
      </c>
      <c r="B335" s="2" t="s">
        <v>136</v>
      </c>
      <c r="C335" s="2" t="s">
        <v>17</v>
      </c>
      <c r="D335" s="2" t="s">
        <v>124</v>
      </c>
      <c r="E335" s="5" t="s">
        <v>192</v>
      </c>
      <c r="F335" s="5" t="str">
        <f t="shared" si="36"/>
        <v>UP</v>
      </c>
      <c r="G335" s="5" t="str">
        <f t="shared" si="37"/>
        <v>Reference</v>
      </c>
      <c r="H335" s="5" t="str">
        <f t="shared" si="38"/>
        <v>Post_2_Reference</v>
      </c>
      <c r="I335" s="2" t="s">
        <v>46</v>
      </c>
      <c r="J335" s="2" t="s">
        <v>47</v>
      </c>
      <c r="K335" s="5" t="str">
        <f t="shared" si="39"/>
        <v>45</v>
      </c>
      <c r="L335" s="5" t="str">
        <f t="shared" si="40"/>
        <v>Post_2_Reference45</v>
      </c>
      <c r="M335" s="2" t="s">
        <v>21</v>
      </c>
      <c r="N335" s="2" t="s">
        <v>22</v>
      </c>
      <c r="O335" s="2" t="s">
        <v>80</v>
      </c>
      <c r="P335" s="3">
        <v>1</v>
      </c>
      <c r="Q335" s="15">
        <f>IF(N335="Algae",P335,P335*AB335)</f>
        <v>6.3333333333333339E-2</v>
      </c>
      <c r="R335" s="15">
        <f>Q335/X335</f>
        <v>264.3478260869569</v>
      </c>
      <c r="S335" s="3" t="s">
        <v>187</v>
      </c>
      <c r="T335" s="3">
        <f t="shared" si="41"/>
        <v>264.3478260869569</v>
      </c>
      <c r="U335" s="3" t="s">
        <v>187</v>
      </c>
      <c r="V335" s="3"/>
      <c r="W335" s="2" t="s">
        <v>24</v>
      </c>
      <c r="X335" s="8">
        <v>2.3958333333333299E-4</v>
      </c>
      <c r="Y335" s="2" t="s">
        <v>24</v>
      </c>
      <c r="AB335" s="13">
        <v>6.3333333333333339E-2</v>
      </c>
    </row>
    <row r="336" spans="1:28" x14ac:dyDescent="0.15">
      <c r="A336" s="2" t="s">
        <v>15</v>
      </c>
      <c r="B336" s="2" t="s">
        <v>136</v>
      </c>
      <c r="C336" s="2" t="s">
        <v>17</v>
      </c>
      <c r="D336" s="2" t="s">
        <v>124</v>
      </c>
      <c r="E336" s="5" t="s">
        <v>192</v>
      </c>
      <c r="F336" s="5" t="str">
        <f t="shared" si="36"/>
        <v>UP</v>
      </c>
      <c r="G336" s="5" t="str">
        <f t="shared" si="37"/>
        <v>Reference</v>
      </c>
      <c r="H336" s="5" t="str">
        <f t="shared" si="38"/>
        <v>Post_2_Reference</v>
      </c>
      <c r="I336" s="2" t="s">
        <v>46</v>
      </c>
      <c r="J336" s="2" t="s">
        <v>47</v>
      </c>
      <c r="K336" s="5" t="str">
        <f t="shared" si="39"/>
        <v>45</v>
      </c>
      <c r="L336" s="5" t="str">
        <f t="shared" si="40"/>
        <v>Post_2_Reference45</v>
      </c>
      <c r="M336" s="2" t="s">
        <v>21</v>
      </c>
      <c r="N336" s="2" t="s">
        <v>22</v>
      </c>
      <c r="O336" s="2" t="s">
        <v>65</v>
      </c>
      <c r="P336" s="3">
        <v>10</v>
      </c>
      <c r="Q336" s="15">
        <f>IF(N336="Algae",P336,P336*AB336)</f>
        <v>0.63333333333333341</v>
      </c>
      <c r="R336" s="15">
        <f>Q336/X336</f>
        <v>2643.4782608695691</v>
      </c>
      <c r="S336" s="3" t="s">
        <v>187</v>
      </c>
      <c r="T336" s="3">
        <f t="shared" si="41"/>
        <v>2643.4782608695691</v>
      </c>
      <c r="U336" s="3" t="s">
        <v>187</v>
      </c>
      <c r="V336" s="3"/>
      <c r="W336" s="2" t="s">
        <v>24</v>
      </c>
      <c r="X336" s="8">
        <v>2.3958333333333299E-4</v>
      </c>
      <c r="Y336" s="2" t="s">
        <v>24</v>
      </c>
      <c r="AB336" s="13">
        <v>6.3333333333333339E-2</v>
      </c>
    </row>
    <row r="337" spans="1:28" x14ac:dyDescent="0.15">
      <c r="A337" s="2" t="s">
        <v>15</v>
      </c>
      <c r="B337" s="2" t="s">
        <v>136</v>
      </c>
      <c r="C337" s="2" t="s">
        <v>17</v>
      </c>
      <c r="D337" s="2" t="s">
        <v>124</v>
      </c>
      <c r="E337" s="5" t="s">
        <v>192</v>
      </c>
      <c r="F337" s="5" t="str">
        <f t="shared" si="36"/>
        <v>UP</v>
      </c>
      <c r="G337" s="5" t="str">
        <f t="shared" si="37"/>
        <v>Reference</v>
      </c>
      <c r="H337" s="5" t="str">
        <f t="shared" si="38"/>
        <v>Post_2_Reference</v>
      </c>
      <c r="I337" s="2" t="s">
        <v>46</v>
      </c>
      <c r="J337" s="2" t="s">
        <v>47</v>
      </c>
      <c r="K337" s="5" t="str">
        <f t="shared" si="39"/>
        <v>45</v>
      </c>
      <c r="L337" s="5" t="str">
        <f t="shared" si="40"/>
        <v>Post_2_Reference45</v>
      </c>
      <c r="M337" s="2" t="s">
        <v>21</v>
      </c>
      <c r="N337" s="2" t="s">
        <v>22</v>
      </c>
      <c r="O337" s="2" t="s">
        <v>127</v>
      </c>
      <c r="P337" s="3">
        <v>3</v>
      </c>
      <c r="Q337" s="15">
        <f>IF(N337="Algae",P337,P337*AB337)</f>
        <v>0.19</v>
      </c>
      <c r="R337" s="15">
        <f>Q337/X337</f>
        <v>793.04347826087064</v>
      </c>
      <c r="S337" s="3" t="s">
        <v>187</v>
      </c>
      <c r="T337" s="3">
        <f t="shared" si="41"/>
        <v>793.04347826087064</v>
      </c>
      <c r="U337" s="3" t="s">
        <v>187</v>
      </c>
      <c r="V337" s="3"/>
      <c r="W337" s="2" t="s">
        <v>24</v>
      </c>
      <c r="X337" s="8">
        <v>2.3958333333333299E-4</v>
      </c>
      <c r="Y337" s="2" t="s">
        <v>24</v>
      </c>
      <c r="AB337" s="13">
        <v>6.3333333333333339E-2</v>
      </c>
    </row>
    <row r="338" spans="1:28" x14ac:dyDescent="0.15">
      <c r="A338" s="2" t="s">
        <v>15</v>
      </c>
      <c r="B338" s="2" t="s">
        <v>136</v>
      </c>
      <c r="C338" s="2" t="s">
        <v>17</v>
      </c>
      <c r="D338" s="2" t="s">
        <v>124</v>
      </c>
      <c r="E338" s="5" t="s">
        <v>192</v>
      </c>
      <c r="F338" s="5" t="str">
        <f t="shared" si="36"/>
        <v>UP</v>
      </c>
      <c r="G338" s="5" t="str">
        <f t="shared" si="37"/>
        <v>Reference</v>
      </c>
      <c r="H338" s="5" t="str">
        <f t="shared" si="38"/>
        <v>Post_2_Reference</v>
      </c>
      <c r="I338" s="2" t="s">
        <v>46</v>
      </c>
      <c r="J338" s="2" t="s">
        <v>47</v>
      </c>
      <c r="K338" s="5" t="str">
        <f t="shared" si="39"/>
        <v>45</v>
      </c>
      <c r="L338" s="5" t="str">
        <f t="shared" si="40"/>
        <v>Post_2_Reference45</v>
      </c>
      <c r="M338" s="2" t="s">
        <v>21</v>
      </c>
      <c r="N338" s="2" t="s">
        <v>22</v>
      </c>
      <c r="O338" s="2" t="s">
        <v>33</v>
      </c>
      <c r="P338" s="3">
        <v>156</v>
      </c>
      <c r="Q338" s="15">
        <f>IF(N338="Algae",P338,P338*AB338)</f>
        <v>9.8800000000000008</v>
      </c>
      <c r="R338" s="15">
        <f>Q338/X338</f>
        <v>41238.260869565282</v>
      </c>
      <c r="S338" s="3" t="s">
        <v>187</v>
      </c>
      <c r="T338" s="3">
        <f t="shared" si="41"/>
        <v>41238.260869565282</v>
      </c>
      <c r="U338" s="3" t="s">
        <v>187</v>
      </c>
      <c r="V338" s="3"/>
      <c r="W338" s="2" t="s">
        <v>24</v>
      </c>
      <c r="X338" s="8">
        <v>2.3958333333333299E-4</v>
      </c>
      <c r="Y338" s="2" t="s">
        <v>173</v>
      </c>
      <c r="AB338" s="13">
        <v>6.3333333333333339E-2</v>
      </c>
    </row>
    <row r="339" spans="1:28" x14ac:dyDescent="0.15">
      <c r="A339" s="2" t="s">
        <v>15</v>
      </c>
      <c r="B339" s="2" t="s">
        <v>136</v>
      </c>
      <c r="C339" s="2" t="s">
        <v>17</v>
      </c>
      <c r="D339" s="2" t="s">
        <v>124</v>
      </c>
      <c r="E339" s="5" t="s">
        <v>192</v>
      </c>
      <c r="F339" s="5" t="str">
        <f t="shared" si="36"/>
        <v>UP</v>
      </c>
      <c r="G339" s="5" t="str">
        <f t="shared" si="37"/>
        <v>Reference</v>
      </c>
      <c r="H339" s="5" t="str">
        <f t="shared" si="38"/>
        <v>Post_2_Reference</v>
      </c>
      <c r="I339" s="2" t="s">
        <v>46</v>
      </c>
      <c r="J339" s="2" t="s">
        <v>47</v>
      </c>
      <c r="K339" s="5" t="str">
        <f t="shared" si="39"/>
        <v>45</v>
      </c>
      <c r="L339" s="5" t="str">
        <f t="shared" si="40"/>
        <v>Post_2_Reference45</v>
      </c>
      <c r="M339" s="2" t="s">
        <v>21</v>
      </c>
      <c r="N339" s="2" t="s">
        <v>22</v>
      </c>
      <c r="O339" s="2" t="s">
        <v>82</v>
      </c>
      <c r="P339" s="3">
        <v>7</v>
      </c>
      <c r="Q339" s="15">
        <f>IF(N339="Algae",P339,P339*AB339)</f>
        <v>0.44333333333333336</v>
      </c>
      <c r="R339" s="15">
        <f>Q339/X339</f>
        <v>1850.4347826086985</v>
      </c>
      <c r="S339" s="3" t="s">
        <v>187</v>
      </c>
      <c r="T339" s="3">
        <f t="shared" si="41"/>
        <v>1850.4347826086985</v>
      </c>
      <c r="U339" s="3" t="s">
        <v>187</v>
      </c>
      <c r="V339" s="3"/>
      <c r="W339" s="2" t="s">
        <v>24</v>
      </c>
      <c r="X339" s="8">
        <v>2.3958333333333299E-4</v>
      </c>
      <c r="Y339" s="2" t="s">
        <v>24</v>
      </c>
      <c r="AB339" s="13">
        <v>6.3333333333333339E-2</v>
      </c>
    </row>
    <row r="340" spans="1:28" x14ac:dyDescent="0.15">
      <c r="A340" s="2" t="s">
        <v>15</v>
      </c>
      <c r="B340" s="2" t="s">
        <v>136</v>
      </c>
      <c r="C340" s="2" t="s">
        <v>17</v>
      </c>
      <c r="D340" s="2" t="s">
        <v>124</v>
      </c>
      <c r="E340" s="5" t="s">
        <v>192</v>
      </c>
      <c r="F340" s="5" t="str">
        <f t="shared" si="36"/>
        <v>UP</v>
      </c>
      <c r="G340" s="5" t="str">
        <f t="shared" si="37"/>
        <v>Reference</v>
      </c>
      <c r="H340" s="5" t="str">
        <f t="shared" si="38"/>
        <v>Post_2_Reference</v>
      </c>
      <c r="I340" s="2" t="s">
        <v>46</v>
      </c>
      <c r="J340" s="2" t="s">
        <v>47</v>
      </c>
      <c r="K340" s="5" t="str">
        <f t="shared" si="39"/>
        <v>45</v>
      </c>
      <c r="L340" s="5" t="str">
        <f t="shared" si="40"/>
        <v>Post_2_Reference45</v>
      </c>
      <c r="M340" s="2" t="s">
        <v>21</v>
      </c>
      <c r="N340" s="2" t="s">
        <v>22</v>
      </c>
      <c r="O340" s="2" t="s">
        <v>35</v>
      </c>
      <c r="P340" s="3">
        <v>216</v>
      </c>
      <c r="Q340" s="15">
        <f>IF(N340="Algae",P340,P340*AB340)</f>
        <v>13.680000000000001</v>
      </c>
      <c r="R340" s="15">
        <f>Q340/X340</f>
        <v>57099.130434782695</v>
      </c>
      <c r="S340" s="3" t="s">
        <v>187</v>
      </c>
      <c r="T340" s="3">
        <f t="shared" si="41"/>
        <v>57099.130434782695</v>
      </c>
      <c r="U340" s="3" t="s">
        <v>187</v>
      </c>
      <c r="V340" s="3"/>
      <c r="W340" s="2" t="s">
        <v>24</v>
      </c>
      <c r="X340" s="8">
        <v>2.3958333333333299E-4</v>
      </c>
      <c r="Y340" s="2" t="s">
        <v>24</v>
      </c>
      <c r="AB340" s="13">
        <v>6.3333333333333339E-2</v>
      </c>
    </row>
    <row r="341" spans="1:28" x14ac:dyDescent="0.15">
      <c r="A341" s="2" t="s">
        <v>15</v>
      </c>
      <c r="B341" s="2" t="s">
        <v>136</v>
      </c>
      <c r="C341" s="2" t="s">
        <v>17</v>
      </c>
      <c r="D341" s="2" t="s">
        <v>124</v>
      </c>
      <c r="E341" s="5" t="s">
        <v>192</v>
      </c>
      <c r="F341" s="5" t="str">
        <f t="shared" si="36"/>
        <v>UP</v>
      </c>
      <c r="G341" s="5" t="str">
        <f t="shared" si="37"/>
        <v>Reference</v>
      </c>
      <c r="H341" s="5" t="str">
        <f t="shared" si="38"/>
        <v>Post_2_Reference</v>
      </c>
      <c r="I341" s="2" t="s">
        <v>46</v>
      </c>
      <c r="J341" s="2" t="s">
        <v>47</v>
      </c>
      <c r="K341" s="5" t="str">
        <f t="shared" si="39"/>
        <v>45</v>
      </c>
      <c r="L341" s="5" t="str">
        <f t="shared" si="40"/>
        <v>Post_2_Reference45</v>
      </c>
      <c r="M341" s="2" t="s">
        <v>21</v>
      </c>
      <c r="N341" s="2" t="s">
        <v>22</v>
      </c>
      <c r="O341" s="2" t="s">
        <v>37</v>
      </c>
      <c r="P341" s="3">
        <v>16</v>
      </c>
      <c r="Q341" s="15">
        <f>IF(N341="Algae",P341,P341*AB341)</f>
        <v>1.0133333333333334</v>
      </c>
      <c r="R341" s="15">
        <f>Q341/X341</f>
        <v>4229.5652173913104</v>
      </c>
      <c r="S341" s="3" t="s">
        <v>187</v>
      </c>
      <c r="T341" s="3">
        <f t="shared" si="41"/>
        <v>4229.5652173913104</v>
      </c>
      <c r="U341" s="3" t="s">
        <v>187</v>
      </c>
      <c r="V341" s="3"/>
      <c r="W341" s="2" t="s">
        <v>24</v>
      </c>
      <c r="X341" s="8">
        <v>2.3958333333333299E-4</v>
      </c>
      <c r="Y341" s="2" t="s">
        <v>24</v>
      </c>
      <c r="AB341" s="13">
        <v>6.3333333333333339E-2</v>
      </c>
    </row>
    <row r="342" spans="1:28" x14ac:dyDescent="0.15">
      <c r="A342" s="2" t="s">
        <v>15</v>
      </c>
      <c r="B342" s="2" t="s">
        <v>136</v>
      </c>
      <c r="C342" s="2" t="s">
        <v>17</v>
      </c>
      <c r="D342" s="2" t="s">
        <v>124</v>
      </c>
      <c r="E342" s="5" t="s">
        <v>192</v>
      </c>
      <c r="F342" s="5" t="str">
        <f t="shared" si="36"/>
        <v>UP</v>
      </c>
      <c r="G342" s="5" t="str">
        <f t="shared" si="37"/>
        <v>Reference</v>
      </c>
      <c r="H342" s="5" t="str">
        <f t="shared" si="38"/>
        <v>Post_2_Reference</v>
      </c>
      <c r="I342" s="2" t="s">
        <v>46</v>
      </c>
      <c r="J342" s="2" t="s">
        <v>47</v>
      </c>
      <c r="K342" s="5" t="str">
        <f t="shared" si="39"/>
        <v>45</v>
      </c>
      <c r="L342" s="5" t="str">
        <f t="shared" si="40"/>
        <v>Post_2_Reference45</v>
      </c>
      <c r="M342" s="2" t="s">
        <v>21</v>
      </c>
      <c r="N342" s="2" t="s">
        <v>22</v>
      </c>
      <c r="O342" s="2" t="s">
        <v>140</v>
      </c>
      <c r="P342" s="3">
        <v>1</v>
      </c>
      <c r="Q342" s="15">
        <f>IF(N342="Algae",P342,P342*AB342)</f>
        <v>6.3333333333333339E-2</v>
      </c>
      <c r="R342" s="15">
        <f>Q342/X342</f>
        <v>264.3478260869569</v>
      </c>
      <c r="S342" s="3" t="s">
        <v>187</v>
      </c>
      <c r="T342" s="3">
        <f t="shared" si="41"/>
        <v>264.3478260869569</v>
      </c>
      <c r="U342" s="3" t="s">
        <v>187</v>
      </c>
      <c r="V342" s="3"/>
      <c r="W342" s="2" t="s">
        <v>24</v>
      </c>
      <c r="X342" s="8">
        <v>2.3958333333333299E-4</v>
      </c>
      <c r="Y342" s="2" t="s">
        <v>24</v>
      </c>
      <c r="AB342" s="13">
        <v>6.3333333333333339E-2</v>
      </c>
    </row>
    <row r="343" spans="1:28" x14ac:dyDescent="0.15">
      <c r="A343" s="2" t="s">
        <v>15</v>
      </c>
      <c r="B343" s="2" t="s">
        <v>136</v>
      </c>
      <c r="C343" s="2" t="s">
        <v>17</v>
      </c>
      <c r="D343" s="2" t="s">
        <v>124</v>
      </c>
      <c r="E343" s="5" t="s">
        <v>192</v>
      </c>
      <c r="F343" s="5" t="str">
        <f t="shared" si="36"/>
        <v>UP</v>
      </c>
      <c r="G343" s="5" t="str">
        <f t="shared" si="37"/>
        <v>Reference</v>
      </c>
      <c r="H343" s="5" t="str">
        <f t="shared" si="38"/>
        <v>Post_2_Reference</v>
      </c>
      <c r="I343" s="2" t="s">
        <v>46</v>
      </c>
      <c r="J343" s="2" t="s">
        <v>47</v>
      </c>
      <c r="K343" s="5" t="str">
        <f t="shared" si="39"/>
        <v>45</v>
      </c>
      <c r="L343" s="5" t="str">
        <f t="shared" si="40"/>
        <v>Post_2_Reference45</v>
      </c>
      <c r="M343" s="2" t="s">
        <v>21</v>
      </c>
      <c r="N343" s="2" t="s">
        <v>22</v>
      </c>
      <c r="O343" s="2" t="s">
        <v>38</v>
      </c>
      <c r="P343" s="3">
        <v>11</v>
      </c>
      <c r="Q343" s="15">
        <f>IF(N343="Algae",P343,P343*AB343)</f>
        <v>0.69666666666666677</v>
      </c>
      <c r="R343" s="15">
        <f>Q343/X343</f>
        <v>2907.8260869565261</v>
      </c>
      <c r="S343" s="3" t="s">
        <v>187</v>
      </c>
      <c r="T343" s="3">
        <f t="shared" si="41"/>
        <v>2907.8260869565261</v>
      </c>
      <c r="U343" s="3" t="s">
        <v>187</v>
      </c>
      <c r="V343" s="3"/>
      <c r="W343" s="2" t="s">
        <v>24</v>
      </c>
      <c r="X343" s="8">
        <v>2.3958333333333299E-4</v>
      </c>
      <c r="Y343" s="2" t="s">
        <v>24</v>
      </c>
      <c r="AB343" s="13">
        <v>6.3333333333333339E-2</v>
      </c>
    </row>
    <row r="344" spans="1:28" x14ac:dyDescent="0.15">
      <c r="A344" s="2" t="s">
        <v>15</v>
      </c>
      <c r="B344" s="2" t="s">
        <v>136</v>
      </c>
      <c r="C344" s="2" t="s">
        <v>17</v>
      </c>
      <c r="D344" s="2" t="s">
        <v>124</v>
      </c>
      <c r="E344" s="5" t="s">
        <v>192</v>
      </c>
      <c r="F344" s="5" t="str">
        <f t="shared" si="36"/>
        <v>UP</v>
      </c>
      <c r="G344" s="5" t="str">
        <f t="shared" si="37"/>
        <v>Reference</v>
      </c>
      <c r="H344" s="5" t="str">
        <f t="shared" si="38"/>
        <v>Post_2_Reference</v>
      </c>
      <c r="I344" s="2" t="s">
        <v>46</v>
      </c>
      <c r="J344" s="2" t="s">
        <v>47</v>
      </c>
      <c r="K344" s="5" t="str">
        <f t="shared" si="39"/>
        <v>45</v>
      </c>
      <c r="L344" s="5" t="str">
        <f t="shared" si="40"/>
        <v>Post_2_Reference45</v>
      </c>
      <c r="M344" s="2" t="s">
        <v>21</v>
      </c>
      <c r="N344" s="2" t="s">
        <v>22</v>
      </c>
      <c r="O344" s="2" t="s">
        <v>141</v>
      </c>
      <c r="P344" s="3">
        <v>6</v>
      </c>
      <c r="Q344" s="15">
        <f>IF(N344="Algae",P344,P344*AB344)</f>
        <v>0.38</v>
      </c>
      <c r="R344" s="15">
        <f>Q344/X344</f>
        <v>1586.0869565217413</v>
      </c>
      <c r="S344" s="3" t="s">
        <v>187</v>
      </c>
      <c r="T344" s="3">
        <f t="shared" si="41"/>
        <v>1586.0869565217413</v>
      </c>
      <c r="U344" s="3" t="s">
        <v>187</v>
      </c>
      <c r="V344" s="3"/>
      <c r="W344" s="2" t="s">
        <v>24</v>
      </c>
      <c r="X344" s="8">
        <v>2.3958333333333299E-4</v>
      </c>
      <c r="Y344" s="2" t="s">
        <v>165</v>
      </c>
      <c r="AB344" s="13">
        <v>6.3333333333333339E-2</v>
      </c>
    </row>
    <row r="345" spans="1:28" x14ac:dyDescent="0.15">
      <c r="A345" s="2" t="s">
        <v>15</v>
      </c>
      <c r="B345" s="2" t="s">
        <v>136</v>
      </c>
      <c r="C345" s="2" t="s">
        <v>17</v>
      </c>
      <c r="D345" s="2" t="s">
        <v>124</v>
      </c>
      <c r="E345" s="5" t="s">
        <v>192</v>
      </c>
      <c r="F345" s="5" t="str">
        <f t="shared" si="36"/>
        <v>UP</v>
      </c>
      <c r="G345" s="5" t="str">
        <f t="shared" si="37"/>
        <v>Reference</v>
      </c>
      <c r="H345" s="5" t="str">
        <f t="shared" si="38"/>
        <v>Post_2_Reference</v>
      </c>
      <c r="I345" s="2" t="s">
        <v>46</v>
      </c>
      <c r="J345" s="2" t="s">
        <v>47</v>
      </c>
      <c r="K345" s="5" t="str">
        <f t="shared" si="39"/>
        <v>45</v>
      </c>
      <c r="L345" s="5" t="str">
        <f t="shared" si="40"/>
        <v>Post_2_Reference45</v>
      </c>
      <c r="M345" s="2" t="s">
        <v>21</v>
      </c>
      <c r="N345" s="2" t="s">
        <v>22</v>
      </c>
      <c r="O345" s="2" t="s">
        <v>83</v>
      </c>
      <c r="P345" s="3">
        <v>4</v>
      </c>
      <c r="Q345" s="15">
        <f>IF(N345="Algae",P345,P345*AB345)</f>
        <v>0.25333333333333335</v>
      </c>
      <c r="R345" s="15">
        <f>Q345/X345</f>
        <v>1057.3913043478276</v>
      </c>
      <c r="S345" s="3" t="s">
        <v>187</v>
      </c>
      <c r="T345" s="3">
        <f t="shared" si="41"/>
        <v>1057.3913043478276</v>
      </c>
      <c r="U345" s="3" t="s">
        <v>187</v>
      </c>
      <c r="V345" s="3"/>
      <c r="W345" s="2" t="s">
        <v>24</v>
      </c>
      <c r="X345" s="8">
        <v>2.3958333333333299E-4</v>
      </c>
      <c r="Y345" s="2" t="s">
        <v>24</v>
      </c>
      <c r="AB345" s="13">
        <v>6.3333333333333339E-2</v>
      </c>
    </row>
    <row r="346" spans="1:28" x14ac:dyDescent="0.15">
      <c r="A346" s="2" t="s">
        <v>15</v>
      </c>
      <c r="B346" s="2" t="s">
        <v>136</v>
      </c>
      <c r="C346" s="2" t="s">
        <v>17</v>
      </c>
      <c r="D346" s="2" t="s">
        <v>124</v>
      </c>
      <c r="E346" s="5" t="s">
        <v>192</v>
      </c>
      <c r="F346" s="5" t="str">
        <f t="shared" si="36"/>
        <v>UP</v>
      </c>
      <c r="G346" s="5" t="str">
        <f t="shared" si="37"/>
        <v>Reference</v>
      </c>
      <c r="H346" s="5" t="str">
        <f t="shared" si="38"/>
        <v>Post_2_Reference</v>
      </c>
      <c r="I346" s="2" t="s">
        <v>46</v>
      </c>
      <c r="J346" s="2" t="s">
        <v>47</v>
      </c>
      <c r="K346" s="5" t="str">
        <f t="shared" si="39"/>
        <v>45</v>
      </c>
      <c r="L346" s="5" t="str">
        <f t="shared" si="40"/>
        <v>Post_2_Reference45</v>
      </c>
      <c r="M346" s="2" t="s">
        <v>21</v>
      </c>
      <c r="N346" s="2" t="s">
        <v>22</v>
      </c>
      <c r="O346" s="2" t="s">
        <v>40</v>
      </c>
      <c r="P346" s="3">
        <v>32</v>
      </c>
      <c r="Q346" s="15">
        <f>IF(N346="Algae",P346,P346*AB346)</f>
        <v>2.0266666666666668</v>
      </c>
      <c r="R346" s="15">
        <f>Q346/X346</f>
        <v>8459.1304347826208</v>
      </c>
      <c r="S346" s="3" t="s">
        <v>187</v>
      </c>
      <c r="T346" s="3">
        <f t="shared" si="41"/>
        <v>8459.1304347826208</v>
      </c>
      <c r="U346" s="3" t="s">
        <v>187</v>
      </c>
      <c r="V346" s="3"/>
      <c r="W346" s="2" t="s">
        <v>24</v>
      </c>
      <c r="X346" s="8">
        <v>2.3958333333333299E-4</v>
      </c>
      <c r="Y346" s="2" t="s">
        <v>24</v>
      </c>
      <c r="AB346" s="13">
        <v>6.3333333333333339E-2</v>
      </c>
    </row>
    <row r="347" spans="1:28" x14ac:dyDescent="0.15">
      <c r="A347" s="2" t="s">
        <v>15</v>
      </c>
      <c r="B347" s="2" t="s">
        <v>136</v>
      </c>
      <c r="C347" s="2" t="s">
        <v>17</v>
      </c>
      <c r="D347" s="2" t="s">
        <v>124</v>
      </c>
      <c r="E347" s="5" t="s">
        <v>192</v>
      </c>
      <c r="F347" s="5" t="str">
        <f t="shared" si="36"/>
        <v>UP</v>
      </c>
      <c r="G347" s="5" t="str">
        <f t="shared" si="37"/>
        <v>Reference</v>
      </c>
      <c r="H347" s="5" t="str">
        <f t="shared" si="38"/>
        <v>Post_2_Reference</v>
      </c>
      <c r="I347" s="2" t="s">
        <v>46</v>
      </c>
      <c r="J347" s="2" t="s">
        <v>47</v>
      </c>
      <c r="K347" s="5" t="str">
        <f t="shared" si="39"/>
        <v>45</v>
      </c>
      <c r="L347" s="5" t="str">
        <f t="shared" si="40"/>
        <v>Post_2_Reference45</v>
      </c>
      <c r="M347" s="2" t="s">
        <v>21</v>
      </c>
      <c r="N347" s="2" t="s">
        <v>22</v>
      </c>
      <c r="O347" s="2" t="s">
        <v>41</v>
      </c>
      <c r="P347" s="3">
        <v>4</v>
      </c>
      <c r="Q347" s="15">
        <f>IF(N347="Algae",P347,P347*AB347)</f>
        <v>0.25333333333333335</v>
      </c>
      <c r="R347" s="15">
        <f>Q347/X347</f>
        <v>1057.3913043478276</v>
      </c>
      <c r="S347" s="3" t="s">
        <v>187</v>
      </c>
      <c r="T347" s="3">
        <f t="shared" si="41"/>
        <v>1057.3913043478276</v>
      </c>
      <c r="U347" s="3" t="s">
        <v>187</v>
      </c>
      <c r="V347" s="3"/>
      <c r="W347" s="2" t="s">
        <v>24</v>
      </c>
      <c r="X347" s="8">
        <v>2.3958333333333299E-4</v>
      </c>
      <c r="Y347" s="2" t="s">
        <v>24</v>
      </c>
      <c r="AB347" s="13">
        <v>6.3333333333333339E-2</v>
      </c>
    </row>
    <row r="348" spans="1:28" x14ac:dyDescent="0.15">
      <c r="A348" s="2" t="s">
        <v>15</v>
      </c>
      <c r="B348" s="2" t="s">
        <v>136</v>
      </c>
      <c r="C348" s="2" t="s">
        <v>17</v>
      </c>
      <c r="D348" s="2" t="s">
        <v>124</v>
      </c>
      <c r="E348" s="5" t="s">
        <v>192</v>
      </c>
      <c r="F348" s="5" t="str">
        <f t="shared" si="36"/>
        <v>UP</v>
      </c>
      <c r="G348" s="5" t="str">
        <f t="shared" si="37"/>
        <v>Reference</v>
      </c>
      <c r="H348" s="5" t="str">
        <f t="shared" si="38"/>
        <v>Post_2_Reference</v>
      </c>
      <c r="I348" s="2" t="s">
        <v>46</v>
      </c>
      <c r="J348" s="2" t="s">
        <v>47</v>
      </c>
      <c r="K348" s="5" t="str">
        <f t="shared" si="39"/>
        <v>45</v>
      </c>
      <c r="L348" s="5" t="str">
        <f t="shared" si="40"/>
        <v>Post_2_Reference45</v>
      </c>
      <c r="M348" s="2" t="s">
        <v>21</v>
      </c>
      <c r="N348" s="2" t="s">
        <v>22</v>
      </c>
      <c r="O348" s="2" t="s">
        <v>42</v>
      </c>
      <c r="P348" s="3">
        <v>23</v>
      </c>
      <c r="Q348" s="15">
        <f>IF(N348="Algae",P348,P348*AB348)</f>
        <v>1.4566666666666668</v>
      </c>
      <c r="R348" s="15">
        <f>Q348/X348</f>
        <v>6080.0000000000091</v>
      </c>
      <c r="S348" s="3" t="s">
        <v>187</v>
      </c>
      <c r="T348" s="3">
        <f t="shared" si="41"/>
        <v>6080.0000000000091</v>
      </c>
      <c r="U348" s="3" t="s">
        <v>187</v>
      </c>
      <c r="V348" s="3"/>
      <c r="W348" s="2" t="s">
        <v>24</v>
      </c>
      <c r="X348" s="8">
        <v>2.3958333333333299E-4</v>
      </c>
      <c r="Y348" s="2" t="s">
        <v>24</v>
      </c>
      <c r="AB348" s="13">
        <v>6.3333333333333339E-2</v>
      </c>
    </row>
    <row r="349" spans="1:28" x14ac:dyDescent="0.15">
      <c r="A349" s="2" t="s">
        <v>15</v>
      </c>
      <c r="B349" s="2" t="s">
        <v>136</v>
      </c>
      <c r="C349" s="2" t="s">
        <v>17</v>
      </c>
      <c r="D349" s="2" t="s">
        <v>124</v>
      </c>
      <c r="E349" s="5" t="s">
        <v>192</v>
      </c>
      <c r="F349" s="5" t="str">
        <f t="shared" si="36"/>
        <v>UP</v>
      </c>
      <c r="G349" s="5" t="str">
        <f t="shared" si="37"/>
        <v>Reference</v>
      </c>
      <c r="H349" s="5" t="str">
        <f t="shared" si="38"/>
        <v>Post_2_Reference</v>
      </c>
      <c r="I349" s="2" t="s">
        <v>46</v>
      </c>
      <c r="J349" s="2" t="s">
        <v>47</v>
      </c>
      <c r="K349" s="5" t="str">
        <f t="shared" si="39"/>
        <v>45</v>
      </c>
      <c r="L349" s="5" t="str">
        <f t="shared" si="40"/>
        <v>Post_2_Reference45</v>
      </c>
      <c r="M349" s="2" t="s">
        <v>21</v>
      </c>
      <c r="N349" s="2" t="s">
        <v>22</v>
      </c>
      <c r="O349" s="2" t="s">
        <v>71</v>
      </c>
      <c r="P349" s="3">
        <v>8</v>
      </c>
      <c r="Q349" s="15">
        <f>IF(N349="Algae",P349,P349*AB349)</f>
        <v>0.50666666666666671</v>
      </c>
      <c r="R349" s="15">
        <f>Q349/X349</f>
        <v>2114.7826086956552</v>
      </c>
      <c r="S349" s="3" t="s">
        <v>187</v>
      </c>
      <c r="T349" s="3">
        <f t="shared" si="41"/>
        <v>2114.7826086956552</v>
      </c>
      <c r="U349" s="3" t="s">
        <v>187</v>
      </c>
      <c r="V349" s="3"/>
      <c r="W349" s="2" t="s">
        <v>24</v>
      </c>
      <c r="X349" s="8">
        <v>2.3958333333333299E-4</v>
      </c>
      <c r="Y349" s="2" t="s">
        <v>24</v>
      </c>
      <c r="AB349" s="13">
        <v>6.3333333333333339E-2</v>
      </c>
    </row>
    <row r="350" spans="1:28" x14ac:dyDescent="0.15">
      <c r="A350" s="6" t="s">
        <v>15</v>
      </c>
      <c r="B350" s="6" t="s">
        <v>142</v>
      </c>
      <c r="C350" s="6" t="s">
        <v>17</v>
      </c>
      <c r="D350" s="6" t="s">
        <v>124</v>
      </c>
      <c r="E350" s="5" t="s">
        <v>192</v>
      </c>
      <c r="F350" s="5" t="str">
        <f t="shared" si="36"/>
        <v>UP</v>
      </c>
      <c r="G350" s="5" t="str">
        <f t="shared" si="37"/>
        <v>Reference</v>
      </c>
      <c r="H350" s="5" t="str">
        <f t="shared" si="38"/>
        <v>Post_2_Reference</v>
      </c>
      <c r="I350" s="6" t="s">
        <v>111</v>
      </c>
      <c r="J350" s="6" t="s">
        <v>112</v>
      </c>
      <c r="K350" s="5" t="str">
        <f t="shared" si="39"/>
        <v>75</v>
      </c>
      <c r="L350" s="5" t="str">
        <f t="shared" si="40"/>
        <v>Post_2_Reference75</v>
      </c>
      <c r="M350" s="6" t="s">
        <v>21</v>
      </c>
      <c r="N350" s="6" t="s">
        <v>150</v>
      </c>
      <c r="O350" s="6" t="s">
        <v>151</v>
      </c>
      <c r="P350" s="3">
        <v>7</v>
      </c>
      <c r="Q350" s="15">
        <f>IF(N350="Algae",P350,P350*AB350)</f>
        <v>7</v>
      </c>
      <c r="R350" s="15">
        <f>Q350/X350</f>
        <v>27157.190635451519</v>
      </c>
      <c r="S350" s="8">
        <v>209</v>
      </c>
      <c r="T350" s="3">
        <f t="shared" si="41"/>
        <v>810836.12040133821</v>
      </c>
      <c r="U350" s="8">
        <v>10</v>
      </c>
      <c r="V350" s="3">
        <f t="shared" ref="V330:V393" si="42">IF(U350="NA","NA",U350/X350)</f>
        <v>38795.9866220736</v>
      </c>
      <c r="W350" s="6" t="s">
        <v>24</v>
      </c>
      <c r="X350" s="8">
        <v>2.5775862068965502E-4</v>
      </c>
      <c r="Y350" s="6" t="s">
        <v>24</v>
      </c>
      <c r="AB350" s="13">
        <v>0.21</v>
      </c>
    </row>
    <row r="351" spans="1:28" ht="15" x14ac:dyDescent="0.2">
      <c r="A351" s="6" t="s">
        <v>15</v>
      </c>
      <c r="B351" s="6" t="s">
        <v>142</v>
      </c>
      <c r="C351" s="6" t="s">
        <v>17</v>
      </c>
      <c r="D351" s="6" t="s">
        <v>124</v>
      </c>
      <c r="E351" s="5" t="s">
        <v>192</v>
      </c>
      <c r="F351" s="5" t="str">
        <f t="shared" si="36"/>
        <v>UP</v>
      </c>
      <c r="G351" s="5" t="str">
        <f t="shared" si="37"/>
        <v>Reference</v>
      </c>
      <c r="H351" s="5" t="str">
        <f t="shared" si="38"/>
        <v>Post_2_Reference</v>
      </c>
      <c r="I351" s="6" t="s">
        <v>111</v>
      </c>
      <c r="J351" s="6" t="s">
        <v>112</v>
      </c>
      <c r="K351" s="5" t="str">
        <f t="shared" si="39"/>
        <v>75</v>
      </c>
      <c r="L351" s="5" t="str">
        <f t="shared" si="40"/>
        <v>Post_2_Reference75</v>
      </c>
      <c r="M351" s="6" t="s">
        <v>21</v>
      </c>
      <c r="N351" s="6" t="s">
        <v>150</v>
      </c>
      <c r="O351" s="6" t="s">
        <v>22</v>
      </c>
      <c r="P351" s="3">
        <v>101</v>
      </c>
      <c r="Q351" s="15">
        <f>IF(N351="Algae",P351,P351*AB351)</f>
        <v>101</v>
      </c>
      <c r="R351" s="15">
        <f>Q351/X351</f>
        <v>391839.46488294337</v>
      </c>
      <c r="S351" s="8">
        <v>101</v>
      </c>
      <c r="T351" s="3">
        <f t="shared" si="41"/>
        <v>391839.46488294337</v>
      </c>
      <c r="U351" s="9">
        <v>0</v>
      </c>
      <c r="V351" s="3">
        <f t="shared" si="42"/>
        <v>0</v>
      </c>
      <c r="W351" s="8">
        <v>0</v>
      </c>
      <c r="X351" s="8">
        <v>2.5775862068965502E-4</v>
      </c>
      <c r="Y351" s="6" t="s">
        <v>24</v>
      </c>
      <c r="Z351" s="1">
        <f>SUM(P351:P352)</f>
        <v>126</v>
      </c>
      <c r="AA351" s="1">
        <f>SUM(P358:P388)</f>
        <v>600</v>
      </c>
      <c r="AB351" s="14">
        <f>Z351/AA351</f>
        <v>0.21</v>
      </c>
    </row>
    <row r="352" spans="1:28" x14ac:dyDescent="0.15">
      <c r="A352" s="6" t="s">
        <v>15</v>
      </c>
      <c r="B352" s="6" t="s">
        <v>142</v>
      </c>
      <c r="C352" s="6" t="s">
        <v>17</v>
      </c>
      <c r="D352" s="6" t="s">
        <v>124</v>
      </c>
      <c r="E352" s="5" t="s">
        <v>192</v>
      </c>
      <c r="F352" s="5" t="str">
        <f t="shared" si="36"/>
        <v>UP</v>
      </c>
      <c r="G352" s="5" t="str">
        <f t="shared" si="37"/>
        <v>Reference</v>
      </c>
      <c r="H352" s="5" t="str">
        <f t="shared" si="38"/>
        <v>Post_2_Reference</v>
      </c>
      <c r="I352" s="6" t="s">
        <v>111</v>
      </c>
      <c r="J352" s="6" t="s">
        <v>112</v>
      </c>
      <c r="K352" s="5" t="str">
        <f t="shared" si="39"/>
        <v>75</v>
      </c>
      <c r="L352" s="5" t="str">
        <f t="shared" si="40"/>
        <v>Post_2_Reference75</v>
      </c>
      <c r="M352" s="6" t="s">
        <v>21</v>
      </c>
      <c r="N352" s="6" t="s">
        <v>150</v>
      </c>
      <c r="O352" s="6" t="s">
        <v>152</v>
      </c>
      <c r="P352" s="3">
        <v>25</v>
      </c>
      <c r="Q352" s="15">
        <f>IF(N352="Algae",P352,P352*AB352)</f>
        <v>25</v>
      </c>
      <c r="R352" s="15">
        <f>Q352/X352</f>
        <v>96989.966555184001</v>
      </c>
      <c r="S352" s="8">
        <v>25</v>
      </c>
      <c r="T352" s="3">
        <f t="shared" si="41"/>
        <v>96989.966555184001</v>
      </c>
      <c r="U352" s="8">
        <v>0</v>
      </c>
      <c r="V352" s="3">
        <f t="shared" si="42"/>
        <v>0</v>
      </c>
      <c r="W352" s="6" t="s">
        <v>24</v>
      </c>
      <c r="X352" s="8">
        <v>2.5775862068965502E-4</v>
      </c>
      <c r="Y352" s="6" t="s">
        <v>24</v>
      </c>
      <c r="AB352" s="13">
        <v>0.21</v>
      </c>
    </row>
    <row r="353" spans="1:28" x14ac:dyDescent="0.15">
      <c r="A353" s="6" t="s">
        <v>15</v>
      </c>
      <c r="B353" s="6" t="s">
        <v>142</v>
      </c>
      <c r="C353" s="6" t="s">
        <v>17</v>
      </c>
      <c r="D353" s="6" t="s">
        <v>124</v>
      </c>
      <c r="E353" s="5" t="s">
        <v>192</v>
      </c>
      <c r="F353" s="5" t="str">
        <f t="shared" si="36"/>
        <v>UP</v>
      </c>
      <c r="G353" s="5" t="str">
        <f t="shared" si="37"/>
        <v>Reference</v>
      </c>
      <c r="H353" s="5" t="str">
        <f t="shared" si="38"/>
        <v>Post_2_Reference</v>
      </c>
      <c r="I353" s="6" t="s">
        <v>111</v>
      </c>
      <c r="J353" s="6" t="s">
        <v>112</v>
      </c>
      <c r="K353" s="5" t="str">
        <f t="shared" si="39"/>
        <v>75</v>
      </c>
      <c r="L353" s="5" t="str">
        <f t="shared" si="40"/>
        <v>Post_2_Reference75</v>
      </c>
      <c r="M353" s="6" t="s">
        <v>21</v>
      </c>
      <c r="N353" s="6" t="s">
        <v>150</v>
      </c>
      <c r="O353" s="6" t="s">
        <v>153</v>
      </c>
      <c r="P353" s="3">
        <v>6</v>
      </c>
      <c r="Q353" s="15">
        <f>IF(N353="Algae",P353,P353*AB353)</f>
        <v>6</v>
      </c>
      <c r="R353" s="15">
        <f>Q353/X353</f>
        <v>23277.591973244162</v>
      </c>
      <c r="S353" s="8">
        <v>123</v>
      </c>
      <c r="T353" s="3">
        <f t="shared" si="41"/>
        <v>477190.63545150531</v>
      </c>
      <c r="U353" s="8">
        <v>0</v>
      </c>
      <c r="V353" s="3">
        <f t="shared" si="42"/>
        <v>0</v>
      </c>
      <c r="W353" s="6" t="s">
        <v>24</v>
      </c>
      <c r="X353" s="8">
        <v>2.5775862068965502E-4</v>
      </c>
      <c r="Y353" s="6" t="s">
        <v>24</v>
      </c>
      <c r="AB353" s="13">
        <v>0.21</v>
      </c>
    </row>
    <row r="354" spans="1:28" x14ac:dyDescent="0.15">
      <c r="A354" s="6" t="s">
        <v>15</v>
      </c>
      <c r="B354" s="6" t="s">
        <v>142</v>
      </c>
      <c r="C354" s="6" t="s">
        <v>17</v>
      </c>
      <c r="D354" s="6" t="s">
        <v>124</v>
      </c>
      <c r="E354" s="5" t="s">
        <v>192</v>
      </c>
      <c r="F354" s="5" t="str">
        <f t="shared" si="36"/>
        <v>UP</v>
      </c>
      <c r="G354" s="5" t="str">
        <f t="shared" si="37"/>
        <v>Reference</v>
      </c>
      <c r="H354" s="5" t="str">
        <f t="shared" si="38"/>
        <v>Post_2_Reference</v>
      </c>
      <c r="I354" s="6" t="s">
        <v>111</v>
      </c>
      <c r="J354" s="6" t="s">
        <v>112</v>
      </c>
      <c r="K354" s="5" t="str">
        <f t="shared" si="39"/>
        <v>75</v>
      </c>
      <c r="L354" s="5" t="str">
        <f t="shared" si="40"/>
        <v>Post_2_Reference75</v>
      </c>
      <c r="M354" s="6" t="s">
        <v>21</v>
      </c>
      <c r="N354" s="6" t="s">
        <v>150</v>
      </c>
      <c r="O354" s="6" t="s">
        <v>154</v>
      </c>
      <c r="P354" s="3">
        <v>4</v>
      </c>
      <c r="Q354" s="15">
        <f>IF(N354="Algae",P354,P354*AB354)</f>
        <v>4</v>
      </c>
      <c r="R354" s="15">
        <f>Q354/X354</f>
        <v>15518.39464882944</v>
      </c>
      <c r="S354" s="8">
        <v>310</v>
      </c>
      <c r="T354" s="3">
        <f t="shared" si="41"/>
        <v>1202675.5852842815</v>
      </c>
      <c r="U354" s="8">
        <v>0</v>
      </c>
      <c r="V354" s="3">
        <f t="shared" si="42"/>
        <v>0</v>
      </c>
      <c r="W354" s="6" t="s">
        <v>24</v>
      </c>
      <c r="X354" s="8">
        <v>2.5775862068965502E-4</v>
      </c>
      <c r="Y354" s="6" t="s">
        <v>24</v>
      </c>
      <c r="AB354" s="13">
        <v>0.21</v>
      </c>
    </row>
    <row r="355" spans="1:28" x14ac:dyDescent="0.15">
      <c r="A355" s="6" t="s">
        <v>15</v>
      </c>
      <c r="B355" s="6" t="s">
        <v>142</v>
      </c>
      <c r="C355" s="6" t="s">
        <v>17</v>
      </c>
      <c r="D355" s="6" t="s">
        <v>124</v>
      </c>
      <c r="E355" s="5" t="s">
        <v>192</v>
      </c>
      <c r="F355" s="5" t="str">
        <f t="shared" si="36"/>
        <v>UP</v>
      </c>
      <c r="G355" s="5" t="str">
        <f t="shared" si="37"/>
        <v>Reference</v>
      </c>
      <c r="H355" s="5" t="str">
        <f t="shared" si="38"/>
        <v>Post_2_Reference</v>
      </c>
      <c r="I355" s="6" t="s">
        <v>111</v>
      </c>
      <c r="J355" s="6" t="s">
        <v>112</v>
      </c>
      <c r="K355" s="5" t="str">
        <f t="shared" si="39"/>
        <v>75</v>
      </c>
      <c r="L355" s="5" t="str">
        <f t="shared" si="40"/>
        <v>Post_2_Reference75</v>
      </c>
      <c r="M355" s="6" t="s">
        <v>21</v>
      </c>
      <c r="N355" s="6" t="s">
        <v>150</v>
      </c>
      <c r="O355" s="6" t="s">
        <v>159</v>
      </c>
      <c r="P355" s="3">
        <v>4</v>
      </c>
      <c r="Q355" s="15">
        <f>IF(N355="Algae",P355,P355*AB355)</f>
        <v>4</v>
      </c>
      <c r="R355" s="15">
        <f>Q355/X355</f>
        <v>15518.39464882944</v>
      </c>
      <c r="S355" s="8">
        <v>69</v>
      </c>
      <c r="T355" s="3">
        <f t="shared" si="41"/>
        <v>267692.30769230786</v>
      </c>
      <c r="U355" s="8">
        <v>0</v>
      </c>
      <c r="V355" s="3">
        <f t="shared" si="42"/>
        <v>0</v>
      </c>
      <c r="W355" s="6" t="s">
        <v>24</v>
      </c>
      <c r="X355" s="8">
        <v>2.5775862068965502E-4</v>
      </c>
      <c r="Y355" s="6" t="s">
        <v>24</v>
      </c>
      <c r="AB355" s="13">
        <v>0.21</v>
      </c>
    </row>
    <row r="356" spans="1:28" x14ac:dyDescent="0.15">
      <c r="A356" s="6" t="s">
        <v>15</v>
      </c>
      <c r="B356" s="6" t="s">
        <v>142</v>
      </c>
      <c r="C356" s="6" t="s">
        <v>17</v>
      </c>
      <c r="D356" s="6" t="s">
        <v>124</v>
      </c>
      <c r="E356" s="5" t="s">
        <v>192</v>
      </c>
      <c r="F356" s="5" t="str">
        <f t="shared" si="36"/>
        <v>UP</v>
      </c>
      <c r="G356" s="5" t="str">
        <f t="shared" si="37"/>
        <v>Reference</v>
      </c>
      <c r="H356" s="5" t="str">
        <f t="shared" si="38"/>
        <v>Post_2_Reference</v>
      </c>
      <c r="I356" s="6" t="s">
        <v>111</v>
      </c>
      <c r="J356" s="6" t="s">
        <v>112</v>
      </c>
      <c r="K356" s="5" t="str">
        <f t="shared" si="39"/>
        <v>75</v>
      </c>
      <c r="L356" s="5" t="str">
        <f t="shared" si="40"/>
        <v>Post_2_Reference75</v>
      </c>
      <c r="M356" s="6" t="s">
        <v>21</v>
      </c>
      <c r="N356" s="6" t="s">
        <v>150</v>
      </c>
      <c r="O356" s="6" t="s">
        <v>155</v>
      </c>
      <c r="P356" s="3">
        <v>15</v>
      </c>
      <c r="Q356" s="15">
        <f>IF(N356="Algae",P356,P356*AB356)</f>
        <v>15</v>
      </c>
      <c r="R356" s="15">
        <f>Q356/X356</f>
        <v>58193.9799331104</v>
      </c>
      <c r="S356" s="8">
        <v>127</v>
      </c>
      <c r="T356" s="3">
        <f t="shared" si="41"/>
        <v>492709.03010033473</v>
      </c>
      <c r="U356" s="8">
        <v>0</v>
      </c>
      <c r="V356" s="3">
        <f t="shared" si="42"/>
        <v>0</v>
      </c>
      <c r="W356" s="6" t="s">
        <v>24</v>
      </c>
      <c r="X356" s="8">
        <v>2.5775862068965502E-4</v>
      </c>
      <c r="Y356" s="6" t="s">
        <v>24</v>
      </c>
      <c r="AB356" s="13">
        <v>0.21</v>
      </c>
    </row>
    <row r="357" spans="1:28" x14ac:dyDescent="0.15">
      <c r="A357" s="6" t="s">
        <v>15</v>
      </c>
      <c r="B357" s="6" t="s">
        <v>142</v>
      </c>
      <c r="C357" s="6" t="s">
        <v>17</v>
      </c>
      <c r="D357" s="6" t="s">
        <v>124</v>
      </c>
      <c r="E357" s="5" t="s">
        <v>192</v>
      </c>
      <c r="F357" s="5" t="str">
        <f t="shared" si="36"/>
        <v>UP</v>
      </c>
      <c r="G357" s="5" t="str">
        <f t="shared" si="37"/>
        <v>Reference</v>
      </c>
      <c r="H357" s="5" t="str">
        <f t="shared" si="38"/>
        <v>Post_2_Reference</v>
      </c>
      <c r="I357" s="6" t="s">
        <v>111</v>
      </c>
      <c r="J357" s="6" t="s">
        <v>112</v>
      </c>
      <c r="K357" s="5" t="str">
        <f t="shared" si="39"/>
        <v>75</v>
      </c>
      <c r="L357" s="5" t="str">
        <f t="shared" si="40"/>
        <v>Post_2_Reference75</v>
      </c>
      <c r="M357" s="6" t="s">
        <v>21</v>
      </c>
      <c r="N357" s="6" t="s">
        <v>150</v>
      </c>
      <c r="O357" s="6" t="s">
        <v>156</v>
      </c>
      <c r="P357" s="3">
        <v>3</v>
      </c>
      <c r="Q357" s="15">
        <f>IF(N357="Algae",P357,P357*AB357)</f>
        <v>3</v>
      </c>
      <c r="R357" s="15">
        <f>Q357/X357</f>
        <v>11638.795986622081</v>
      </c>
      <c r="S357" s="8">
        <v>21</v>
      </c>
      <c r="T357" s="3">
        <f t="shared" si="41"/>
        <v>81471.571906354569</v>
      </c>
      <c r="U357" s="8">
        <v>0</v>
      </c>
      <c r="V357" s="3">
        <f t="shared" si="42"/>
        <v>0</v>
      </c>
      <c r="W357" s="6" t="s">
        <v>24</v>
      </c>
      <c r="X357" s="8">
        <v>2.5775862068965502E-4</v>
      </c>
      <c r="Y357" s="6" t="s">
        <v>24</v>
      </c>
      <c r="AB357" s="13">
        <v>0.21</v>
      </c>
    </row>
    <row r="358" spans="1:28" x14ac:dyDescent="0.15">
      <c r="A358" s="2" t="s">
        <v>15</v>
      </c>
      <c r="B358" s="2" t="s">
        <v>142</v>
      </c>
      <c r="C358" s="2" t="s">
        <v>17</v>
      </c>
      <c r="D358" s="2" t="s">
        <v>124</v>
      </c>
      <c r="E358" s="5" t="s">
        <v>192</v>
      </c>
      <c r="F358" s="5" t="str">
        <f t="shared" si="36"/>
        <v>UP</v>
      </c>
      <c r="G358" s="5" t="str">
        <f t="shared" si="37"/>
        <v>Reference</v>
      </c>
      <c r="H358" s="5" t="str">
        <f t="shared" si="38"/>
        <v>Post_2_Reference</v>
      </c>
      <c r="I358" s="2" t="s">
        <v>111</v>
      </c>
      <c r="J358" s="2" t="s">
        <v>112</v>
      </c>
      <c r="K358" s="5" t="str">
        <f t="shared" si="39"/>
        <v>75</v>
      </c>
      <c r="L358" s="5" t="str">
        <f t="shared" si="40"/>
        <v>Post_2_Reference75</v>
      </c>
      <c r="M358" s="2" t="s">
        <v>21</v>
      </c>
      <c r="N358" s="2" t="s">
        <v>22</v>
      </c>
      <c r="O358" s="2" t="s">
        <v>25</v>
      </c>
      <c r="P358" s="3">
        <v>13</v>
      </c>
      <c r="Q358" s="15">
        <f>IF(N358="Algae",P358,P358*AB358)</f>
        <v>2.73</v>
      </c>
      <c r="R358" s="15">
        <f>Q358/X358</f>
        <v>10591.304347826093</v>
      </c>
      <c r="S358" s="3" t="s">
        <v>187</v>
      </c>
      <c r="T358" s="3">
        <f t="shared" si="41"/>
        <v>10591.304347826093</v>
      </c>
      <c r="U358" s="3" t="s">
        <v>187</v>
      </c>
      <c r="V358" s="3"/>
      <c r="W358" s="2" t="s">
        <v>24</v>
      </c>
      <c r="X358" s="8">
        <v>2.5775862068965502E-4</v>
      </c>
      <c r="Y358" s="2" t="s">
        <v>24</v>
      </c>
      <c r="AB358" s="13">
        <v>0.21</v>
      </c>
    </row>
    <row r="359" spans="1:28" x14ac:dyDescent="0.15">
      <c r="A359" s="2" t="s">
        <v>15</v>
      </c>
      <c r="B359" s="2" t="s">
        <v>142</v>
      </c>
      <c r="C359" s="2" t="s">
        <v>17</v>
      </c>
      <c r="D359" s="2" t="s">
        <v>124</v>
      </c>
      <c r="E359" s="5" t="s">
        <v>192</v>
      </c>
      <c r="F359" s="5" t="str">
        <f t="shared" si="36"/>
        <v>UP</v>
      </c>
      <c r="G359" s="5" t="str">
        <f t="shared" si="37"/>
        <v>Reference</v>
      </c>
      <c r="H359" s="5" t="str">
        <f t="shared" si="38"/>
        <v>Post_2_Reference</v>
      </c>
      <c r="I359" s="2" t="s">
        <v>111</v>
      </c>
      <c r="J359" s="2" t="s">
        <v>112</v>
      </c>
      <c r="K359" s="5" t="str">
        <f t="shared" si="39"/>
        <v>75</v>
      </c>
      <c r="L359" s="5" t="str">
        <f t="shared" si="40"/>
        <v>Post_2_Reference75</v>
      </c>
      <c r="M359" s="2" t="s">
        <v>21</v>
      </c>
      <c r="N359" s="2" t="s">
        <v>22</v>
      </c>
      <c r="O359" s="2" t="s">
        <v>27</v>
      </c>
      <c r="P359" s="3">
        <v>9</v>
      </c>
      <c r="Q359" s="15">
        <f>IF(N359="Algae",P359,P359*AB359)</f>
        <v>1.89</v>
      </c>
      <c r="R359" s="15">
        <f>Q359/X359</f>
        <v>7332.4414715719104</v>
      </c>
      <c r="S359" s="3" t="s">
        <v>187</v>
      </c>
      <c r="T359" s="3">
        <f t="shared" si="41"/>
        <v>7332.4414715719104</v>
      </c>
      <c r="U359" s="3" t="s">
        <v>187</v>
      </c>
      <c r="V359" s="3"/>
      <c r="W359" s="2" t="s">
        <v>24</v>
      </c>
      <c r="X359" s="8">
        <v>2.5775862068965502E-4</v>
      </c>
      <c r="Y359" s="2" t="s">
        <v>24</v>
      </c>
      <c r="AB359" s="13">
        <v>0.21</v>
      </c>
    </row>
    <row r="360" spans="1:28" x14ac:dyDescent="0.15">
      <c r="A360" s="2" t="s">
        <v>15</v>
      </c>
      <c r="B360" s="2" t="s">
        <v>142</v>
      </c>
      <c r="C360" s="2" t="s">
        <v>17</v>
      </c>
      <c r="D360" s="2" t="s">
        <v>124</v>
      </c>
      <c r="E360" s="5" t="s">
        <v>192</v>
      </c>
      <c r="F360" s="5" t="str">
        <f t="shared" si="36"/>
        <v>UP</v>
      </c>
      <c r="G360" s="5" t="str">
        <f t="shared" si="37"/>
        <v>Reference</v>
      </c>
      <c r="H360" s="5" t="str">
        <f t="shared" si="38"/>
        <v>Post_2_Reference</v>
      </c>
      <c r="I360" s="2" t="s">
        <v>111</v>
      </c>
      <c r="J360" s="2" t="s">
        <v>112</v>
      </c>
      <c r="K360" s="5" t="str">
        <f t="shared" si="39"/>
        <v>75</v>
      </c>
      <c r="L360" s="5" t="str">
        <f t="shared" si="40"/>
        <v>Post_2_Reference75</v>
      </c>
      <c r="M360" s="2" t="s">
        <v>21</v>
      </c>
      <c r="N360" s="2" t="s">
        <v>22</v>
      </c>
      <c r="O360" s="2" t="s">
        <v>49</v>
      </c>
      <c r="P360" s="3">
        <v>37</v>
      </c>
      <c r="Q360" s="15">
        <f>IF(N360="Algae",P360,P360*AB360)</f>
        <v>7.77</v>
      </c>
      <c r="R360" s="15">
        <f>Q360/X360</f>
        <v>30144.481605351186</v>
      </c>
      <c r="S360" s="3" t="s">
        <v>187</v>
      </c>
      <c r="T360" s="3">
        <f t="shared" si="41"/>
        <v>30144.481605351186</v>
      </c>
      <c r="U360" s="3" t="s">
        <v>187</v>
      </c>
      <c r="V360" s="3"/>
      <c r="W360" s="2" t="s">
        <v>24</v>
      </c>
      <c r="X360" s="8">
        <v>2.5775862068965502E-4</v>
      </c>
      <c r="Y360" s="2" t="s">
        <v>24</v>
      </c>
      <c r="AB360" s="13">
        <v>0.21</v>
      </c>
    </row>
    <row r="361" spans="1:28" x14ac:dyDescent="0.15">
      <c r="A361" s="2" t="s">
        <v>15</v>
      </c>
      <c r="B361" s="2" t="s">
        <v>142</v>
      </c>
      <c r="C361" s="2" t="s">
        <v>17</v>
      </c>
      <c r="D361" s="2" t="s">
        <v>124</v>
      </c>
      <c r="E361" s="5" t="s">
        <v>192</v>
      </c>
      <c r="F361" s="5" t="str">
        <f t="shared" si="36"/>
        <v>UP</v>
      </c>
      <c r="G361" s="5" t="str">
        <f t="shared" si="37"/>
        <v>Reference</v>
      </c>
      <c r="H361" s="5" t="str">
        <f t="shared" si="38"/>
        <v>Post_2_Reference</v>
      </c>
      <c r="I361" s="2" t="s">
        <v>111</v>
      </c>
      <c r="J361" s="2" t="s">
        <v>112</v>
      </c>
      <c r="K361" s="5" t="str">
        <f t="shared" si="39"/>
        <v>75</v>
      </c>
      <c r="L361" s="5" t="str">
        <f t="shared" si="40"/>
        <v>Post_2_Reference75</v>
      </c>
      <c r="M361" s="2" t="s">
        <v>21</v>
      </c>
      <c r="N361" s="2" t="s">
        <v>22</v>
      </c>
      <c r="O361" s="2" t="s">
        <v>139</v>
      </c>
      <c r="P361" s="3">
        <v>3</v>
      </c>
      <c r="Q361" s="15">
        <f>IF(N361="Algae",P361,P361*AB361)</f>
        <v>0.63</v>
      </c>
      <c r="R361" s="15">
        <f>Q361/X361</f>
        <v>2444.1471571906368</v>
      </c>
      <c r="S361" s="3" t="s">
        <v>187</v>
      </c>
      <c r="T361" s="3">
        <f t="shared" si="41"/>
        <v>2444.1471571906368</v>
      </c>
      <c r="U361" s="3" t="s">
        <v>187</v>
      </c>
      <c r="V361" s="3"/>
      <c r="W361" s="2" t="s">
        <v>24</v>
      </c>
      <c r="X361" s="8">
        <v>2.5775862068965502E-4</v>
      </c>
      <c r="Y361" s="2" t="s">
        <v>24</v>
      </c>
      <c r="AB361" s="13">
        <v>0.21</v>
      </c>
    </row>
    <row r="362" spans="1:28" x14ac:dyDescent="0.15">
      <c r="A362" s="2" t="s">
        <v>15</v>
      </c>
      <c r="B362" s="2" t="s">
        <v>142</v>
      </c>
      <c r="C362" s="2" t="s">
        <v>17</v>
      </c>
      <c r="D362" s="2" t="s">
        <v>124</v>
      </c>
      <c r="E362" s="5" t="s">
        <v>192</v>
      </c>
      <c r="F362" s="5" t="str">
        <f t="shared" si="36"/>
        <v>UP</v>
      </c>
      <c r="G362" s="5" t="str">
        <f t="shared" si="37"/>
        <v>Reference</v>
      </c>
      <c r="H362" s="5" t="str">
        <f t="shared" si="38"/>
        <v>Post_2_Reference</v>
      </c>
      <c r="I362" s="2" t="s">
        <v>111</v>
      </c>
      <c r="J362" s="2" t="s">
        <v>112</v>
      </c>
      <c r="K362" s="5" t="str">
        <f t="shared" si="39"/>
        <v>75</v>
      </c>
      <c r="L362" s="5" t="str">
        <f t="shared" si="40"/>
        <v>Post_2_Reference75</v>
      </c>
      <c r="M362" s="2" t="s">
        <v>21</v>
      </c>
      <c r="N362" s="2" t="s">
        <v>22</v>
      </c>
      <c r="O362" s="2" t="s">
        <v>62</v>
      </c>
      <c r="P362" s="3">
        <v>76</v>
      </c>
      <c r="Q362" s="15">
        <f>IF(N362="Algae",P362,P362*AB362)</f>
        <v>15.959999999999999</v>
      </c>
      <c r="R362" s="15">
        <f>Q362/X362</f>
        <v>61918.39464882946</v>
      </c>
      <c r="S362" s="3" t="s">
        <v>187</v>
      </c>
      <c r="T362" s="3">
        <f t="shared" si="41"/>
        <v>61918.39464882946</v>
      </c>
      <c r="U362" s="3" t="s">
        <v>187</v>
      </c>
      <c r="V362" s="3"/>
      <c r="W362" s="2" t="s">
        <v>24</v>
      </c>
      <c r="X362" s="8">
        <v>2.5775862068965502E-4</v>
      </c>
      <c r="Y362" s="2" t="s">
        <v>165</v>
      </c>
      <c r="AB362" s="13">
        <v>0.21</v>
      </c>
    </row>
    <row r="363" spans="1:28" x14ac:dyDescent="0.15">
      <c r="A363" s="2" t="s">
        <v>15</v>
      </c>
      <c r="B363" s="2" t="s">
        <v>142</v>
      </c>
      <c r="C363" s="2" t="s">
        <v>17</v>
      </c>
      <c r="D363" s="2" t="s">
        <v>124</v>
      </c>
      <c r="E363" s="5" t="s">
        <v>192</v>
      </c>
      <c r="F363" s="5" t="str">
        <f t="shared" si="36"/>
        <v>UP</v>
      </c>
      <c r="G363" s="5" t="str">
        <f t="shared" si="37"/>
        <v>Reference</v>
      </c>
      <c r="H363" s="5" t="str">
        <f t="shared" si="38"/>
        <v>Post_2_Reference</v>
      </c>
      <c r="I363" s="2" t="s">
        <v>111</v>
      </c>
      <c r="J363" s="2" t="s">
        <v>112</v>
      </c>
      <c r="K363" s="5" t="str">
        <f t="shared" si="39"/>
        <v>75</v>
      </c>
      <c r="L363" s="5" t="str">
        <f t="shared" si="40"/>
        <v>Post_2_Reference75</v>
      </c>
      <c r="M363" s="2" t="s">
        <v>21</v>
      </c>
      <c r="N363" s="2" t="s">
        <v>22</v>
      </c>
      <c r="O363" s="2" t="s">
        <v>63</v>
      </c>
      <c r="P363" s="3">
        <v>7</v>
      </c>
      <c r="Q363" s="15">
        <f>IF(N363="Algae",P363,P363*AB363)</f>
        <v>1.47</v>
      </c>
      <c r="R363" s="15">
        <f>Q363/X363</f>
        <v>5703.0100334448189</v>
      </c>
      <c r="S363" s="3" t="s">
        <v>187</v>
      </c>
      <c r="T363" s="3">
        <f t="shared" si="41"/>
        <v>5703.0100334448189</v>
      </c>
      <c r="U363" s="3" t="s">
        <v>187</v>
      </c>
      <c r="V363" s="3"/>
      <c r="W363" s="2" t="s">
        <v>24</v>
      </c>
      <c r="X363" s="8">
        <v>2.5775862068965502E-4</v>
      </c>
      <c r="Y363" s="2" t="s">
        <v>24</v>
      </c>
      <c r="AB363" s="13">
        <v>0.21</v>
      </c>
    </row>
    <row r="364" spans="1:28" x14ac:dyDescent="0.15">
      <c r="A364" s="2" t="s">
        <v>15</v>
      </c>
      <c r="B364" s="2" t="s">
        <v>142</v>
      </c>
      <c r="C364" s="2" t="s">
        <v>17</v>
      </c>
      <c r="D364" s="2" t="s">
        <v>124</v>
      </c>
      <c r="E364" s="5" t="s">
        <v>192</v>
      </c>
      <c r="F364" s="5" t="str">
        <f t="shared" si="36"/>
        <v>UP</v>
      </c>
      <c r="G364" s="5" t="str">
        <f t="shared" si="37"/>
        <v>Reference</v>
      </c>
      <c r="H364" s="5" t="str">
        <f t="shared" si="38"/>
        <v>Post_2_Reference</v>
      </c>
      <c r="I364" s="2" t="s">
        <v>111</v>
      </c>
      <c r="J364" s="2" t="s">
        <v>112</v>
      </c>
      <c r="K364" s="5" t="str">
        <f t="shared" si="39"/>
        <v>75</v>
      </c>
      <c r="L364" s="5" t="str">
        <f t="shared" si="40"/>
        <v>Post_2_Reference75</v>
      </c>
      <c r="M364" s="2" t="s">
        <v>21</v>
      </c>
      <c r="N364" s="2" t="s">
        <v>22</v>
      </c>
      <c r="O364" s="2" t="s">
        <v>64</v>
      </c>
      <c r="P364" s="3">
        <v>10</v>
      </c>
      <c r="Q364" s="15">
        <f>IF(N364="Algae",P364,P364*AB364)</f>
        <v>2.1</v>
      </c>
      <c r="R364" s="15">
        <f>Q364/X364</f>
        <v>8147.1571906354566</v>
      </c>
      <c r="S364" s="3" t="s">
        <v>187</v>
      </c>
      <c r="T364" s="3">
        <f t="shared" si="41"/>
        <v>8147.1571906354566</v>
      </c>
      <c r="U364" s="3" t="s">
        <v>187</v>
      </c>
      <c r="V364" s="3"/>
      <c r="W364" s="2" t="s">
        <v>24</v>
      </c>
      <c r="X364" s="8">
        <v>2.5775862068965502E-4</v>
      </c>
      <c r="Y364" s="2" t="s">
        <v>24</v>
      </c>
      <c r="AB364" s="13">
        <v>0.21</v>
      </c>
    </row>
    <row r="365" spans="1:28" x14ac:dyDescent="0.15">
      <c r="A365" s="2" t="s">
        <v>15</v>
      </c>
      <c r="B365" s="2" t="s">
        <v>142</v>
      </c>
      <c r="C365" s="2" t="s">
        <v>17</v>
      </c>
      <c r="D365" s="2" t="s">
        <v>124</v>
      </c>
      <c r="E365" s="5" t="s">
        <v>192</v>
      </c>
      <c r="F365" s="5" t="str">
        <f t="shared" si="36"/>
        <v>UP</v>
      </c>
      <c r="G365" s="5" t="str">
        <f t="shared" si="37"/>
        <v>Reference</v>
      </c>
      <c r="H365" s="5" t="str">
        <f t="shared" si="38"/>
        <v>Post_2_Reference</v>
      </c>
      <c r="I365" s="2" t="s">
        <v>111</v>
      </c>
      <c r="J365" s="2" t="s">
        <v>112</v>
      </c>
      <c r="K365" s="5" t="str">
        <f t="shared" si="39"/>
        <v>75</v>
      </c>
      <c r="L365" s="5" t="str">
        <f t="shared" si="40"/>
        <v>Post_2_Reference75</v>
      </c>
      <c r="M365" s="2" t="s">
        <v>21</v>
      </c>
      <c r="N365" s="2" t="s">
        <v>22</v>
      </c>
      <c r="O365" s="2" t="s">
        <v>79</v>
      </c>
      <c r="P365" s="3">
        <v>14</v>
      </c>
      <c r="Q365" s="15">
        <f>IF(N365="Algae",P365,P365*AB365)</f>
        <v>2.94</v>
      </c>
      <c r="R365" s="15">
        <f>Q365/X365</f>
        <v>11406.020066889638</v>
      </c>
      <c r="S365" s="3" t="s">
        <v>187</v>
      </c>
      <c r="T365" s="3">
        <f t="shared" si="41"/>
        <v>11406.020066889638</v>
      </c>
      <c r="U365" s="3" t="s">
        <v>187</v>
      </c>
      <c r="V365" s="3"/>
      <c r="W365" s="2" t="s">
        <v>24</v>
      </c>
      <c r="X365" s="8">
        <v>2.5775862068965502E-4</v>
      </c>
      <c r="Y365" s="2" t="s">
        <v>24</v>
      </c>
      <c r="AB365" s="13">
        <v>0.21</v>
      </c>
    </row>
    <row r="366" spans="1:28" x14ac:dyDescent="0.15">
      <c r="A366" s="7" t="s">
        <v>15</v>
      </c>
      <c r="B366" s="7" t="s">
        <v>142</v>
      </c>
      <c r="C366" s="7" t="s">
        <v>17</v>
      </c>
      <c r="D366" s="7" t="s">
        <v>124</v>
      </c>
      <c r="E366" s="5" t="s">
        <v>192</v>
      </c>
      <c r="F366" s="5" t="str">
        <f t="shared" si="36"/>
        <v>UP</v>
      </c>
      <c r="G366" s="5" t="str">
        <f t="shared" si="37"/>
        <v>Reference</v>
      </c>
      <c r="H366" s="5" t="str">
        <f t="shared" si="38"/>
        <v>Post_2_Reference</v>
      </c>
      <c r="I366" s="7" t="s">
        <v>111</v>
      </c>
      <c r="J366" s="7" t="s">
        <v>112</v>
      </c>
      <c r="K366" s="5" t="str">
        <f t="shared" si="39"/>
        <v>75</v>
      </c>
      <c r="L366" s="5" t="str">
        <f t="shared" si="40"/>
        <v>Post_2_Reference75</v>
      </c>
      <c r="M366" s="7" t="s">
        <v>21</v>
      </c>
      <c r="N366" s="7" t="s">
        <v>22</v>
      </c>
      <c r="O366" s="7" t="s">
        <v>80</v>
      </c>
      <c r="P366" s="3">
        <v>8</v>
      </c>
      <c r="Q366" s="15">
        <f>IF(N366="Algae",P366,P366*AB366)</f>
        <v>1.68</v>
      </c>
      <c r="R366" s="15">
        <f>Q366/X366</f>
        <v>6517.7257525083651</v>
      </c>
      <c r="S366" s="3" t="s">
        <v>187</v>
      </c>
      <c r="T366" s="3">
        <f t="shared" si="41"/>
        <v>6517.7257525083651</v>
      </c>
      <c r="U366" s="3" t="s">
        <v>187</v>
      </c>
      <c r="V366" s="3"/>
      <c r="W366" s="7" t="s">
        <v>24</v>
      </c>
      <c r="X366" s="8">
        <v>2.5775862068965502E-4</v>
      </c>
      <c r="Y366" s="7" t="s">
        <v>24</v>
      </c>
      <c r="AB366" s="13">
        <v>0.21</v>
      </c>
    </row>
    <row r="367" spans="1:28" x14ac:dyDescent="0.15">
      <c r="A367" s="7" t="s">
        <v>15</v>
      </c>
      <c r="B367" s="7" t="s">
        <v>142</v>
      </c>
      <c r="C367" s="7" t="s">
        <v>17</v>
      </c>
      <c r="D367" s="7" t="s">
        <v>124</v>
      </c>
      <c r="E367" s="5" t="s">
        <v>192</v>
      </c>
      <c r="F367" s="5" t="str">
        <f t="shared" si="36"/>
        <v>UP</v>
      </c>
      <c r="G367" s="5" t="str">
        <f t="shared" si="37"/>
        <v>Reference</v>
      </c>
      <c r="H367" s="5" t="str">
        <f t="shared" si="38"/>
        <v>Post_2_Reference</v>
      </c>
      <c r="I367" s="7" t="s">
        <v>111</v>
      </c>
      <c r="J367" s="7" t="s">
        <v>112</v>
      </c>
      <c r="K367" s="5" t="str">
        <f t="shared" si="39"/>
        <v>75</v>
      </c>
      <c r="L367" s="5" t="str">
        <f t="shared" si="40"/>
        <v>Post_2_Reference75</v>
      </c>
      <c r="M367" s="7" t="s">
        <v>21</v>
      </c>
      <c r="N367" s="7" t="s">
        <v>22</v>
      </c>
      <c r="O367" s="7" t="s">
        <v>65</v>
      </c>
      <c r="P367" s="3">
        <v>37</v>
      </c>
      <c r="Q367" s="15">
        <f>IF(N367="Algae",P367,P367*AB367)</f>
        <v>7.77</v>
      </c>
      <c r="R367" s="15">
        <f>Q367/X367</f>
        <v>30144.481605351186</v>
      </c>
      <c r="S367" s="3" t="s">
        <v>187</v>
      </c>
      <c r="T367" s="3">
        <f t="shared" si="41"/>
        <v>30144.481605351186</v>
      </c>
      <c r="U367" s="3" t="s">
        <v>187</v>
      </c>
      <c r="V367" s="3"/>
      <c r="W367" s="7" t="s">
        <v>24</v>
      </c>
      <c r="X367" s="8">
        <v>2.5775862068965502E-4</v>
      </c>
      <c r="Y367" s="7" t="s">
        <v>24</v>
      </c>
      <c r="AB367" s="13">
        <v>0.21</v>
      </c>
    </row>
    <row r="368" spans="1:28" x14ac:dyDescent="0.15">
      <c r="A368" s="7" t="s">
        <v>15</v>
      </c>
      <c r="B368" s="7" t="s">
        <v>142</v>
      </c>
      <c r="C368" s="7" t="s">
        <v>17</v>
      </c>
      <c r="D368" s="7" t="s">
        <v>124</v>
      </c>
      <c r="E368" s="5" t="s">
        <v>192</v>
      </c>
      <c r="F368" s="5" t="str">
        <f t="shared" si="36"/>
        <v>UP</v>
      </c>
      <c r="G368" s="5" t="str">
        <f t="shared" si="37"/>
        <v>Reference</v>
      </c>
      <c r="H368" s="5" t="str">
        <f t="shared" si="38"/>
        <v>Post_2_Reference</v>
      </c>
      <c r="I368" s="7" t="s">
        <v>111</v>
      </c>
      <c r="J368" s="7" t="s">
        <v>112</v>
      </c>
      <c r="K368" s="5" t="str">
        <f t="shared" si="39"/>
        <v>75</v>
      </c>
      <c r="L368" s="5" t="str">
        <f t="shared" si="40"/>
        <v>Post_2_Reference75</v>
      </c>
      <c r="M368" s="7" t="s">
        <v>21</v>
      </c>
      <c r="N368" s="7" t="s">
        <v>22</v>
      </c>
      <c r="O368" s="7" t="s">
        <v>51</v>
      </c>
      <c r="P368" s="3">
        <v>3</v>
      </c>
      <c r="Q368" s="15">
        <f>IF(N368="Algae",P368,P368*AB368)</f>
        <v>0.63</v>
      </c>
      <c r="R368" s="15">
        <f>Q368/X368</f>
        <v>2444.1471571906368</v>
      </c>
      <c r="S368" s="3" t="s">
        <v>187</v>
      </c>
      <c r="T368" s="3">
        <f t="shared" si="41"/>
        <v>2444.1471571906368</v>
      </c>
      <c r="U368" s="3" t="s">
        <v>187</v>
      </c>
      <c r="V368" s="3"/>
      <c r="W368" s="7" t="s">
        <v>24</v>
      </c>
      <c r="X368" s="8">
        <v>2.5775862068965502E-4</v>
      </c>
      <c r="Y368" s="7" t="s">
        <v>24</v>
      </c>
      <c r="AB368" s="13">
        <v>0.21</v>
      </c>
    </row>
    <row r="369" spans="1:28" x14ac:dyDescent="0.15">
      <c r="A369" s="7" t="s">
        <v>15</v>
      </c>
      <c r="B369" s="7" t="s">
        <v>142</v>
      </c>
      <c r="C369" s="7" t="s">
        <v>17</v>
      </c>
      <c r="D369" s="7" t="s">
        <v>124</v>
      </c>
      <c r="E369" s="5" t="s">
        <v>192</v>
      </c>
      <c r="F369" s="5" t="str">
        <f t="shared" si="36"/>
        <v>UP</v>
      </c>
      <c r="G369" s="5" t="str">
        <f t="shared" si="37"/>
        <v>Reference</v>
      </c>
      <c r="H369" s="5" t="str">
        <f t="shared" si="38"/>
        <v>Post_2_Reference</v>
      </c>
      <c r="I369" s="7" t="s">
        <v>111</v>
      </c>
      <c r="J369" s="7" t="s">
        <v>112</v>
      </c>
      <c r="K369" s="5" t="str">
        <f t="shared" si="39"/>
        <v>75</v>
      </c>
      <c r="L369" s="5" t="str">
        <f t="shared" si="40"/>
        <v>Post_2_Reference75</v>
      </c>
      <c r="M369" s="7" t="s">
        <v>21</v>
      </c>
      <c r="N369" s="7" t="s">
        <v>22</v>
      </c>
      <c r="O369" s="7" t="s">
        <v>127</v>
      </c>
      <c r="P369" s="3">
        <v>19</v>
      </c>
      <c r="Q369" s="15">
        <f>IF(N369="Algae",P369,P369*AB369)</f>
        <v>3.9899999999999998</v>
      </c>
      <c r="R369" s="15">
        <f>Q369/X369</f>
        <v>15479.598662207365</v>
      </c>
      <c r="S369" s="3" t="s">
        <v>187</v>
      </c>
      <c r="T369" s="3">
        <f t="shared" si="41"/>
        <v>15479.598662207365</v>
      </c>
      <c r="U369" s="3" t="s">
        <v>187</v>
      </c>
      <c r="V369" s="3"/>
      <c r="W369" s="7" t="s">
        <v>24</v>
      </c>
      <c r="X369" s="8">
        <v>2.5775862068965502E-4</v>
      </c>
      <c r="Y369" s="7" t="s">
        <v>24</v>
      </c>
      <c r="AB369" s="13">
        <v>0.21</v>
      </c>
    </row>
    <row r="370" spans="1:28" x14ac:dyDescent="0.15">
      <c r="A370" s="7" t="s">
        <v>15</v>
      </c>
      <c r="B370" s="7" t="s">
        <v>142</v>
      </c>
      <c r="C370" s="7" t="s">
        <v>17</v>
      </c>
      <c r="D370" s="7" t="s">
        <v>124</v>
      </c>
      <c r="E370" s="5" t="s">
        <v>192</v>
      </c>
      <c r="F370" s="5" t="str">
        <f t="shared" si="36"/>
        <v>UP</v>
      </c>
      <c r="G370" s="5" t="str">
        <f t="shared" si="37"/>
        <v>Reference</v>
      </c>
      <c r="H370" s="5" t="str">
        <f t="shared" si="38"/>
        <v>Post_2_Reference</v>
      </c>
      <c r="I370" s="7" t="s">
        <v>111</v>
      </c>
      <c r="J370" s="7" t="s">
        <v>112</v>
      </c>
      <c r="K370" s="5" t="str">
        <f t="shared" si="39"/>
        <v>75</v>
      </c>
      <c r="L370" s="5" t="str">
        <f t="shared" si="40"/>
        <v>Post_2_Reference75</v>
      </c>
      <c r="M370" s="7" t="s">
        <v>21</v>
      </c>
      <c r="N370" s="7" t="s">
        <v>22</v>
      </c>
      <c r="O370" s="7" t="s">
        <v>81</v>
      </c>
      <c r="P370" s="3">
        <v>1</v>
      </c>
      <c r="Q370" s="15">
        <f>IF(N370="Algae",P370,P370*AB370)</f>
        <v>0.21</v>
      </c>
      <c r="R370" s="15">
        <f>Q370/X370</f>
        <v>814.71571906354563</v>
      </c>
      <c r="S370" s="3" t="s">
        <v>187</v>
      </c>
      <c r="T370" s="3">
        <f t="shared" si="41"/>
        <v>814.71571906354563</v>
      </c>
      <c r="U370" s="3" t="s">
        <v>187</v>
      </c>
      <c r="V370" s="3"/>
      <c r="W370" s="7" t="s">
        <v>24</v>
      </c>
      <c r="X370" s="8">
        <v>2.5775862068965502E-4</v>
      </c>
      <c r="Y370" s="7" t="s">
        <v>24</v>
      </c>
      <c r="AB370" s="13">
        <v>0.21</v>
      </c>
    </row>
    <row r="371" spans="1:28" x14ac:dyDescent="0.15">
      <c r="A371" s="7" t="s">
        <v>15</v>
      </c>
      <c r="B371" s="7" t="s">
        <v>142</v>
      </c>
      <c r="C371" s="7" t="s">
        <v>17</v>
      </c>
      <c r="D371" s="7" t="s">
        <v>124</v>
      </c>
      <c r="E371" s="5" t="s">
        <v>192</v>
      </c>
      <c r="F371" s="5" t="str">
        <f t="shared" si="36"/>
        <v>UP</v>
      </c>
      <c r="G371" s="5" t="str">
        <f t="shared" si="37"/>
        <v>Reference</v>
      </c>
      <c r="H371" s="5" t="str">
        <f t="shared" si="38"/>
        <v>Post_2_Reference</v>
      </c>
      <c r="I371" s="7" t="s">
        <v>111</v>
      </c>
      <c r="J371" s="7" t="s">
        <v>112</v>
      </c>
      <c r="K371" s="5" t="str">
        <f t="shared" si="39"/>
        <v>75</v>
      </c>
      <c r="L371" s="5" t="str">
        <f t="shared" si="40"/>
        <v>Post_2_Reference75</v>
      </c>
      <c r="M371" s="7" t="s">
        <v>21</v>
      </c>
      <c r="N371" s="7" t="s">
        <v>22</v>
      </c>
      <c r="O371" s="7" t="s">
        <v>33</v>
      </c>
      <c r="P371" s="3">
        <v>81</v>
      </c>
      <c r="Q371" s="15">
        <f>IF(N371="Algae",P371,P371*AB371)</f>
        <v>17.009999999999998</v>
      </c>
      <c r="R371" s="15">
        <f>Q371/X371</f>
        <v>65991.973244147186</v>
      </c>
      <c r="S371" s="3" t="s">
        <v>187</v>
      </c>
      <c r="T371" s="3">
        <f t="shared" si="41"/>
        <v>65991.973244147186</v>
      </c>
      <c r="U371" s="3" t="s">
        <v>187</v>
      </c>
      <c r="V371" s="3"/>
      <c r="W371" s="7" t="s">
        <v>24</v>
      </c>
      <c r="X371" s="8">
        <v>2.5775862068965502E-4</v>
      </c>
      <c r="Y371" s="7" t="s">
        <v>174</v>
      </c>
      <c r="AB371" s="13">
        <v>0.21</v>
      </c>
    </row>
    <row r="372" spans="1:28" x14ac:dyDescent="0.15">
      <c r="A372" s="7" t="s">
        <v>15</v>
      </c>
      <c r="B372" s="7" t="s">
        <v>142</v>
      </c>
      <c r="C372" s="7" t="s">
        <v>17</v>
      </c>
      <c r="D372" s="7" t="s">
        <v>124</v>
      </c>
      <c r="E372" s="5" t="s">
        <v>192</v>
      </c>
      <c r="F372" s="5" t="str">
        <f t="shared" si="36"/>
        <v>UP</v>
      </c>
      <c r="G372" s="5" t="str">
        <f t="shared" si="37"/>
        <v>Reference</v>
      </c>
      <c r="H372" s="5" t="str">
        <f t="shared" si="38"/>
        <v>Post_2_Reference</v>
      </c>
      <c r="I372" s="7" t="s">
        <v>111</v>
      </c>
      <c r="J372" s="7" t="s">
        <v>112</v>
      </c>
      <c r="K372" s="5" t="str">
        <f t="shared" si="39"/>
        <v>75</v>
      </c>
      <c r="L372" s="5" t="str">
        <f t="shared" si="40"/>
        <v>Post_2_Reference75</v>
      </c>
      <c r="M372" s="7" t="s">
        <v>21</v>
      </c>
      <c r="N372" s="7" t="s">
        <v>22</v>
      </c>
      <c r="O372" s="7" t="s">
        <v>82</v>
      </c>
      <c r="P372" s="3">
        <v>9</v>
      </c>
      <c r="Q372" s="15">
        <f>IF(N372="Algae",P372,P372*AB372)</f>
        <v>1.89</v>
      </c>
      <c r="R372" s="15">
        <f>Q372/X372</f>
        <v>7332.4414715719104</v>
      </c>
      <c r="S372" s="3" t="s">
        <v>187</v>
      </c>
      <c r="T372" s="3">
        <f t="shared" si="41"/>
        <v>7332.4414715719104</v>
      </c>
      <c r="U372" s="3" t="s">
        <v>187</v>
      </c>
      <c r="V372" s="3"/>
      <c r="W372" s="7" t="s">
        <v>24</v>
      </c>
      <c r="X372" s="8">
        <v>2.5775862068965502E-4</v>
      </c>
      <c r="Y372" s="7" t="s">
        <v>24</v>
      </c>
      <c r="AB372" s="13">
        <v>0.21</v>
      </c>
    </row>
    <row r="373" spans="1:28" x14ac:dyDescent="0.15">
      <c r="A373" s="7" t="s">
        <v>15</v>
      </c>
      <c r="B373" s="7" t="s">
        <v>142</v>
      </c>
      <c r="C373" s="7" t="s">
        <v>17</v>
      </c>
      <c r="D373" s="7" t="s">
        <v>124</v>
      </c>
      <c r="E373" s="5" t="s">
        <v>192</v>
      </c>
      <c r="F373" s="5" t="str">
        <f t="shared" si="36"/>
        <v>UP</v>
      </c>
      <c r="G373" s="5" t="str">
        <f t="shared" si="37"/>
        <v>Reference</v>
      </c>
      <c r="H373" s="5" t="str">
        <f t="shared" si="38"/>
        <v>Post_2_Reference</v>
      </c>
      <c r="I373" s="7" t="s">
        <v>111</v>
      </c>
      <c r="J373" s="7" t="s">
        <v>112</v>
      </c>
      <c r="K373" s="5" t="str">
        <f t="shared" si="39"/>
        <v>75</v>
      </c>
      <c r="L373" s="5" t="str">
        <f t="shared" si="40"/>
        <v>Post_2_Reference75</v>
      </c>
      <c r="M373" s="7" t="s">
        <v>21</v>
      </c>
      <c r="N373" s="7" t="s">
        <v>22</v>
      </c>
      <c r="O373" s="7" t="s">
        <v>35</v>
      </c>
      <c r="P373" s="3">
        <v>98</v>
      </c>
      <c r="Q373" s="15">
        <f>IF(N373="Algae",P373,P373*AB373)</f>
        <v>20.58</v>
      </c>
      <c r="R373" s="15">
        <f>Q373/X373</f>
        <v>79842.140468227459</v>
      </c>
      <c r="S373" s="3" t="s">
        <v>187</v>
      </c>
      <c r="T373" s="3">
        <f t="shared" si="41"/>
        <v>79842.140468227459</v>
      </c>
      <c r="U373" s="3" t="s">
        <v>187</v>
      </c>
      <c r="V373" s="3"/>
      <c r="W373" s="7" t="s">
        <v>24</v>
      </c>
      <c r="X373" s="8">
        <v>2.5775862068965502E-4</v>
      </c>
      <c r="Y373" s="7" t="s">
        <v>24</v>
      </c>
      <c r="AB373" s="13">
        <v>0.21</v>
      </c>
    </row>
    <row r="374" spans="1:28" x14ac:dyDescent="0.15">
      <c r="A374" s="7" t="s">
        <v>15</v>
      </c>
      <c r="B374" s="7" t="s">
        <v>142</v>
      </c>
      <c r="C374" s="7" t="s">
        <v>17</v>
      </c>
      <c r="D374" s="7" t="s">
        <v>124</v>
      </c>
      <c r="E374" s="5" t="s">
        <v>192</v>
      </c>
      <c r="F374" s="5" t="str">
        <f t="shared" si="36"/>
        <v>UP</v>
      </c>
      <c r="G374" s="5" t="str">
        <f t="shared" si="37"/>
        <v>Reference</v>
      </c>
      <c r="H374" s="5" t="str">
        <f t="shared" si="38"/>
        <v>Post_2_Reference</v>
      </c>
      <c r="I374" s="7" t="s">
        <v>111</v>
      </c>
      <c r="J374" s="7" t="s">
        <v>112</v>
      </c>
      <c r="K374" s="5" t="str">
        <f t="shared" si="39"/>
        <v>75</v>
      </c>
      <c r="L374" s="5" t="str">
        <f t="shared" si="40"/>
        <v>Post_2_Reference75</v>
      </c>
      <c r="M374" s="7" t="s">
        <v>21</v>
      </c>
      <c r="N374" s="7" t="s">
        <v>22</v>
      </c>
      <c r="O374" s="7" t="s">
        <v>37</v>
      </c>
      <c r="P374" s="3">
        <v>41</v>
      </c>
      <c r="Q374" s="15">
        <f>IF(N374="Algae",P374,P374*AB374)</f>
        <v>8.61</v>
      </c>
      <c r="R374" s="15">
        <f>Q374/X374</f>
        <v>33403.344481605367</v>
      </c>
      <c r="S374" s="3" t="s">
        <v>187</v>
      </c>
      <c r="T374" s="3">
        <f t="shared" si="41"/>
        <v>33403.344481605367</v>
      </c>
      <c r="U374" s="3" t="s">
        <v>187</v>
      </c>
      <c r="V374" s="3"/>
      <c r="W374" s="7" t="s">
        <v>24</v>
      </c>
      <c r="X374" s="8">
        <v>2.5775862068965502E-4</v>
      </c>
      <c r="Y374" s="7" t="s">
        <v>24</v>
      </c>
      <c r="AB374" s="13">
        <v>0.21</v>
      </c>
    </row>
    <row r="375" spans="1:28" x14ac:dyDescent="0.15">
      <c r="A375" s="7" t="s">
        <v>15</v>
      </c>
      <c r="B375" s="7" t="s">
        <v>142</v>
      </c>
      <c r="C375" s="7" t="s">
        <v>17</v>
      </c>
      <c r="D375" s="7" t="s">
        <v>124</v>
      </c>
      <c r="E375" s="5" t="s">
        <v>192</v>
      </c>
      <c r="F375" s="5" t="str">
        <f t="shared" si="36"/>
        <v>UP</v>
      </c>
      <c r="G375" s="5" t="str">
        <f t="shared" si="37"/>
        <v>Reference</v>
      </c>
      <c r="H375" s="5" t="str">
        <f t="shared" si="38"/>
        <v>Post_2_Reference</v>
      </c>
      <c r="I375" s="7" t="s">
        <v>111</v>
      </c>
      <c r="J375" s="7" t="s">
        <v>112</v>
      </c>
      <c r="K375" s="5" t="str">
        <f t="shared" si="39"/>
        <v>75</v>
      </c>
      <c r="L375" s="5" t="str">
        <f t="shared" si="40"/>
        <v>Post_2_Reference75</v>
      </c>
      <c r="M375" s="7" t="s">
        <v>21</v>
      </c>
      <c r="N375" s="7" t="s">
        <v>22</v>
      </c>
      <c r="O375" s="7" t="s">
        <v>129</v>
      </c>
      <c r="P375" s="3">
        <v>3</v>
      </c>
      <c r="Q375" s="15">
        <f>IF(N375="Algae",P375,P375*AB375)</f>
        <v>0.63</v>
      </c>
      <c r="R375" s="15">
        <f>Q375/X375</f>
        <v>2444.1471571906368</v>
      </c>
      <c r="S375" s="3" t="s">
        <v>187</v>
      </c>
      <c r="T375" s="3">
        <f t="shared" si="41"/>
        <v>2444.1471571906368</v>
      </c>
      <c r="U375" s="3" t="s">
        <v>187</v>
      </c>
      <c r="V375" s="3"/>
      <c r="W375" s="7" t="s">
        <v>24</v>
      </c>
      <c r="X375" s="8">
        <v>2.5775862068965502E-4</v>
      </c>
      <c r="Y375" s="7" t="s">
        <v>24</v>
      </c>
      <c r="AB375" s="13">
        <v>0.21</v>
      </c>
    </row>
    <row r="376" spans="1:28" x14ac:dyDescent="0.15">
      <c r="A376" s="7" t="s">
        <v>15</v>
      </c>
      <c r="B376" s="7" t="s">
        <v>142</v>
      </c>
      <c r="C376" s="7" t="s">
        <v>17</v>
      </c>
      <c r="D376" s="7" t="s">
        <v>124</v>
      </c>
      <c r="E376" s="5" t="s">
        <v>192</v>
      </c>
      <c r="F376" s="5" t="str">
        <f t="shared" si="36"/>
        <v>UP</v>
      </c>
      <c r="G376" s="5" t="str">
        <f t="shared" si="37"/>
        <v>Reference</v>
      </c>
      <c r="H376" s="5" t="str">
        <f t="shared" si="38"/>
        <v>Post_2_Reference</v>
      </c>
      <c r="I376" s="7" t="s">
        <v>111</v>
      </c>
      <c r="J376" s="7" t="s">
        <v>112</v>
      </c>
      <c r="K376" s="5" t="str">
        <f t="shared" si="39"/>
        <v>75</v>
      </c>
      <c r="L376" s="5" t="str">
        <f t="shared" si="40"/>
        <v>Post_2_Reference75</v>
      </c>
      <c r="M376" s="7" t="s">
        <v>21</v>
      </c>
      <c r="N376" s="7" t="s">
        <v>22</v>
      </c>
      <c r="O376" s="7" t="s">
        <v>70</v>
      </c>
      <c r="P376" s="3">
        <v>41</v>
      </c>
      <c r="Q376" s="15">
        <f>IF(N376="Algae",P376,P376*AB376)</f>
        <v>8.61</v>
      </c>
      <c r="R376" s="15">
        <f>Q376/X376</f>
        <v>33403.344481605367</v>
      </c>
      <c r="S376" s="3" t="s">
        <v>187</v>
      </c>
      <c r="T376" s="3">
        <f t="shared" si="41"/>
        <v>33403.344481605367</v>
      </c>
      <c r="U376" s="3" t="s">
        <v>187</v>
      </c>
      <c r="V376" s="3"/>
      <c r="W376" s="7" t="s">
        <v>24</v>
      </c>
      <c r="X376" s="8">
        <v>2.5775862068965502E-4</v>
      </c>
      <c r="Y376" s="7" t="s">
        <v>24</v>
      </c>
      <c r="AB376" s="13">
        <v>0.21</v>
      </c>
    </row>
    <row r="377" spans="1:28" x14ac:dyDescent="0.15">
      <c r="A377" s="7" t="s">
        <v>15</v>
      </c>
      <c r="B377" s="7" t="s">
        <v>142</v>
      </c>
      <c r="C377" s="7" t="s">
        <v>17</v>
      </c>
      <c r="D377" s="7" t="s">
        <v>124</v>
      </c>
      <c r="E377" s="5" t="s">
        <v>192</v>
      </c>
      <c r="F377" s="5" t="str">
        <f t="shared" si="36"/>
        <v>UP</v>
      </c>
      <c r="G377" s="5" t="str">
        <f t="shared" si="37"/>
        <v>Reference</v>
      </c>
      <c r="H377" s="5" t="str">
        <f t="shared" si="38"/>
        <v>Post_2_Reference</v>
      </c>
      <c r="I377" s="7" t="s">
        <v>111</v>
      </c>
      <c r="J377" s="7" t="s">
        <v>112</v>
      </c>
      <c r="K377" s="5" t="str">
        <f t="shared" si="39"/>
        <v>75</v>
      </c>
      <c r="L377" s="5" t="str">
        <f t="shared" si="40"/>
        <v>Post_2_Reference75</v>
      </c>
      <c r="M377" s="7" t="s">
        <v>21</v>
      </c>
      <c r="N377" s="7" t="s">
        <v>22</v>
      </c>
      <c r="O377" s="7" t="s">
        <v>38</v>
      </c>
      <c r="P377" s="3">
        <v>4</v>
      </c>
      <c r="Q377" s="15">
        <f>IF(N377="Algae",P377,P377*AB377)</f>
        <v>0.84</v>
      </c>
      <c r="R377" s="15">
        <f>Q377/X377</f>
        <v>3258.8628762541825</v>
      </c>
      <c r="S377" s="3" t="s">
        <v>187</v>
      </c>
      <c r="T377" s="3">
        <f t="shared" si="41"/>
        <v>3258.8628762541825</v>
      </c>
      <c r="U377" s="3" t="s">
        <v>187</v>
      </c>
      <c r="V377" s="3"/>
      <c r="W377" s="7" t="s">
        <v>24</v>
      </c>
      <c r="X377" s="8">
        <v>2.5775862068965502E-4</v>
      </c>
      <c r="Y377" s="7" t="s">
        <v>24</v>
      </c>
      <c r="AB377" s="13">
        <v>0.21</v>
      </c>
    </row>
    <row r="378" spans="1:28" x14ac:dyDescent="0.15">
      <c r="A378" s="7" t="s">
        <v>15</v>
      </c>
      <c r="B378" s="7" t="s">
        <v>142</v>
      </c>
      <c r="C378" s="7" t="s">
        <v>17</v>
      </c>
      <c r="D378" s="7" t="s">
        <v>124</v>
      </c>
      <c r="E378" s="5" t="s">
        <v>192</v>
      </c>
      <c r="F378" s="5" t="str">
        <f t="shared" si="36"/>
        <v>UP</v>
      </c>
      <c r="G378" s="5" t="str">
        <f t="shared" si="37"/>
        <v>Reference</v>
      </c>
      <c r="H378" s="5" t="str">
        <f t="shared" si="38"/>
        <v>Post_2_Reference</v>
      </c>
      <c r="I378" s="7" t="s">
        <v>111</v>
      </c>
      <c r="J378" s="7" t="s">
        <v>112</v>
      </c>
      <c r="K378" s="5" t="str">
        <f t="shared" si="39"/>
        <v>75</v>
      </c>
      <c r="L378" s="5" t="str">
        <f t="shared" si="40"/>
        <v>Post_2_Reference75</v>
      </c>
      <c r="M378" s="7" t="s">
        <v>21</v>
      </c>
      <c r="N378" s="7" t="s">
        <v>22</v>
      </c>
      <c r="O378" s="7" t="s">
        <v>104</v>
      </c>
      <c r="P378" s="3">
        <v>1</v>
      </c>
      <c r="Q378" s="15">
        <f>IF(N378="Algae",P378,P378*AB378)</f>
        <v>0.21</v>
      </c>
      <c r="R378" s="15">
        <f>Q378/X378</f>
        <v>814.71571906354563</v>
      </c>
      <c r="S378" s="3" t="s">
        <v>187</v>
      </c>
      <c r="T378" s="3">
        <f t="shared" si="41"/>
        <v>814.71571906354563</v>
      </c>
      <c r="U378" s="3" t="s">
        <v>187</v>
      </c>
      <c r="V378" s="3"/>
      <c r="W378" s="7" t="s">
        <v>24</v>
      </c>
      <c r="X378" s="8">
        <v>2.5775862068965502E-4</v>
      </c>
      <c r="Y378" s="7" t="s">
        <v>24</v>
      </c>
      <c r="AB378" s="13">
        <v>0.21</v>
      </c>
    </row>
    <row r="379" spans="1:28" x14ac:dyDescent="0.15">
      <c r="A379" s="7" t="s">
        <v>15</v>
      </c>
      <c r="B379" s="7" t="s">
        <v>142</v>
      </c>
      <c r="C379" s="7" t="s">
        <v>17</v>
      </c>
      <c r="D379" s="7" t="s">
        <v>124</v>
      </c>
      <c r="E379" s="5" t="s">
        <v>192</v>
      </c>
      <c r="F379" s="5" t="str">
        <f t="shared" si="36"/>
        <v>UP</v>
      </c>
      <c r="G379" s="5" t="str">
        <f t="shared" si="37"/>
        <v>Reference</v>
      </c>
      <c r="H379" s="5" t="str">
        <f t="shared" si="38"/>
        <v>Post_2_Reference</v>
      </c>
      <c r="I379" s="7" t="s">
        <v>111</v>
      </c>
      <c r="J379" s="7" t="s">
        <v>112</v>
      </c>
      <c r="K379" s="5" t="str">
        <f t="shared" si="39"/>
        <v>75</v>
      </c>
      <c r="L379" s="5" t="str">
        <f t="shared" si="40"/>
        <v>Post_2_Reference75</v>
      </c>
      <c r="M379" s="7" t="s">
        <v>21</v>
      </c>
      <c r="N379" s="7" t="s">
        <v>22</v>
      </c>
      <c r="O379" s="7" t="s">
        <v>143</v>
      </c>
      <c r="P379" s="3">
        <v>1</v>
      </c>
      <c r="Q379" s="15">
        <f>IF(N379="Algae",P379,P379*AB379)</f>
        <v>0.21</v>
      </c>
      <c r="R379" s="15">
        <f>Q379/X379</f>
        <v>814.71571906354563</v>
      </c>
      <c r="S379" s="3" t="s">
        <v>187</v>
      </c>
      <c r="T379" s="3">
        <f t="shared" si="41"/>
        <v>814.71571906354563</v>
      </c>
      <c r="U379" s="3" t="s">
        <v>187</v>
      </c>
      <c r="V379" s="3"/>
      <c r="W379" s="7" t="s">
        <v>24</v>
      </c>
      <c r="X379" s="8">
        <v>2.5775862068965502E-4</v>
      </c>
      <c r="Y379" s="7" t="s">
        <v>24</v>
      </c>
      <c r="AB379" s="13">
        <v>0.21</v>
      </c>
    </row>
    <row r="380" spans="1:28" x14ac:dyDescent="0.15">
      <c r="A380" s="7" t="s">
        <v>15</v>
      </c>
      <c r="B380" s="7" t="s">
        <v>142</v>
      </c>
      <c r="C380" s="7" t="s">
        <v>17</v>
      </c>
      <c r="D380" s="7" t="s">
        <v>124</v>
      </c>
      <c r="E380" s="5" t="s">
        <v>192</v>
      </c>
      <c r="F380" s="5" t="str">
        <f t="shared" si="36"/>
        <v>UP</v>
      </c>
      <c r="G380" s="5" t="str">
        <f t="shared" si="37"/>
        <v>Reference</v>
      </c>
      <c r="H380" s="5" t="str">
        <f t="shared" si="38"/>
        <v>Post_2_Reference</v>
      </c>
      <c r="I380" s="7" t="s">
        <v>111</v>
      </c>
      <c r="J380" s="7" t="s">
        <v>112</v>
      </c>
      <c r="K380" s="5" t="str">
        <f t="shared" si="39"/>
        <v>75</v>
      </c>
      <c r="L380" s="5" t="str">
        <f t="shared" si="40"/>
        <v>Post_2_Reference75</v>
      </c>
      <c r="M380" s="7" t="s">
        <v>21</v>
      </c>
      <c r="N380" s="7" t="s">
        <v>22</v>
      </c>
      <c r="O380" s="7" t="s">
        <v>141</v>
      </c>
      <c r="P380" s="3">
        <v>4</v>
      </c>
      <c r="Q380" s="15">
        <f>IF(N380="Algae",P380,P380*AB380)</f>
        <v>0.84</v>
      </c>
      <c r="R380" s="15">
        <f>Q380/X380</f>
        <v>3258.8628762541825</v>
      </c>
      <c r="S380" s="3" t="s">
        <v>187</v>
      </c>
      <c r="T380" s="3">
        <f t="shared" si="41"/>
        <v>3258.8628762541825</v>
      </c>
      <c r="U380" s="3" t="s">
        <v>187</v>
      </c>
      <c r="V380" s="3"/>
      <c r="W380" s="7" t="s">
        <v>24</v>
      </c>
      <c r="X380" s="8">
        <v>2.5775862068965502E-4</v>
      </c>
      <c r="Y380" s="7" t="s">
        <v>165</v>
      </c>
      <c r="AB380" s="13">
        <v>0.21</v>
      </c>
    </row>
    <row r="381" spans="1:28" x14ac:dyDescent="0.15">
      <c r="A381" s="7" t="s">
        <v>15</v>
      </c>
      <c r="B381" s="7" t="s">
        <v>142</v>
      </c>
      <c r="C381" s="7" t="s">
        <v>17</v>
      </c>
      <c r="D381" s="7" t="s">
        <v>124</v>
      </c>
      <c r="E381" s="5" t="s">
        <v>192</v>
      </c>
      <c r="F381" s="5" t="str">
        <f t="shared" si="36"/>
        <v>UP</v>
      </c>
      <c r="G381" s="5" t="str">
        <f t="shared" si="37"/>
        <v>Reference</v>
      </c>
      <c r="H381" s="5" t="str">
        <f t="shared" si="38"/>
        <v>Post_2_Reference</v>
      </c>
      <c r="I381" s="7" t="s">
        <v>111</v>
      </c>
      <c r="J381" s="7" t="s">
        <v>112</v>
      </c>
      <c r="K381" s="5" t="str">
        <f t="shared" si="39"/>
        <v>75</v>
      </c>
      <c r="L381" s="5" t="str">
        <f t="shared" si="40"/>
        <v>Post_2_Reference75</v>
      </c>
      <c r="M381" s="7" t="s">
        <v>21</v>
      </c>
      <c r="N381" s="7" t="s">
        <v>22</v>
      </c>
      <c r="O381" s="7" t="s">
        <v>83</v>
      </c>
      <c r="P381" s="3">
        <v>3</v>
      </c>
      <c r="Q381" s="15">
        <f>IF(N381="Algae",P381,P381*AB381)</f>
        <v>0.63</v>
      </c>
      <c r="R381" s="15">
        <f>Q381/X381</f>
        <v>2444.1471571906368</v>
      </c>
      <c r="S381" s="3" t="s">
        <v>187</v>
      </c>
      <c r="T381" s="3">
        <f t="shared" si="41"/>
        <v>2444.1471571906368</v>
      </c>
      <c r="U381" s="3" t="s">
        <v>187</v>
      </c>
      <c r="V381" s="3"/>
      <c r="W381" s="7" t="s">
        <v>24</v>
      </c>
      <c r="X381" s="8">
        <v>2.5775862068965502E-4</v>
      </c>
      <c r="Y381" s="7" t="s">
        <v>24</v>
      </c>
      <c r="AB381" s="13">
        <v>0.21</v>
      </c>
    </row>
    <row r="382" spans="1:28" x14ac:dyDescent="0.15">
      <c r="A382" s="7" t="s">
        <v>15</v>
      </c>
      <c r="B382" s="7" t="s">
        <v>142</v>
      </c>
      <c r="C382" s="7" t="s">
        <v>17</v>
      </c>
      <c r="D382" s="7" t="s">
        <v>124</v>
      </c>
      <c r="E382" s="5" t="s">
        <v>192</v>
      </c>
      <c r="F382" s="5" t="str">
        <f t="shared" si="36"/>
        <v>UP</v>
      </c>
      <c r="G382" s="5" t="str">
        <f t="shared" si="37"/>
        <v>Reference</v>
      </c>
      <c r="H382" s="5" t="str">
        <f t="shared" si="38"/>
        <v>Post_2_Reference</v>
      </c>
      <c r="I382" s="7" t="s">
        <v>111</v>
      </c>
      <c r="J382" s="7" t="s">
        <v>112</v>
      </c>
      <c r="K382" s="5" t="str">
        <f t="shared" si="39"/>
        <v>75</v>
      </c>
      <c r="L382" s="5" t="str">
        <f t="shared" si="40"/>
        <v>Post_2_Reference75</v>
      </c>
      <c r="M382" s="7" t="s">
        <v>21</v>
      </c>
      <c r="N382" s="7" t="s">
        <v>22</v>
      </c>
      <c r="O382" s="7" t="s">
        <v>40</v>
      </c>
      <c r="P382" s="3">
        <v>34</v>
      </c>
      <c r="Q382" s="15">
        <f>IF(N382="Algae",P382,P382*AB382)</f>
        <v>7.14</v>
      </c>
      <c r="R382" s="15">
        <f>Q382/X382</f>
        <v>27700.334448160549</v>
      </c>
      <c r="S382" s="3" t="s">
        <v>187</v>
      </c>
      <c r="T382" s="3">
        <f t="shared" si="41"/>
        <v>27700.334448160549</v>
      </c>
      <c r="U382" s="3" t="s">
        <v>187</v>
      </c>
      <c r="V382" s="3"/>
      <c r="W382" s="7" t="s">
        <v>24</v>
      </c>
      <c r="X382" s="8">
        <v>2.5775862068965502E-4</v>
      </c>
      <c r="Y382" s="7" t="s">
        <v>24</v>
      </c>
      <c r="AB382" s="13">
        <v>0.21</v>
      </c>
    </row>
    <row r="383" spans="1:28" x14ac:dyDescent="0.15">
      <c r="A383" s="7" t="s">
        <v>15</v>
      </c>
      <c r="B383" s="7" t="s">
        <v>142</v>
      </c>
      <c r="C383" s="7" t="s">
        <v>17</v>
      </c>
      <c r="D383" s="7" t="s">
        <v>124</v>
      </c>
      <c r="E383" s="5" t="s">
        <v>192</v>
      </c>
      <c r="F383" s="5" t="str">
        <f t="shared" si="36"/>
        <v>UP</v>
      </c>
      <c r="G383" s="5" t="str">
        <f t="shared" si="37"/>
        <v>Reference</v>
      </c>
      <c r="H383" s="5" t="str">
        <f t="shared" si="38"/>
        <v>Post_2_Reference</v>
      </c>
      <c r="I383" s="7" t="s">
        <v>111</v>
      </c>
      <c r="J383" s="7" t="s">
        <v>112</v>
      </c>
      <c r="K383" s="5" t="str">
        <f t="shared" si="39"/>
        <v>75</v>
      </c>
      <c r="L383" s="5" t="str">
        <f t="shared" si="40"/>
        <v>Post_2_Reference75</v>
      </c>
      <c r="M383" s="7" t="s">
        <v>21</v>
      </c>
      <c r="N383" s="7" t="s">
        <v>22</v>
      </c>
      <c r="O383" s="7" t="s">
        <v>41</v>
      </c>
      <c r="P383" s="3">
        <v>5</v>
      </c>
      <c r="Q383" s="15">
        <f>IF(N383="Algae",P383,P383*AB383)</f>
        <v>1.05</v>
      </c>
      <c r="R383" s="15">
        <f>Q383/X383</f>
        <v>4073.5785953177283</v>
      </c>
      <c r="S383" s="3" t="s">
        <v>187</v>
      </c>
      <c r="T383" s="3">
        <f t="shared" si="41"/>
        <v>4073.5785953177283</v>
      </c>
      <c r="U383" s="3" t="s">
        <v>187</v>
      </c>
      <c r="V383" s="3"/>
      <c r="W383" s="7" t="s">
        <v>24</v>
      </c>
      <c r="X383" s="8">
        <v>2.5775862068965502E-4</v>
      </c>
      <c r="Y383" s="7" t="s">
        <v>24</v>
      </c>
      <c r="AB383" s="13">
        <v>0.21</v>
      </c>
    </row>
    <row r="384" spans="1:28" x14ac:dyDescent="0.15">
      <c r="A384" s="7" t="s">
        <v>15</v>
      </c>
      <c r="B384" s="7" t="s">
        <v>142</v>
      </c>
      <c r="C384" s="7" t="s">
        <v>17</v>
      </c>
      <c r="D384" s="7" t="s">
        <v>124</v>
      </c>
      <c r="E384" s="5" t="s">
        <v>192</v>
      </c>
      <c r="F384" s="5" t="str">
        <f t="shared" si="36"/>
        <v>UP</v>
      </c>
      <c r="G384" s="5" t="str">
        <f t="shared" si="37"/>
        <v>Reference</v>
      </c>
      <c r="H384" s="5" t="str">
        <f t="shared" si="38"/>
        <v>Post_2_Reference</v>
      </c>
      <c r="I384" s="7" t="s">
        <v>111</v>
      </c>
      <c r="J384" s="7" t="s">
        <v>112</v>
      </c>
      <c r="K384" s="5" t="str">
        <f t="shared" si="39"/>
        <v>75</v>
      </c>
      <c r="L384" s="5" t="str">
        <f t="shared" si="40"/>
        <v>Post_2_Reference75</v>
      </c>
      <c r="M384" s="7" t="s">
        <v>21</v>
      </c>
      <c r="N384" s="7" t="s">
        <v>22</v>
      </c>
      <c r="O384" s="7" t="s">
        <v>42</v>
      </c>
      <c r="P384" s="3">
        <v>12</v>
      </c>
      <c r="Q384" s="15">
        <f>IF(N384="Algae",P384,P384*AB384)</f>
        <v>2.52</v>
      </c>
      <c r="R384" s="15">
        <f>Q384/X384</f>
        <v>9776.5886287625472</v>
      </c>
      <c r="S384" s="3" t="s">
        <v>187</v>
      </c>
      <c r="T384" s="3">
        <f t="shared" si="41"/>
        <v>9776.5886287625472</v>
      </c>
      <c r="U384" s="3" t="s">
        <v>187</v>
      </c>
      <c r="V384" s="3"/>
      <c r="W384" s="7" t="s">
        <v>24</v>
      </c>
      <c r="X384" s="8">
        <v>2.5775862068965502E-4</v>
      </c>
      <c r="Y384" s="7" t="s">
        <v>24</v>
      </c>
      <c r="AB384" s="13">
        <v>0.21</v>
      </c>
    </row>
    <row r="385" spans="1:28" x14ac:dyDescent="0.15">
      <c r="A385" s="7" t="s">
        <v>15</v>
      </c>
      <c r="B385" s="7" t="s">
        <v>142</v>
      </c>
      <c r="C385" s="7" t="s">
        <v>17</v>
      </c>
      <c r="D385" s="7" t="s">
        <v>124</v>
      </c>
      <c r="E385" s="5" t="s">
        <v>192</v>
      </c>
      <c r="F385" s="5" t="str">
        <f t="shared" si="36"/>
        <v>UP</v>
      </c>
      <c r="G385" s="5" t="str">
        <f t="shared" si="37"/>
        <v>Reference</v>
      </c>
      <c r="H385" s="5" t="str">
        <f t="shared" si="38"/>
        <v>Post_2_Reference</v>
      </c>
      <c r="I385" s="7" t="s">
        <v>111</v>
      </c>
      <c r="J385" s="7" t="s">
        <v>112</v>
      </c>
      <c r="K385" s="5" t="str">
        <f t="shared" si="39"/>
        <v>75</v>
      </c>
      <c r="L385" s="5" t="str">
        <f t="shared" si="40"/>
        <v>Post_2_Reference75</v>
      </c>
      <c r="M385" s="7" t="s">
        <v>21</v>
      </c>
      <c r="N385" s="7" t="s">
        <v>22</v>
      </c>
      <c r="O385" s="7" t="s">
        <v>71</v>
      </c>
      <c r="P385" s="3">
        <v>18</v>
      </c>
      <c r="Q385" s="15">
        <f>IF(N385="Algae",P385,P385*AB385)</f>
        <v>3.78</v>
      </c>
      <c r="R385" s="15">
        <f>Q385/X385</f>
        <v>14664.882943143821</v>
      </c>
      <c r="S385" s="3" t="s">
        <v>187</v>
      </c>
      <c r="T385" s="3">
        <f t="shared" si="41"/>
        <v>14664.882943143821</v>
      </c>
      <c r="U385" s="3" t="s">
        <v>187</v>
      </c>
      <c r="V385" s="3"/>
      <c r="W385" s="7" t="s">
        <v>24</v>
      </c>
      <c r="X385" s="8">
        <v>2.5775862068965502E-4</v>
      </c>
      <c r="Y385" s="7" t="s">
        <v>24</v>
      </c>
      <c r="AB385" s="13">
        <v>0.21</v>
      </c>
    </row>
    <row r="386" spans="1:28" x14ac:dyDescent="0.15">
      <c r="A386" s="7" t="s">
        <v>15</v>
      </c>
      <c r="B386" s="7" t="s">
        <v>142</v>
      </c>
      <c r="C386" s="7" t="s">
        <v>17</v>
      </c>
      <c r="D386" s="7" t="s">
        <v>124</v>
      </c>
      <c r="E386" s="5" t="s">
        <v>192</v>
      </c>
      <c r="F386" s="5" t="str">
        <f t="shared" si="36"/>
        <v>UP</v>
      </c>
      <c r="G386" s="5" t="str">
        <f t="shared" si="37"/>
        <v>Reference</v>
      </c>
      <c r="H386" s="5" t="str">
        <f t="shared" si="38"/>
        <v>Post_2_Reference</v>
      </c>
      <c r="I386" s="7" t="s">
        <v>111</v>
      </c>
      <c r="J386" s="7" t="s">
        <v>112</v>
      </c>
      <c r="K386" s="5" t="str">
        <f t="shared" si="39"/>
        <v>75</v>
      </c>
      <c r="L386" s="5" t="str">
        <f t="shared" si="40"/>
        <v>Post_2_Reference75</v>
      </c>
      <c r="M386" s="7" t="s">
        <v>21</v>
      </c>
      <c r="N386" s="7" t="s">
        <v>22</v>
      </c>
      <c r="O386" s="7" t="s">
        <v>86</v>
      </c>
      <c r="P386" s="3">
        <v>4</v>
      </c>
      <c r="Q386" s="15">
        <f>IF(N386="Algae",P386,P386*AB386)</f>
        <v>0.84</v>
      </c>
      <c r="R386" s="15">
        <f>Q386/X386</f>
        <v>3258.8628762541825</v>
      </c>
      <c r="S386" s="3" t="s">
        <v>187</v>
      </c>
      <c r="T386" s="3">
        <f t="shared" si="41"/>
        <v>3258.8628762541825</v>
      </c>
      <c r="U386" s="3" t="s">
        <v>187</v>
      </c>
      <c r="V386" s="3"/>
      <c r="W386" s="7" t="s">
        <v>24</v>
      </c>
      <c r="X386" s="8">
        <v>2.5775862068965502E-4</v>
      </c>
      <c r="Y386" s="7" t="s">
        <v>24</v>
      </c>
      <c r="AB386" s="13">
        <v>0.21</v>
      </c>
    </row>
    <row r="387" spans="1:28" x14ac:dyDescent="0.15">
      <c r="A387" s="7" t="s">
        <v>15</v>
      </c>
      <c r="B387" s="7" t="s">
        <v>142</v>
      </c>
      <c r="C387" s="7" t="s">
        <v>17</v>
      </c>
      <c r="D387" s="7" t="s">
        <v>124</v>
      </c>
      <c r="E387" s="5" t="s">
        <v>192</v>
      </c>
      <c r="F387" s="5" t="str">
        <f t="shared" ref="F387:F450" si="43">LEFT(I387,2)</f>
        <v>UP</v>
      </c>
      <c r="G387" s="5" t="str">
        <f t="shared" ref="G387:G450" si="44">IF(F387="UP","Reference", "Treatment")</f>
        <v>Reference</v>
      </c>
      <c r="H387" s="5" t="str">
        <f t="shared" ref="H387:H450" si="45">E387&amp;G387</f>
        <v>Post_2_Reference</v>
      </c>
      <c r="I387" s="7" t="s">
        <v>111</v>
      </c>
      <c r="J387" s="7" t="s">
        <v>112</v>
      </c>
      <c r="K387" s="5" t="str">
        <f t="shared" ref="K387:K390" si="46">RIGHT(J387,2)</f>
        <v>75</v>
      </c>
      <c r="L387" s="5" t="str">
        <f t="shared" ref="L387:L450" si="47">H387&amp;K387</f>
        <v>Post_2_Reference75</v>
      </c>
      <c r="M387" s="7" t="s">
        <v>21</v>
      </c>
      <c r="N387" s="7" t="s">
        <v>22</v>
      </c>
      <c r="O387" s="7" t="s">
        <v>135</v>
      </c>
      <c r="P387" s="3">
        <v>3</v>
      </c>
      <c r="Q387" s="15">
        <f>IF(N387="Algae",P387,P387*AB387)</f>
        <v>0.63</v>
      </c>
      <c r="R387" s="15">
        <f>Q387/X387</f>
        <v>2444.1471571906368</v>
      </c>
      <c r="S387" s="3" t="s">
        <v>187</v>
      </c>
      <c r="T387" s="3">
        <f t="shared" ref="T387:T450" si="48">IF(N387="Algae",S387/X387,R387)</f>
        <v>2444.1471571906368</v>
      </c>
      <c r="U387" s="3" t="s">
        <v>187</v>
      </c>
      <c r="V387" s="3"/>
      <c r="W387" s="7" t="s">
        <v>24</v>
      </c>
      <c r="X387" s="8">
        <v>2.5775862068965502E-4</v>
      </c>
      <c r="Y387" s="7" t="s">
        <v>24</v>
      </c>
      <c r="AB387" s="13">
        <v>0.21</v>
      </c>
    </row>
    <row r="388" spans="1:28" x14ac:dyDescent="0.15">
      <c r="A388" s="7" t="s">
        <v>15</v>
      </c>
      <c r="B388" s="7" t="s">
        <v>142</v>
      </c>
      <c r="C388" s="7" t="s">
        <v>17</v>
      </c>
      <c r="D388" s="7" t="s">
        <v>124</v>
      </c>
      <c r="E388" s="5" t="s">
        <v>192</v>
      </c>
      <c r="F388" s="5" t="str">
        <f t="shared" si="43"/>
        <v>UP</v>
      </c>
      <c r="G388" s="5" t="str">
        <f t="shared" si="44"/>
        <v>Reference</v>
      </c>
      <c r="H388" s="5" t="str">
        <f t="shared" si="45"/>
        <v>Post_2_Reference</v>
      </c>
      <c r="I388" s="7" t="s">
        <v>111</v>
      </c>
      <c r="J388" s="7" t="s">
        <v>112</v>
      </c>
      <c r="K388" s="5" t="str">
        <f t="shared" si="46"/>
        <v>75</v>
      </c>
      <c r="L388" s="5" t="str">
        <f t="shared" si="47"/>
        <v>Post_2_Reference75</v>
      </c>
      <c r="M388" s="7" t="s">
        <v>21</v>
      </c>
      <c r="N388" s="7" t="s">
        <v>22</v>
      </c>
      <c r="O388" s="7" t="s">
        <v>72</v>
      </c>
      <c r="P388" s="3">
        <v>1</v>
      </c>
      <c r="Q388" s="15">
        <f>IF(N388="Algae",P388,P388*AB388)</f>
        <v>0.21</v>
      </c>
      <c r="R388" s="15">
        <f>Q388/X388</f>
        <v>814.71571906354563</v>
      </c>
      <c r="S388" s="3" t="s">
        <v>187</v>
      </c>
      <c r="T388" s="3">
        <f t="shared" si="48"/>
        <v>814.71571906354563</v>
      </c>
      <c r="U388" s="3" t="s">
        <v>187</v>
      </c>
      <c r="V388" s="3"/>
      <c r="W388" s="7" t="s">
        <v>24</v>
      </c>
      <c r="X388" s="8">
        <v>2.5775862068965502E-4</v>
      </c>
      <c r="Y388" s="7" t="s">
        <v>24</v>
      </c>
      <c r="AB388" s="13">
        <v>0.21</v>
      </c>
    </row>
    <row r="389" spans="1:28" ht="15" x14ac:dyDescent="0.2">
      <c r="A389" s="5" t="s">
        <v>15</v>
      </c>
      <c r="B389" s="5" t="s">
        <v>144</v>
      </c>
      <c r="C389" s="5" t="s">
        <v>17</v>
      </c>
      <c r="D389" s="5" t="s">
        <v>124</v>
      </c>
      <c r="E389" s="5" t="s">
        <v>192</v>
      </c>
      <c r="F389" s="5" t="str">
        <f t="shared" si="43"/>
        <v>DS</v>
      </c>
      <c r="G389" s="5" t="str">
        <f t="shared" si="44"/>
        <v>Treatment</v>
      </c>
      <c r="H389" s="5" t="str">
        <f t="shared" si="45"/>
        <v>Post_2_Treatment</v>
      </c>
      <c r="I389" s="5" t="s">
        <v>115</v>
      </c>
      <c r="J389" s="5" t="s">
        <v>95</v>
      </c>
      <c r="K389" s="5" t="str">
        <f t="shared" si="46"/>
        <v>15</v>
      </c>
      <c r="L389" s="5" t="str">
        <f t="shared" si="47"/>
        <v>Post_2_Treatment15</v>
      </c>
      <c r="M389" s="5" t="s">
        <v>75</v>
      </c>
      <c r="N389" s="5" t="s">
        <v>150</v>
      </c>
      <c r="O389" s="5" t="s">
        <v>22</v>
      </c>
      <c r="P389" s="3">
        <v>10</v>
      </c>
      <c r="Q389" s="15">
        <f>IF(N389="Algae",P389,P389*AB389)</f>
        <v>10</v>
      </c>
      <c r="R389" s="15">
        <f>Q389/X389</f>
        <v>40802.67558528424</v>
      </c>
      <c r="S389" s="3">
        <v>10</v>
      </c>
      <c r="T389" s="3">
        <f t="shared" si="48"/>
        <v>40802.67558528424</v>
      </c>
      <c r="U389" s="11">
        <v>0</v>
      </c>
      <c r="V389" s="3">
        <f t="shared" si="42"/>
        <v>0</v>
      </c>
      <c r="W389" s="3">
        <v>0</v>
      </c>
      <c r="X389" s="3">
        <v>2.4508196721311501E-4</v>
      </c>
      <c r="Y389" s="5" t="s">
        <v>24</v>
      </c>
      <c r="Z389" s="1">
        <f>SUM(P389:P390)</f>
        <v>12</v>
      </c>
      <c r="AA389" s="1">
        <f>SUM(P391:P408)</f>
        <v>287</v>
      </c>
      <c r="AB389" s="14">
        <f>Z389/AA389</f>
        <v>4.1811846689895474E-2</v>
      </c>
    </row>
    <row r="390" spans="1:28" ht="15" x14ac:dyDescent="0.2">
      <c r="A390" s="5" t="s">
        <v>15</v>
      </c>
      <c r="B390" s="5" t="s">
        <v>144</v>
      </c>
      <c r="C390" s="5" t="s">
        <v>17</v>
      </c>
      <c r="D390" s="5" t="s">
        <v>124</v>
      </c>
      <c r="E390" s="5" t="s">
        <v>192</v>
      </c>
      <c r="F390" s="5" t="str">
        <f t="shared" si="43"/>
        <v>DS</v>
      </c>
      <c r="G390" s="5" t="str">
        <f t="shared" si="44"/>
        <v>Treatment</v>
      </c>
      <c r="H390" s="5" t="str">
        <f t="shared" si="45"/>
        <v>Post_2_Treatment</v>
      </c>
      <c r="I390" s="5" t="s">
        <v>115</v>
      </c>
      <c r="J390" s="5" t="s">
        <v>95</v>
      </c>
      <c r="K390" s="5" t="str">
        <f t="shared" si="46"/>
        <v>15</v>
      </c>
      <c r="L390" s="5" t="str">
        <f t="shared" si="47"/>
        <v>Post_2_Treatment15</v>
      </c>
      <c r="M390" s="5" t="s">
        <v>75</v>
      </c>
      <c r="N390" s="5" t="s">
        <v>150</v>
      </c>
      <c r="O390" s="5" t="s">
        <v>152</v>
      </c>
      <c r="P390" s="3">
        <v>2</v>
      </c>
      <c r="Q390" s="15">
        <f>IF(N390="Algae",P390,P390*AB390)</f>
        <v>2</v>
      </c>
      <c r="R390" s="15">
        <f>Q390/X390</f>
        <v>8160.5351170568474</v>
      </c>
      <c r="S390" s="3">
        <v>2</v>
      </c>
      <c r="T390" s="3">
        <f t="shared" si="48"/>
        <v>8160.5351170568474</v>
      </c>
      <c r="U390" s="3">
        <v>0</v>
      </c>
      <c r="V390" s="3">
        <f t="shared" si="42"/>
        <v>0</v>
      </c>
      <c r="W390" s="5" t="s">
        <v>24</v>
      </c>
      <c r="X390" s="3">
        <v>2.4508196721311501E-4</v>
      </c>
      <c r="Y390" s="5" t="s">
        <v>24</v>
      </c>
      <c r="AB390" s="14">
        <v>4.1811846689895474E-2</v>
      </c>
    </row>
    <row r="391" spans="1:28" ht="15" x14ac:dyDescent="0.2">
      <c r="A391" s="7" t="s">
        <v>15</v>
      </c>
      <c r="B391" s="7" t="s">
        <v>144</v>
      </c>
      <c r="C391" s="7" t="s">
        <v>17</v>
      </c>
      <c r="D391" s="7" t="s">
        <v>124</v>
      </c>
      <c r="E391" s="5" t="s">
        <v>192</v>
      </c>
      <c r="F391" s="5" t="str">
        <f t="shared" si="43"/>
        <v>DS</v>
      </c>
      <c r="G391" s="5" t="str">
        <f t="shared" si="44"/>
        <v>Treatment</v>
      </c>
      <c r="H391" s="5" t="str">
        <f t="shared" si="45"/>
        <v>Post_2_Treatment</v>
      </c>
      <c r="I391" s="7" t="s">
        <v>115</v>
      </c>
      <c r="J391" s="7" t="s">
        <v>95</v>
      </c>
      <c r="K391" s="5" t="str">
        <f>RIGHT(J391,2)</f>
        <v>15</v>
      </c>
      <c r="L391" s="5" t="str">
        <f t="shared" si="47"/>
        <v>Post_2_Treatment15</v>
      </c>
      <c r="M391" s="7" t="s">
        <v>75</v>
      </c>
      <c r="N391" s="7" t="s">
        <v>22</v>
      </c>
      <c r="O391" s="7" t="s">
        <v>25</v>
      </c>
      <c r="P391" s="3">
        <v>1</v>
      </c>
      <c r="Q391" s="15">
        <f>IF(N391="Algae",P391,P391*AB391)</f>
        <v>4.1811846689895474E-2</v>
      </c>
      <c r="R391" s="15">
        <f>Q391/X391</f>
        <v>170.60352161094457</v>
      </c>
      <c r="S391" s="3" t="s">
        <v>187</v>
      </c>
      <c r="T391" s="3">
        <f t="shared" si="48"/>
        <v>170.60352161094457</v>
      </c>
      <c r="U391" s="3" t="s">
        <v>187</v>
      </c>
      <c r="V391" s="3"/>
      <c r="W391" s="7" t="s">
        <v>24</v>
      </c>
      <c r="X391" s="3">
        <v>2.4508196721311501E-4</v>
      </c>
      <c r="Y391" s="7" t="s">
        <v>24</v>
      </c>
      <c r="AB391" s="14">
        <v>4.1811846689895474E-2</v>
      </c>
    </row>
    <row r="392" spans="1:28" ht="15" x14ac:dyDescent="0.2">
      <c r="A392" s="7" t="s">
        <v>15</v>
      </c>
      <c r="B392" s="7" t="s">
        <v>144</v>
      </c>
      <c r="C392" s="7" t="s">
        <v>17</v>
      </c>
      <c r="D392" s="7" t="s">
        <v>124</v>
      </c>
      <c r="E392" s="5" t="s">
        <v>192</v>
      </c>
      <c r="F392" s="5" t="str">
        <f t="shared" si="43"/>
        <v>DS</v>
      </c>
      <c r="G392" s="5" t="str">
        <f t="shared" si="44"/>
        <v>Treatment</v>
      </c>
      <c r="H392" s="5" t="str">
        <f t="shared" si="45"/>
        <v>Post_2_Treatment</v>
      </c>
      <c r="I392" s="7" t="s">
        <v>115</v>
      </c>
      <c r="J392" s="7" t="s">
        <v>95</v>
      </c>
      <c r="K392" s="5" t="str">
        <f t="shared" ref="K392:K455" si="49">RIGHT(J392,2)</f>
        <v>15</v>
      </c>
      <c r="L392" s="5" t="str">
        <f t="shared" si="47"/>
        <v>Post_2_Treatment15</v>
      </c>
      <c r="M392" s="7" t="s">
        <v>75</v>
      </c>
      <c r="N392" s="7" t="s">
        <v>22</v>
      </c>
      <c r="O392" s="7" t="s">
        <v>27</v>
      </c>
      <c r="P392" s="3">
        <v>1</v>
      </c>
      <c r="Q392" s="15">
        <f>IF(N392="Algae",P392,P392*AB392)</f>
        <v>4.1811846689895474E-2</v>
      </c>
      <c r="R392" s="15">
        <f>Q392/X392</f>
        <v>170.60352161094457</v>
      </c>
      <c r="S392" s="3" t="s">
        <v>187</v>
      </c>
      <c r="T392" s="3">
        <f t="shared" si="48"/>
        <v>170.60352161094457</v>
      </c>
      <c r="U392" s="3" t="s">
        <v>187</v>
      </c>
      <c r="V392" s="3"/>
      <c r="W392" s="7" t="s">
        <v>24</v>
      </c>
      <c r="X392" s="3">
        <v>2.4508196721311501E-4</v>
      </c>
      <c r="Y392" s="7" t="s">
        <v>24</v>
      </c>
      <c r="AB392" s="14">
        <v>4.1811846689895474E-2</v>
      </c>
    </row>
    <row r="393" spans="1:28" ht="15" x14ac:dyDescent="0.2">
      <c r="A393" s="7" t="s">
        <v>15</v>
      </c>
      <c r="B393" s="7" t="s">
        <v>144</v>
      </c>
      <c r="C393" s="7" t="s">
        <v>17</v>
      </c>
      <c r="D393" s="7" t="s">
        <v>124</v>
      </c>
      <c r="E393" s="5" t="s">
        <v>192</v>
      </c>
      <c r="F393" s="5" t="str">
        <f t="shared" si="43"/>
        <v>DS</v>
      </c>
      <c r="G393" s="5" t="str">
        <f t="shared" si="44"/>
        <v>Treatment</v>
      </c>
      <c r="H393" s="5" t="str">
        <f t="shared" si="45"/>
        <v>Post_2_Treatment</v>
      </c>
      <c r="I393" s="7" t="s">
        <v>115</v>
      </c>
      <c r="J393" s="7" t="s">
        <v>95</v>
      </c>
      <c r="K393" s="5" t="str">
        <f t="shared" si="49"/>
        <v>15</v>
      </c>
      <c r="L393" s="5" t="str">
        <f t="shared" si="47"/>
        <v>Post_2_Treatment15</v>
      </c>
      <c r="M393" s="7" t="s">
        <v>75</v>
      </c>
      <c r="N393" s="7" t="s">
        <v>22</v>
      </c>
      <c r="O393" s="7" t="s">
        <v>49</v>
      </c>
      <c r="P393" s="3">
        <v>2</v>
      </c>
      <c r="Q393" s="15">
        <f>IF(N393="Algae",P393,P393*AB393)</f>
        <v>8.3623693379790948E-2</v>
      </c>
      <c r="R393" s="15">
        <f>Q393/X393</f>
        <v>341.20704322188914</v>
      </c>
      <c r="S393" s="3" t="s">
        <v>187</v>
      </c>
      <c r="T393" s="3">
        <f t="shared" si="48"/>
        <v>341.20704322188914</v>
      </c>
      <c r="U393" s="3" t="s">
        <v>187</v>
      </c>
      <c r="V393" s="3"/>
      <c r="W393" s="7" t="s">
        <v>24</v>
      </c>
      <c r="X393" s="3">
        <v>2.4508196721311501E-4</v>
      </c>
      <c r="Y393" s="7" t="s">
        <v>24</v>
      </c>
      <c r="AB393" s="14">
        <v>4.1811846689895474E-2</v>
      </c>
    </row>
    <row r="394" spans="1:28" ht="15" x14ac:dyDescent="0.2">
      <c r="A394" s="7" t="s">
        <v>15</v>
      </c>
      <c r="B394" s="7" t="s">
        <v>144</v>
      </c>
      <c r="C394" s="7" t="s">
        <v>17</v>
      </c>
      <c r="D394" s="7" t="s">
        <v>124</v>
      </c>
      <c r="E394" s="5" t="s">
        <v>192</v>
      </c>
      <c r="F394" s="5" t="str">
        <f t="shared" si="43"/>
        <v>DS</v>
      </c>
      <c r="G394" s="5" t="str">
        <f t="shared" si="44"/>
        <v>Treatment</v>
      </c>
      <c r="H394" s="5" t="str">
        <f t="shared" si="45"/>
        <v>Post_2_Treatment</v>
      </c>
      <c r="I394" s="7" t="s">
        <v>115</v>
      </c>
      <c r="J394" s="7" t="s">
        <v>95</v>
      </c>
      <c r="K394" s="5" t="str">
        <f t="shared" si="49"/>
        <v>15</v>
      </c>
      <c r="L394" s="5" t="str">
        <f t="shared" si="47"/>
        <v>Post_2_Treatment15</v>
      </c>
      <c r="M394" s="7" t="s">
        <v>75</v>
      </c>
      <c r="N394" s="7" t="s">
        <v>22</v>
      </c>
      <c r="O394" s="7" t="s">
        <v>62</v>
      </c>
      <c r="P394" s="3">
        <v>22</v>
      </c>
      <c r="Q394" s="15">
        <f>IF(N394="Algae",P394,P394*AB394)</f>
        <v>0.91986062717770045</v>
      </c>
      <c r="R394" s="15">
        <f>Q394/X394</f>
        <v>3753.2774754407806</v>
      </c>
      <c r="S394" s="3" t="s">
        <v>187</v>
      </c>
      <c r="T394" s="3">
        <f t="shared" si="48"/>
        <v>3753.2774754407806</v>
      </c>
      <c r="U394" s="3" t="s">
        <v>187</v>
      </c>
      <c r="V394" s="3"/>
      <c r="W394" s="7" t="s">
        <v>24</v>
      </c>
      <c r="X394" s="3">
        <v>2.4508196721311501E-4</v>
      </c>
      <c r="Y394" s="7" t="s">
        <v>165</v>
      </c>
      <c r="AB394" s="14">
        <v>4.1811846689895474E-2</v>
      </c>
    </row>
    <row r="395" spans="1:28" ht="15" x14ac:dyDescent="0.2">
      <c r="A395" s="7" t="s">
        <v>15</v>
      </c>
      <c r="B395" s="7" t="s">
        <v>144</v>
      </c>
      <c r="C395" s="7" t="s">
        <v>17</v>
      </c>
      <c r="D395" s="7" t="s">
        <v>124</v>
      </c>
      <c r="E395" s="5" t="s">
        <v>192</v>
      </c>
      <c r="F395" s="5" t="str">
        <f t="shared" si="43"/>
        <v>DS</v>
      </c>
      <c r="G395" s="5" t="str">
        <f t="shared" si="44"/>
        <v>Treatment</v>
      </c>
      <c r="H395" s="5" t="str">
        <f t="shared" si="45"/>
        <v>Post_2_Treatment</v>
      </c>
      <c r="I395" s="7" t="s">
        <v>115</v>
      </c>
      <c r="J395" s="7" t="s">
        <v>95</v>
      </c>
      <c r="K395" s="5" t="str">
        <f t="shared" si="49"/>
        <v>15</v>
      </c>
      <c r="L395" s="5" t="str">
        <f t="shared" si="47"/>
        <v>Post_2_Treatment15</v>
      </c>
      <c r="M395" s="7" t="s">
        <v>75</v>
      </c>
      <c r="N395" s="7" t="s">
        <v>22</v>
      </c>
      <c r="O395" s="7" t="s">
        <v>64</v>
      </c>
      <c r="P395" s="3">
        <v>2</v>
      </c>
      <c r="Q395" s="15">
        <f>IF(N395="Algae",P395,P395*AB395)</f>
        <v>8.3623693379790948E-2</v>
      </c>
      <c r="R395" s="15">
        <f>Q395/X395</f>
        <v>341.20704322188914</v>
      </c>
      <c r="S395" s="3" t="s">
        <v>187</v>
      </c>
      <c r="T395" s="3">
        <f t="shared" si="48"/>
        <v>341.20704322188914</v>
      </c>
      <c r="U395" s="3" t="s">
        <v>187</v>
      </c>
      <c r="V395" s="3"/>
      <c r="W395" s="7" t="s">
        <v>24</v>
      </c>
      <c r="X395" s="3">
        <v>2.4508196721311501E-4</v>
      </c>
      <c r="Y395" s="7" t="s">
        <v>24</v>
      </c>
      <c r="AB395" s="14">
        <v>4.1811846689895474E-2</v>
      </c>
    </row>
    <row r="396" spans="1:28" ht="15" x14ac:dyDescent="0.2">
      <c r="A396" s="7" t="s">
        <v>15</v>
      </c>
      <c r="B396" s="7" t="s">
        <v>144</v>
      </c>
      <c r="C396" s="7" t="s">
        <v>17</v>
      </c>
      <c r="D396" s="7" t="s">
        <v>124</v>
      </c>
      <c r="E396" s="5" t="s">
        <v>192</v>
      </c>
      <c r="F396" s="5" t="str">
        <f t="shared" si="43"/>
        <v>DS</v>
      </c>
      <c r="G396" s="5" t="str">
        <f t="shared" si="44"/>
        <v>Treatment</v>
      </c>
      <c r="H396" s="5" t="str">
        <f t="shared" si="45"/>
        <v>Post_2_Treatment</v>
      </c>
      <c r="I396" s="7" t="s">
        <v>115</v>
      </c>
      <c r="J396" s="7" t="s">
        <v>95</v>
      </c>
      <c r="K396" s="5" t="str">
        <f t="shared" si="49"/>
        <v>15</v>
      </c>
      <c r="L396" s="5" t="str">
        <f t="shared" si="47"/>
        <v>Post_2_Treatment15</v>
      </c>
      <c r="M396" s="7" t="s">
        <v>75</v>
      </c>
      <c r="N396" s="7" t="s">
        <v>22</v>
      </c>
      <c r="O396" s="7" t="s">
        <v>79</v>
      </c>
      <c r="P396" s="3">
        <v>8</v>
      </c>
      <c r="Q396" s="15">
        <f>IF(N396="Algae",P396,P396*AB396)</f>
        <v>0.33449477351916379</v>
      </c>
      <c r="R396" s="15">
        <f>Q396/X396</f>
        <v>1364.8281728875565</v>
      </c>
      <c r="S396" s="3" t="s">
        <v>187</v>
      </c>
      <c r="T396" s="3">
        <f t="shared" si="48"/>
        <v>1364.8281728875565</v>
      </c>
      <c r="U396" s="3" t="s">
        <v>187</v>
      </c>
      <c r="V396" s="3"/>
      <c r="W396" s="7" t="s">
        <v>24</v>
      </c>
      <c r="X396" s="3">
        <v>2.4508196721311501E-4</v>
      </c>
      <c r="Y396" s="7" t="s">
        <v>24</v>
      </c>
      <c r="AB396" s="14">
        <v>4.1811846689895474E-2</v>
      </c>
    </row>
    <row r="397" spans="1:28" ht="15" x14ac:dyDescent="0.2">
      <c r="A397" s="7" t="s">
        <v>15</v>
      </c>
      <c r="B397" s="7" t="s">
        <v>144</v>
      </c>
      <c r="C397" s="7" t="s">
        <v>17</v>
      </c>
      <c r="D397" s="7" t="s">
        <v>124</v>
      </c>
      <c r="E397" s="5" t="s">
        <v>192</v>
      </c>
      <c r="F397" s="5" t="str">
        <f t="shared" si="43"/>
        <v>DS</v>
      </c>
      <c r="G397" s="5" t="str">
        <f t="shared" si="44"/>
        <v>Treatment</v>
      </c>
      <c r="H397" s="5" t="str">
        <f t="shared" si="45"/>
        <v>Post_2_Treatment</v>
      </c>
      <c r="I397" s="7" t="s">
        <v>115</v>
      </c>
      <c r="J397" s="7" t="s">
        <v>95</v>
      </c>
      <c r="K397" s="5" t="str">
        <f t="shared" si="49"/>
        <v>15</v>
      </c>
      <c r="L397" s="5" t="str">
        <f t="shared" si="47"/>
        <v>Post_2_Treatment15</v>
      </c>
      <c r="M397" s="7" t="s">
        <v>75</v>
      </c>
      <c r="N397" s="7" t="s">
        <v>22</v>
      </c>
      <c r="O397" s="7" t="s">
        <v>80</v>
      </c>
      <c r="P397" s="3">
        <v>2</v>
      </c>
      <c r="Q397" s="15">
        <f>IF(N397="Algae",P397,P397*AB397)</f>
        <v>8.3623693379790948E-2</v>
      </c>
      <c r="R397" s="15">
        <f>Q397/X397</f>
        <v>341.20704322188914</v>
      </c>
      <c r="S397" s="3" t="s">
        <v>187</v>
      </c>
      <c r="T397" s="3">
        <f t="shared" si="48"/>
        <v>341.20704322188914</v>
      </c>
      <c r="U397" s="3" t="s">
        <v>187</v>
      </c>
      <c r="V397" s="3"/>
      <c r="W397" s="7" t="s">
        <v>24</v>
      </c>
      <c r="X397" s="3">
        <v>2.4508196721311501E-4</v>
      </c>
      <c r="Y397" s="7" t="s">
        <v>24</v>
      </c>
      <c r="AB397" s="14">
        <v>4.1811846689895474E-2</v>
      </c>
    </row>
    <row r="398" spans="1:28" ht="15" x14ac:dyDescent="0.2">
      <c r="A398" s="7" t="s">
        <v>15</v>
      </c>
      <c r="B398" s="7" t="s">
        <v>144</v>
      </c>
      <c r="C398" s="7" t="s">
        <v>17</v>
      </c>
      <c r="D398" s="7" t="s">
        <v>124</v>
      </c>
      <c r="E398" s="5" t="s">
        <v>192</v>
      </c>
      <c r="F398" s="5" t="str">
        <f t="shared" si="43"/>
        <v>DS</v>
      </c>
      <c r="G398" s="5" t="str">
        <f t="shared" si="44"/>
        <v>Treatment</v>
      </c>
      <c r="H398" s="5" t="str">
        <f t="shared" si="45"/>
        <v>Post_2_Treatment</v>
      </c>
      <c r="I398" s="7" t="s">
        <v>115</v>
      </c>
      <c r="J398" s="7" t="s">
        <v>95</v>
      </c>
      <c r="K398" s="5" t="str">
        <f t="shared" si="49"/>
        <v>15</v>
      </c>
      <c r="L398" s="5" t="str">
        <f t="shared" si="47"/>
        <v>Post_2_Treatment15</v>
      </c>
      <c r="M398" s="7" t="s">
        <v>75</v>
      </c>
      <c r="N398" s="7" t="s">
        <v>22</v>
      </c>
      <c r="O398" s="7" t="s">
        <v>65</v>
      </c>
      <c r="P398" s="3">
        <v>22</v>
      </c>
      <c r="Q398" s="15">
        <f>IF(N398="Algae",P398,P398*AB398)</f>
        <v>0.91986062717770045</v>
      </c>
      <c r="R398" s="15">
        <f>Q398/X398</f>
        <v>3753.2774754407806</v>
      </c>
      <c r="S398" s="3" t="s">
        <v>187</v>
      </c>
      <c r="T398" s="3">
        <f t="shared" si="48"/>
        <v>3753.2774754407806</v>
      </c>
      <c r="U398" s="3" t="s">
        <v>187</v>
      </c>
      <c r="V398" s="3"/>
      <c r="W398" s="7" t="s">
        <v>24</v>
      </c>
      <c r="X398" s="3">
        <v>2.4508196721311501E-4</v>
      </c>
      <c r="Y398" s="7" t="s">
        <v>24</v>
      </c>
      <c r="AB398" s="14">
        <v>4.1811846689895474E-2</v>
      </c>
    </row>
    <row r="399" spans="1:28" ht="15" x14ac:dyDescent="0.2">
      <c r="A399" s="7" t="s">
        <v>15</v>
      </c>
      <c r="B399" s="7" t="s">
        <v>144</v>
      </c>
      <c r="C399" s="7" t="s">
        <v>17</v>
      </c>
      <c r="D399" s="7" t="s">
        <v>124</v>
      </c>
      <c r="E399" s="5" t="s">
        <v>192</v>
      </c>
      <c r="F399" s="5" t="str">
        <f t="shared" si="43"/>
        <v>DS</v>
      </c>
      <c r="G399" s="5" t="str">
        <f t="shared" si="44"/>
        <v>Treatment</v>
      </c>
      <c r="H399" s="5" t="str">
        <f t="shared" si="45"/>
        <v>Post_2_Treatment</v>
      </c>
      <c r="I399" s="7" t="s">
        <v>115</v>
      </c>
      <c r="J399" s="7" t="s">
        <v>95</v>
      </c>
      <c r="K399" s="5" t="str">
        <f t="shared" si="49"/>
        <v>15</v>
      </c>
      <c r="L399" s="5" t="str">
        <f t="shared" si="47"/>
        <v>Post_2_Treatment15</v>
      </c>
      <c r="M399" s="7" t="s">
        <v>75</v>
      </c>
      <c r="N399" s="7" t="s">
        <v>22</v>
      </c>
      <c r="O399" s="7" t="s">
        <v>33</v>
      </c>
      <c r="P399" s="3">
        <v>26</v>
      </c>
      <c r="Q399" s="15">
        <f>IF(N399="Algae",P399,P399*AB399)</f>
        <v>1.0871080139372824</v>
      </c>
      <c r="R399" s="15">
        <f>Q399/X399</f>
        <v>4435.6915618845587</v>
      </c>
      <c r="S399" s="3" t="s">
        <v>187</v>
      </c>
      <c r="T399" s="3">
        <f t="shared" si="48"/>
        <v>4435.6915618845587</v>
      </c>
      <c r="U399" s="3" t="s">
        <v>187</v>
      </c>
      <c r="V399" s="3"/>
      <c r="W399" s="7" t="s">
        <v>24</v>
      </c>
      <c r="X399" s="3">
        <v>2.4508196721311501E-4</v>
      </c>
      <c r="Y399" s="7" t="s">
        <v>175</v>
      </c>
      <c r="AB399" s="14">
        <v>4.1811846689895474E-2</v>
      </c>
    </row>
    <row r="400" spans="1:28" ht="15" x14ac:dyDescent="0.2">
      <c r="A400" s="7" t="s">
        <v>15</v>
      </c>
      <c r="B400" s="7" t="s">
        <v>144</v>
      </c>
      <c r="C400" s="7" t="s">
        <v>17</v>
      </c>
      <c r="D400" s="7" t="s">
        <v>124</v>
      </c>
      <c r="E400" s="5" t="s">
        <v>192</v>
      </c>
      <c r="F400" s="5" t="str">
        <f t="shared" si="43"/>
        <v>DS</v>
      </c>
      <c r="G400" s="5" t="str">
        <f t="shared" si="44"/>
        <v>Treatment</v>
      </c>
      <c r="H400" s="5" t="str">
        <f t="shared" si="45"/>
        <v>Post_2_Treatment</v>
      </c>
      <c r="I400" s="7" t="s">
        <v>115</v>
      </c>
      <c r="J400" s="7" t="s">
        <v>95</v>
      </c>
      <c r="K400" s="5" t="str">
        <f t="shared" si="49"/>
        <v>15</v>
      </c>
      <c r="L400" s="5" t="str">
        <f t="shared" si="47"/>
        <v>Post_2_Treatment15</v>
      </c>
      <c r="M400" s="7" t="s">
        <v>75</v>
      </c>
      <c r="N400" s="7" t="s">
        <v>22</v>
      </c>
      <c r="O400" s="7" t="s">
        <v>35</v>
      </c>
      <c r="P400" s="3">
        <v>57</v>
      </c>
      <c r="Q400" s="15">
        <f>IF(N400="Algae",P400,P400*AB400)</f>
        <v>2.3832752613240422</v>
      </c>
      <c r="R400" s="15">
        <f>Q400/X400</f>
        <v>9724.40073182384</v>
      </c>
      <c r="S400" s="3" t="s">
        <v>187</v>
      </c>
      <c r="T400" s="3">
        <f t="shared" si="48"/>
        <v>9724.40073182384</v>
      </c>
      <c r="U400" s="3" t="s">
        <v>187</v>
      </c>
      <c r="V400" s="3"/>
      <c r="W400" s="7" t="s">
        <v>24</v>
      </c>
      <c r="X400" s="3">
        <v>2.4508196721311501E-4</v>
      </c>
      <c r="Y400" s="7" t="s">
        <v>24</v>
      </c>
      <c r="AB400" s="14">
        <v>4.1811846689895474E-2</v>
      </c>
    </row>
    <row r="401" spans="1:28" ht="15" x14ac:dyDescent="0.2">
      <c r="A401" s="7" t="s">
        <v>15</v>
      </c>
      <c r="B401" s="7" t="s">
        <v>144</v>
      </c>
      <c r="C401" s="7" t="s">
        <v>17</v>
      </c>
      <c r="D401" s="7" t="s">
        <v>124</v>
      </c>
      <c r="E401" s="5" t="s">
        <v>192</v>
      </c>
      <c r="F401" s="5" t="str">
        <f t="shared" si="43"/>
        <v>DS</v>
      </c>
      <c r="G401" s="5" t="str">
        <f t="shared" si="44"/>
        <v>Treatment</v>
      </c>
      <c r="H401" s="5" t="str">
        <f t="shared" si="45"/>
        <v>Post_2_Treatment</v>
      </c>
      <c r="I401" s="7" t="s">
        <v>115</v>
      </c>
      <c r="J401" s="7" t="s">
        <v>95</v>
      </c>
      <c r="K401" s="5" t="str">
        <f t="shared" si="49"/>
        <v>15</v>
      </c>
      <c r="L401" s="5" t="str">
        <f t="shared" si="47"/>
        <v>Post_2_Treatment15</v>
      </c>
      <c r="M401" s="7" t="s">
        <v>75</v>
      </c>
      <c r="N401" s="7" t="s">
        <v>22</v>
      </c>
      <c r="O401" s="7" t="s">
        <v>37</v>
      </c>
      <c r="P401" s="3">
        <v>3</v>
      </c>
      <c r="Q401" s="15">
        <f>IF(N401="Algae",P401,P401*AB401)</f>
        <v>0.12543554006968644</v>
      </c>
      <c r="R401" s="15">
        <f>Q401/X401</f>
        <v>511.81056483283373</v>
      </c>
      <c r="S401" s="3" t="s">
        <v>187</v>
      </c>
      <c r="T401" s="3">
        <f t="shared" si="48"/>
        <v>511.81056483283373</v>
      </c>
      <c r="U401" s="3" t="s">
        <v>187</v>
      </c>
      <c r="V401" s="3"/>
      <c r="W401" s="7" t="s">
        <v>24</v>
      </c>
      <c r="X401" s="3">
        <v>2.4508196721311501E-4</v>
      </c>
      <c r="Y401" s="7" t="s">
        <v>24</v>
      </c>
      <c r="AB401" s="14">
        <v>4.1811846689895474E-2</v>
      </c>
    </row>
    <row r="402" spans="1:28" ht="15" x14ac:dyDescent="0.2">
      <c r="A402" s="7" t="s">
        <v>15</v>
      </c>
      <c r="B402" s="7" t="s">
        <v>144</v>
      </c>
      <c r="C402" s="7" t="s">
        <v>17</v>
      </c>
      <c r="D402" s="7" t="s">
        <v>124</v>
      </c>
      <c r="E402" s="5" t="s">
        <v>192</v>
      </c>
      <c r="F402" s="5" t="str">
        <f t="shared" si="43"/>
        <v>DS</v>
      </c>
      <c r="G402" s="5" t="str">
        <f t="shared" si="44"/>
        <v>Treatment</v>
      </c>
      <c r="H402" s="5" t="str">
        <f t="shared" si="45"/>
        <v>Post_2_Treatment</v>
      </c>
      <c r="I402" s="7" t="s">
        <v>115</v>
      </c>
      <c r="J402" s="7" t="s">
        <v>95</v>
      </c>
      <c r="K402" s="5" t="str">
        <f t="shared" si="49"/>
        <v>15</v>
      </c>
      <c r="L402" s="5" t="str">
        <f t="shared" si="47"/>
        <v>Post_2_Treatment15</v>
      </c>
      <c r="M402" s="7" t="s">
        <v>75</v>
      </c>
      <c r="N402" s="7" t="s">
        <v>22</v>
      </c>
      <c r="O402" s="7" t="s">
        <v>70</v>
      </c>
      <c r="P402" s="3">
        <v>8</v>
      </c>
      <c r="Q402" s="15">
        <f>IF(N402="Algae",P402,P402*AB402)</f>
        <v>0.33449477351916379</v>
      </c>
      <c r="R402" s="15">
        <f>Q402/X402</f>
        <v>1364.8281728875565</v>
      </c>
      <c r="S402" s="3" t="s">
        <v>187</v>
      </c>
      <c r="T402" s="3">
        <f t="shared" si="48"/>
        <v>1364.8281728875565</v>
      </c>
      <c r="U402" s="3" t="s">
        <v>187</v>
      </c>
      <c r="V402" s="3"/>
      <c r="W402" s="7" t="s">
        <v>24</v>
      </c>
      <c r="X402" s="3">
        <v>2.4508196721311501E-4</v>
      </c>
      <c r="Y402" s="7" t="s">
        <v>24</v>
      </c>
      <c r="AB402" s="14">
        <v>4.1811846689895474E-2</v>
      </c>
    </row>
    <row r="403" spans="1:28" ht="15" x14ac:dyDescent="0.2">
      <c r="A403" s="7" t="s">
        <v>15</v>
      </c>
      <c r="B403" s="7" t="s">
        <v>144</v>
      </c>
      <c r="C403" s="7" t="s">
        <v>17</v>
      </c>
      <c r="D403" s="7" t="s">
        <v>124</v>
      </c>
      <c r="E403" s="5" t="s">
        <v>192</v>
      </c>
      <c r="F403" s="5" t="str">
        <f t="shared" si="43"/>
        <v>DS</v>
      </c>
      <c r="G403" s="5" t="str">
        <f t="shared" si="44"/>
        <v>Treatment</v>
      </c>
      <c r="H403" s="5" t="str">
        <f t="shared" si="45"/>
        <v>Post_2_Treatment</v>
      </c>
      <c r="I403" s="7" t="s">
        <v>115</v>
      </c>
      <c r="J403" s="7" t="s">
        <v>95</v>
      </c>
      <c r="K403" s="5" t="str">
        <f t="shared" si="49"/>
        <v>15</v>
      </c>
      <c r="L403" s="5" t="str">
        <f t="shared" si="47"/>
        <v>Post_2_Treatment15</v>
      </c>
      <c r="M403" s="7" t="s">
        <v>75</v>
      </c>
      <c r="N403" s="7" t="s">
        <v>22</v>
      </c>
      <c r="O403" s="7" t="s">
        <v>102</v>
      </c>
      <c r="P403" s="3">
        <v>1</v>
      </c>
      <c r="Q403" s="15">
        <f>IF(N403="Algae",P403,P403*AB403)</f>
        <v>4.1811846689895474E-2</v>
      </c>
      <c r="R403" s="15">
        <f>Q403/X403</f>
        <v>170.60352161094457</v>
      </c>
      <c r="S403" s="3" t="s">
        <v>187</v>
      </c>
      <c r="T403" s="3">
        <f t="shared" si="48"/>
        <v>170.60352161094457</v>
      </c>
      <c r="U403" s="3" t="s">
        <v>187</v>
      </c>
      <c r="V403" s="3"/>
      <c r="W403" s="7" t="s">
        <v>24</v>
      </c>
      <c r="X403" s="3">
        <v>2.4508196721311501E-4</v>
      </c>
      <c r="Y403" s="7" t="s">
        <v>145</v>
      </c>
      <c r="AB403" s="14">
        <v>4.1811846689895474E-2</v>
      </c>
    </row>
    <row r="404" spans="1:28" ht="15" x14ac:dyDescent="0.2">
      <c r="A404" s="7" t="s">
        <v>15</v>
      </c>
      <c r="B404" s="7" t="s">
        <v>144</v>
      </c>
      <c r="C404" s="7" t="s">
        <v>17</v>
      </c>
      <c r="D404" s="7" t="s">
        <v>124</v>
      </c>
      <c r="E404" s="5" t="s">
        <v>192</v>
      </c>
      <c r="F404" s="5" t="str">
        <f t="shared" si="43"/>
        <v>DS</v>
      </c>
      <c r="G404" s="5" t="str">
        <f t="shared" si="44"/>
        <v>Treatment</v>
      </c>
      <c r="H404" s="5" t="str">
        <f t="shared" si="45"/>
        <v>Post_2_Treatment</v>
      </c>
      <c r="I404" s="7" t="s">
        <v>115</v>
      </c>
      <c r="J404" s="7" t="s">
        <v>95</v>
      </c>
      <c r="K404" s="5" t="str">
        <f t="shared" si="49"/>
        <v>15</v>
      </c>
      <c r="L404" s="5" t="str">
        <f t="shared" si="47"/>
        <v>Post_2_Treatment15</v>
      </c>
      <c r="M404" s="7" t="s">
        <v>75</v>
      </c>
      <c r="N404" s="7" t="s">
        <v>22</v>
      </c>
      <c r="O404" s="7" t="s">
        <v>40</v>
      </c>
      <c r="P404" s="3">
        <v>119</v>
      </c>
      <c r="Q404" s="15">
        <f>IF(N404="Algae",P404,P404*AB404)</f>
        <v>4.975609756097561</v>
      </c>
      <c r="R404" s="15">
        <f>Q404/X404</f>
        <v>20301.819071702401</v>
      </c>
      <c r="S404" s="3" t="s">
        <v>187</v>
      </c>
      <c r="T404" s="3">
        <f t="shared" si="48"/>
        <v>20301.819071702401</v>
      </c>
      <c r="U404" s="3" t="s">
        <v>187</v>
      </c>
      <c r="V404" s="3"/>
      <c r="W404" s="7" t="s">
        <v>24</v>
      </c>
      <c r="X404" s="3">
        <v>2.4508196721311501E-4</v>
      </c>
      <c r="Y404" s="7" t="s">
        <v>24</v>
      </c>
      <c r="AB404" s="14">
        <v>4.1811846689895474E-2</v>
      </c>
    </row>
    <row r="405" spans="1:28" ht="15" x14ac:dyDescent="0.2">
      <c r="A405" s="7" t="s">
        <v>15</v>
      </c>
      <c r="B405" s="7" t="s">
        <v>144</v>
      </c>
      <c r="C405" s="7" t="s">
        <v>17</v>
      </c>
      <c r="D405" s="7" t="s">
        <v>124</v>
      </c>
      <c r="E405" s="5" t="s">
        <v>192</v>
      </c>
      <c r="F405" s="5" t="str">
        <f t="shared" si="43"/>
        <v>DS</v>
      </c>
      <c r="G405" s="5" t="str">
        <f t="shared" si="44"/>
        <v>Treatment</v>
      </c>
      <c r="H405" s="5" t="str">
        <f t="shared" si="45"/>
        <v>Post_2_Treatment</v>
      </c>
      <c r="I405" s="7" t="s">
        <v>115</v>
      </c>
      <c r="J405" s="7" t="s">
        <v>95</v>
      </c>
      <c r="K405" s="5" t="str">
        <f t="shared" si="49"/>
        <v>15</v>
      </c>
      <c r="L405" s="5" t="str">
        <f t="shared" si="47"/>
        <v>Post_2_Treatment15</v>
      </c>
      <c r="M405" s="7" t="s">
        <v>75</v>
      </c>
      <c r="N405" s="7" t="s">
        <v>22</v>
      </c>
      <c r="O405" s="7" t="s">
        <v>41</v>
      </c>
      <c r="P405" s="3">
        <v>6</v>
      </c>
      <c r="Q405" s="15">
        <f>IF(N405="Algae",P405,P405*AB405)</f>
        <v>0.25087108013937287</v>
      </c>
      <c r="R405" s="15">
        <f>Q405/X405</f>
        <v>1023.6211296656675</v>
      </c>
      <c r="S405" s="3" t="s">
        <v>187</v>
      </c>
      <c r="T405" s="3">
        <f t="shared" si="48"/>
        <v>1023.6211296656675</v>
      </c>
      <c r="U405" s="3" t="s">
        <v>187</v>
      </c>
      <c r="V405" s="3"/>
      <c r="W405" s="7" t="s">
        <v>24</v>
      </c>
      <c r="X405" s="3">
        <v>2.4508196721311501E-4</v>
      </c>
      <c r="Y405" s="7" t="s">
        <v>24</v>
      </c>
      <c r="AB405" s="14">
        <v>4.1811846689895474E-2</v>
      </c>
    </row>
    <row r="406" spans="1:28" ht="15" x14ac:dyDescent="0.2">
      <c r="A406" s="7" t="s">
        <v>15</v>
      </c>
      <c r="B406" s="7" t="s">
        <v>144</v>
      </c>
      <c r="C406" s="7" t="s">
        <v>17</v>
      </c>
      <c r="D406" s="7" t="s">
        <v>124</v>
      </c>
      <c r="E406" s="5" t="s">
        <v>192</v>
      </c>
      <c r="F406" s="5" t="str">
        <f t="shared" si="43"/>
        <v>DS</v>
      </c>
      <c r="G406" s="5" t="str">
        <f t="shared" si="44"/>
        <v>Treatment</v>
      </c>
      <c r="H406" s="5" t="str">
        <f t="shared" si="45"/>
        <v>Post_2_Treatment</v>
      </c>
      <c r="I406" s="7" t="s">
        <v>115</v>
      </c>
      <c r="J406" s="7" t="s">
        <v>95</v>
      </c>
      <c r="K406" s="5" t="str">
        <f t="shared" si="49"/>
        <v>15</v>
      </c>
      <c r="L406" s="5" t="str">
        <f t="shared" si="47"/>
        <v>Post_2_Treatment15</v>
      </c>
      <c r="M406" s="7" t="s">
        <v>75</v>
      </c>
      <c r="N406" s="7" t="s">
        <v>22</v>
      </c>
      <c r="O406" s="7" t="s">
        <v>42</v>
      </c>
      <c r="P406" s="3">
        <v>2</v>
      </c>
      <c r="Q406" s="15">
        <f>IF(N406="Algae",P406,P406*AB406)</f>
        <v>8.3623693379790948E-2</v>
      </c>
      <c r="R406" s="15">
        <f>Q406/X406</f>
        <v>341.20704322188914</v>
      </c>
      <c r="S406" s="3" t="s">
        <v>187</v>
      </c>
      <c r="T406" s="3">
        <f t="shared" si="48"/>
        <v>341.20704322188914</v>
      </c>
      <c r="U406" s="3" t="s">
        <v>187</v>
      </c>
      <c r="V406" s="3"/>
      <c r="W406" s="7" t="s">
        <v>24</v>
      </c>
      <c r="X406" s="3">
        <v>2.4508196721311501E-4</v>
      </c>
      <c r="Y406" s="7" t="s">
        <v>24</v>
      </c>
      <c r="AB406" s="14">
        <v>4.1811846689895474E-2</v>
      </c>
    </row>
    <row r="407" spans="1:28" ht="15" x14ac:dyDescent="0.2">
      <c r="A407" s="7" t="s">
        <v>15</v>
      </c>
      <c r="B407" s="7" t="s">
        <v>144</v>
      </c>
      <c r="C407" s="7" t="s">
        <v>17</v>
      </c>
      <c r="D407" s="7" t="s">
        <v>124</v>
      </c>
      <c r="E407" s="5" t="s">
        <v>192</v>
      </c>
      <c r="F407" s="5" t="str">
        <f t="shared" si="43"/>
        <v>DS</v>
      </c>
      <c r="G407" s="5" t="str">
        <f t="shared" si="44"/>
        <v>Treatment</v>
      </c>
      <c r="H407" s="5" t="str">
        <f t="shared" si="45"/>
        <v>Post_2_Treatment</v>
      </c>
      <c r="I407" s="7" t="s">
        <v>115</v>
      </c>
      <c r="J407" s="7" t="s">
        <v>95</v>
      </c>
      <c r="K407" s="5" t="str">
        <f t="shared" si="49"/>
        <v>15</v>
      </c>
      <c r="L407" s="5" t="str">
        <f t="shared" si="47"/>
        <v>Post_2_Treatment15</v>
      </c>
      <c r="M407" s="7" t="s">
        <v>75</v>
      </c>
      <c r="N407" s="7" t="s">
        <v>22</v>
      </c>
      <c r="O407" s="7" t="s">
        <v>71</v>
      </c>
      <c r="P407" s="3">
        <v>4</v>
      </c>
      <c r="Q407" s="15">
        <f>IF(N407="Algae",P407,P407*AB407)</f>
        <v>0.1672473867595819</v>
      </c>
      <c r="R407" s="15">
        <f>Q407/X407</f>
        <v>682.41408644377827</v>
      </c>
      <c r="S407" s="3" t="s">
        <v>187</v>
      </c>
      <c r="T407" s="3">
        <f t="shared" si="48"/>
        <v>682.41408644377827</v>
      </c>
      <c r="U407" s="3" t="s">
        <v>187</v>
      </c>
      <c r="V407" s="3"/>
      <c r="W407" s="7" t="s">
        <v>24</v>
      </c>
      <c r="X407" s="3">
        <v>2.4508196721311501E-4</v>
      </c>
      <c r="Y407" s="7" t="s">
        <v>24</v>
      </c>
      <c r="AB407" s="14">
        <v>4.1811846689895474E-2</v>
      </c>
    </row>
    <row r="408" spans="1:28" ht="15" x14ac:dyDescent="0.2">
      <c r="A408" s="7" t="s">
        <v>15</v>
      </c>
      <c r="B408" s="7" t="s">
        <v>144</v>
      </c>
      <c r="C408" s="7" t="s">
        <v>17</v>
      </c>
      <c r="D408" s="7" t="s">
        <v>124</v>
      </c>
      <c r="E408" s="5" t="s">
        <v>192</v>
      </c>
      <c r="F408" s="5" t="str">
        <f t="shared" si="43"/>
        <v>DS</v>
      </c>
      <c r="G408" s="5" t="str">
        <f t="shared" si="44"/>
        <v>Treatment</v>
      </c>
      <c r="H408" s="5" t="str">
        <f t="shared" si="45"/>
        <v>Post_2_Treatment</v>
      </c>
      <c r="I408" s="7" t="s">
        <v>115</v>
      </c>
      <c r="J408" s="7" t="s">
        <v>95</v>
      </c>
      <c r="K408" s="5" t="str">
        <f t="shared" si="49"/>
        <v>15</v>
      </c>
      <c r="L408" s="5" t="str">
        <f t="shared" si="47"/>
        <v>Post_2_Treatment15</v>
      </c>
      <c r="M408" s="7" t="s">
        <v>75</v>
      </c>
      <c r="N408" s="7" t="s">
        <v>22</v>
      </c>
      <c r="O408" s="7" t="s">
        <v>135</v>
      </c>
      <c r="P408" s="3">
        <v>1</v>
      </c>
      <c r="Q408" s="15">
        <f>IF(N408="Algae",P408,P408*AB408)</f>
        <v>4.1811846689895474E-2</v>
      </c>
      <c r="R408" s="15">
        <f>Q408/X408</f>
        <v>170.60352161094457</v>
      </c>
      <c r="S408" s="3" t="s">
        <v>187</v>
      </c>
      <c r="T408" s="3">
        <f t="shared" si="48"/>
        <v>170.60352161094457</v>
      </c>
      <c r="U408" s="3" t="s">
        <v>187</v>
      </c>
      <c r="V408" s="3"/>
      <c r="W408" s="7" t="s">
        <v>24</v>
      </c>
      <c r="X408" s="3">
        <v>2.4508196721311501E-4</v>
      </c>
      <c r="Y408" s="7" t="s">
        <v>24</v>
      </c>
      <c r="AB408" s="14">
        <v>4.1811846689895474E-2</v>
      </c>
    </row>
    <row r="409" spans="1:28" x14ac:dyDescent="0.15">
      <c r="A409" s="5" t="s">
        <v>15</v>
      </c>
      <c r="B409" s="5" t="s">
        <v>146</v>
      </c>
      <c r="C409" s="5" t="s">
        <v>17</v>
      </c>
      <c r="D409" s="5" t="s">
        <v>124</v>
      </c>
      <c r="E409" s="5" t="s">
        <v>192</v>
      </c>
      <c r="F409" s="5" t="str">
        <f t="shared" si="43"/>
        <v>DS</v>
      </c>
      <c r="G409" s="5" t="str">
        <f t="shared" si="44"/>
        <v>Treatment</v>
      </c>
      <c r="H409" s="5" t="str">
        <f t="shared" si="45"/>
        <v>Post_2_Treatment</v>
      </c>
      <c r="I409" s="5" t="s">
        <v>78</v>
      </c>
      <c r="J409" s="5" t="s">
        <v>47</v>
      </c>
      <c r="K409" s="5" t="str">
        <f t="shared" si="49"/>
        <v>45</v>
      </c>
      <c r="L409" s="5" t="str">
        <f t="shared" si="47"/>
        <v>Post_2_Treatment45</v>
      </c>
      <c r="M409" s="5" t="s">
        <v>75</v>
      </c>
      <c r="N409" s="5" t="s">
        <v>150</v>
      </c>
      <c r="O409" s="5" t="s">
        <v>151</v>
      </c>
      <c r="P409" s="3">
        <v>1</v>
      </c>
      <c r="Q409" s="15">
        <f>IF(N409="Algae",P409,P409*AB409)</f>
        <v>1</v>
      </c>
      <c r="R409" s="15">
        <f>Q409/X409</f>
        <v>3812.7090301003341</v>
      </c>
      <c r="S409" s="3">
        <v>13</v>
      </c>
      <c r="T409" s="3">
        <f t="shared" si="48"/>
        <v>49565.217391304344</v>
      </c>
      <c r="U409" s="3">
        <v>0</v>
      </c>
      <c r="V409" s="3">
        <f t="shared" ref="V394:V457" si="50">IF(U409="NA","NA",U409/X409)</f>
        <v>0</v>
      </c>
      <c r="W409" s="5" t="s">
        <v>24</v>
      </c>
      <c r="X409" s="3">
        <v>2.6228070175438598E-4</v>
      </c>
      <c r="Y409" s="5" t="s">
        <v>24</v>
      </c>
      <c r="AB409" s="13">
        <v>0.19031141868512111</v>
      </c>
    </row>
    <row r="410" spans="1:28" ht="15" x14ac:dyDescent="0.2">
      <c r="A410" s="5" t="s">
        <v>15</v>
      </c>
      <c r="B410" s="5" t="s">
        <v>146</v>
      </c>
      <c r="C410" s="5" t="s">
        <v>17</v>
      </c>
      <c r="D410" s="5" t="s">
        <v>124</v>
      </c>
      <c r="E410" s="5" t="s">
        <v>192</v>
      </c>
      <c r="F410" s="5" t="str">
        <f t="shared" si="43"/>
        <v>DS</v>
      </c>
      <c r="G410" s="5" t="str">
        <f t="shared" si="44"/>
        <v>Treatment</v>
      </c>
      <c r="H410" s="5" t="str">
        <f t="shared" si="45"/>
        <v>Post_2_Treatment</v>
      </c>
      <c r="I410" s="5" t="s">
        <v>78</v>
      </c>
      <c r="J410" s="5" t="s">
        <v>47</v>
      </c>
      <c r="K410" s="5" t="str">
        <f t="shared" si="49"/>
        <v>45</v>
      </c>
      <c r="L410" s="5" t="str">
        <f t="shared" si="47"/>
        <v>Post_2_Treatment45</v>
      </c>
      <c r="M410" s="5" t="s">
        <v>75</v>
      </c>
      <c r="N410" s="5" t="s">
        <v>150</v>
      </c>
      <c r="O410" s="5" t="s">
        <v>22</v>
      </c>
      <c r="P410" s="3">
        <v>48</v>
      </c>
      <c r="Q410" s="15">
        <f>IF(N410="Algae",P410,P410*AB410)</f>
        <v>48</v>
      </c>
      <c r="R410" s="15">
        <f>Q410/X410</f>
        <v>183010.03344481604</v>
      </c>
      <c r="S410" s="3">
        <v>48</v>
      </c>
      <c r="T410" s="3">
        <f t="shared" si="48"/>
        <v>183010.03344481604</v>
      </c>
      <c r="U410" s="11">
        <v>0</v>
      </c>
      <c r="V410" s="3">
        <f t="shared" si="50"/>
        <v>0</v>
      </c>
      <c r="W410" s="3">
        <v>0</v>
      </c>
      <c r="X410" s="3">
        <v>2.6228070175438598E-4</v>
      </c>
      <c r="Y410" s="5" t="s">
        <v>24</v>
      </c>
      <c r="Z410" s="12">
        <f>SUM(P410:P411)</f>
        <v>55</v>
      </c>
      <c r="AA410" s="12">
        <f>SUM(P415:P436)</f>
        <v>289</v>
      </c>
      <c r="AB410" s="14">
        <f>Z410/AA410</f>
        <v>0.19031141868512111</v>
      </c>
    </row>
    <row r="411" spans="1:28" x14ac:dyDescent="0.15">
      <c r="A411" s="5" t="s">
        <v>15</v>
      </c>
      <c r="B411" s="5" t="s">
        <v>146</v>
      </c>
      <c r="C411" s="5" t="s">
        <v>17</v>
      </c>
      <c r="D411" s="5" t="s">
        <v>124</v>
      </c>
      <c r="E411" s="5" t="s">
        <v>192</v>
      </c>
      <c r="F411" s="5" t="str">
        <f t="shared" si="43"/>
        <v>DS</v>
      </c>
      <c r="G411" s="5" t="str">
        <f t="shared" si="44"/>
        <v>Treatment</v>
      </c>
      <c r="H411" s="5" t="str">
        <f t="shared" si="45"/>
        <v>Post_2_Treatment</v>
      </c>
      <c r="I411" s="5" t="s">
        <v>78</v>
      </c>
      <c r="J411" s="5" t="s">
        <v>47</v>
      </c>
      <c r="K411" s="5" t="str">
        <f t="shared" si="49"/>
        <v>45</v>
      </c>
      <c r="L411" s="5" t="str">
        <f t="shared" si="47"/>
        <v>Post_2_Treatment45</v>
      </c>
      <c r="M411" s="5" t="s">
        <v>75</v>
      </c>
      <c r="N411" s="5" t="s">
        <v>150</v>
      </c>
      <c r="O411" s="5" t="s">
        <v>152</v>
      </c>
      <c r="P411" s="3">
        <v>7</v>
      </c>
      <c r="Q411" s="15">
        <f>IF(N411="Algae",P411,P411*AB411)</f>
        <v>7</v>
      </c>
      <c r="R411" s="15">
        <f>Q411/X411</f>
        <v>26688.963210702339</v>
      </c>
      <c r="S411" s="3">
        <v>7</v>
      </c>
      <c r="T411" s="3">
        <f t="shared" si="48"/>
        <v>26688.963210702339</v>
      </c>
      <c r="U411" s="3">
        <v>0</v>
      </c>
      <c r="V411" s="3">
        <f t="shared" si="50"/>
        <v>0</v>
      </c>
      <c r="W411" s="5" t="s">
        <v>24</v>
      </c>
      <c r="X411" s="3">
        <v>2.6228070175438598E-4</v>
      </c>
      <c r="Y411" s="5" t="s">
        <v>24</v>
      </c>
      <c r="AB411" s="13">
        <v>0.19031141868512111</v>
      </c>
    </row>
    <row r="412" spans="1:28" x14ac:dyDescent="0.15">
      <c r="A412" s="5" t="s">
        <v>15</v>
      </c>
      <c r="B412" s="5" t="s">
        <v>146</v>
      </c>
      <c r="C412" s="5" t="s">
        <v>17</v>
      </c>
      <c r="D412" s="5" t="s">
        <v>124</v>
      </c>
      <c r="E412" s="5" t="s">
        <v>192</v>
      </c>
      <c r="F412" s="5" t="str">
        <f t="shared" si="43"/>
        <v>DS</v>
      </c>
      <c r="G412" s="5" t="str">
        <f t="shared" si="44"/>
        <v>Treatment</v>
      </c>
      <c r="H412" s="5" t="str">
        <f t="shared" si="45"/>
        <v>Post_2_Treatment</v>
      </c>
      <c r="I412" s="5" t="s">
        <v>78</v>
      </c>
      <c r="J412" s="5" t="s">
        <v>47</v>
      </c>
      <c r="K412" s="5" t="str">
        <f t="shared" si="49"/>
        <v>45</v>
      </c>
      <c r="L412" s="5" t="str">
        <f t="shared" si="47"/>
        <v>Post_2_Treatment45</v>
      </c>
      <c r="M412" s="5" t="s">
        <v>75</v>
      </c>
      <c r="N412" s="5" t="s">
        <v>150</v>
      </c>
      <c r="O412" s="5" t="s">
        <v>154</v>
      </c>
      <c r="P412" s="3">
        <v>1</v>
      </c>
      <c r="Q412" s="15">
        <f>IF(N412="Algae",P412,P412*AB412)</f>
        <v>1</v>
      </c>
      <c r="R412" s="15">
        <f>Q412/X412</f>
        <v>3812.7090301003341</v>
      </c>
      <c r="S412" s="3">
        <v>75</v>
      </c>
      <c r="T412" s="3">
        <f t="shared" si="48"/>
        <v>285953.17725752509</v>
      </c>
      <c r="U412" s="3">
        <v>0</v>
      </c>
      <c r="V412" s="3">
        <f t="shared" si="50"/>
        <v>0</v>
      </c>
      <c r="W412" s="5" t="s">
        <v>24</v>
      </c>
      <c r="X412" s="3">
        <v>2.6228070175438598E-4</v>
      </c>
      <c r="Y412" s="5" t="s">
        <v>24</v>
      </c>
      <c r="AB412" s="13">
        <v>0.19031141868512111</v>
      </c>
    </row>
    <row r="413" spans="1:28" x14ac:dyDescent="0.15">
      <c r="A413" s="5" t="s">
        <v>15</v>
      </c>
      <c r="B413" s="5" t="s">
        <v>146</v>
      </c>
      <c r="C413" s="5" t="s">
        <v>17</v>
      </c>
      <c r="D413" s="5" t="s">
        <v>124</v>
      </c>
      <c r="E413" s="5" t="s">
        <v>192</v>
      </c>
      <c r="F413" s="5" t="str">
        <f t="shared" si="43"/>
        <v>DS</v>
      </c>
      <c r="G413" s="5" t="str">
        <f t="shared" si="44"/>
        <v>Treatment</v>
      </c>
      <c r="H413" s="5" t="str">
        <f t="shared" si="45"/>
        <v>Post_2_Treatment</v>
      </c>
      <c r="I413" s="5" t="s">
        <v>78</v>
      </c>
      <c r="J413" s="5" t="s">
        <v>47</v>
      </c>
      <c r="K413" s="5" t="str">
        <f t="shared" si="49"/>
        <v>45</v>
      </c>
      <c r="L413" s="5" t="str">
        <f t="shared" si="47"/>
        <v>Post_2_Treatment45</v>
      </c>
      <c r="M413" s="5" t="s">
        <v>75</v>
      </c>
      <c r="N413" s="5" t="s">
        <v>150</v>
      </c>
      <c r="O413" s="5" t="s">
        <v>155</v>
      </c>
      <c r="P413" s="3">
        <v>2</v>
      </c>
      <c r="Q413" s="15">
        <f>IF(N413="Algae",P413,P413*AB413)</f>
        <v>2</v>
      </c>
      <c r="R413" s="15">
        <f>Q413/X413</f>
        <v>7625.4180602006682</v>
      </c>
      <c r="S413" s="3">
        <v>25</v>
      </c>
      <c r="T413" s="3">
        <f t="shared" si="48"/>
        <v>95317.725752508355</v>
      </c>
      <c r="U413" s="3">
        <v>0</v>
      </c>
      <c r="V413" s="3">
        <f t="shared" si="50"/>
        <v>0</v>
      </c>
      <c r="W413" s="5" t="s">
        <v>24</v>
      </c>
      <c r="X413" s="3">
        <v>2.6228070175438598E-4</v>
      </c>
      <c r="Y413" s="5" t="s">
        <v>24</v>
      </c>
      <c r="AB413" s="13">
        <v>0.19031141868512111</v>
      </c>
    </row>
    <row r="414" spans="1:28" x14ac:dyDescent="0.15">
      <c r="A414" s="5" t="s">
        <v>15</v>
      </c>
      <c r="B414" s="5" t="s">
        <v>146</v>
      </c>
      <c r="C414" s="5" t="s">
        <v>17</v>
      </c>
      <c r="D414" s="5" t="s">
        <v>124</v>
      </c>
      <c r="E414" s="5" t="s">
        <v>192</v>
      </c>
      <c r="F414" s="5" t="str">
        <f t="shared" si="43"/>
        <v>DS</v>
      </c>
      <c r="G414" s="5" t="str">
        <f t="shared" si="44"/>
        <v>Treatment</v>
      </c>
      <c r="H414" s="5" t="str">
        <f t="shared" si="45"/>
        <v>Post_2_Treatment</v>
      </c>
      <c r="I414" s="5" t="s">
        <v>78</v>
      </c>
      <c r="J414" s="5" t="s">
        <v>47</v>
      </c>
      <c r="K414" s="5" t="str">
        <f t="shared" si="49"/>
        <v>45</v>
      </c>
      <c r="L414" s="5" t="str">
        <f t="shared" si="47"/>
        <v>Post_2_Treatment45</v>
      </c>
      <c r="M414" s="5" t="s">
        <v>75</v>
      </c>
      <c r="N414" s="5" t="s">
        <v>150</v>
      </c>
      <c r="O414" s="5" t="s">
        <v>156</v>
      </c>
      <c r="P414" s="3">
        <v>1</v>
      </c>
      <c r="Q414" s="15">
        <f>IF(N414="Algae",P414,P414*AB414)</f>
        <v>1</v>
      </c>
      <c r="R414" s="15">
        <f>Q414/X414</f>
        <v>3812.7090301003341</v>
      </c>
      <c r="S414" s="3">
        <v>4</v>
      </c>
      <c r="T414" s="3">
        <f t="shared" si="48"/>
        <v>15250.836120401336</v>
      </c>
      <c r="U414" s="3">
        <v>0</v>
      </c>
      <c r="V414" s="3">
        <f t="shared" si="50"/>
        <v>0</v>
      </c>
      <c r="W414" s="5" t="s">
        <v>24</v>
      </c>
      <c r="X414" s="3">
        <v>2.6228070175438598E-4</v>
      </c>
      <c r="Y414" s="5" t="s">
        <v>24</v>
      </c>
      <c r="AB414" s="13">
        <v>0.19031141868512111</v>
      </c>
    </row>
    <row r="415" spans="1:28" x14ac:dyDescent="0.15">
      <c r="A415" s="7" t="s">
        <v>15</v>
      </c>
      <c r="B415" s="7" t="s">
        <v>146</v>
      </c>
      <c r="C415" s="7" t="s">
        <v>17</v>
      </c>
      <c r="D415" s="7" t="s">
        <v>124</v>
      </c>
      <c r="E415" s="5" t="s">
        <v>192</v>
      </c>
      <c r="F415" s="5" t="str">
        <f t="shared" si="43"/>
        <v>DS</v>
      </c>
      <c r="G415" s="5" t="str">
        <f t="shared" si="44"/>
        <v>Treatment</v>
      </c>
      <c r="H415" s="5" t="str">
        <f t="shared" si="45"/>
        <v>Post_2_Treatment</v>
      </c>
      <c r="I415" s="7" t="s">
        <v>78</v>
      </c>
      <c r="J415" s="7" t="s">
        <v>47</v>
      </c>
      <c r="K415" s="5" t="str">
        <f t="shared" si="49"/>
        <v>45</v>
      </c>
      <c r="L415" s="5" t="str">
        <f t="shared" si="47"/>
        <v>Post_2_Treatment45</v>
      </c>
      <c r="M415" s="7" t="s">
        <v>75</v>
      </c>
      <c r="N415" s="7" t="s">
        <v>22</v>
      </c>
      <c r="O415" s="7" t="s">
        <v>147</v>
      </c>
      <c r="P415" s="3">
        <v>1</v>
      </c>
      <c r="Q415" s="15">
        <f>IF(N415="Algae",P415,P415*AB415)</f>
        <v>0.19031141868512111</v>
      </c>
      <c r="R415" s="15">
        <f>Q415/X415</f>
        <v>725.60206455196669</v>
      </c>
      <c r="S415" s="3" t="s">
        <v>187</v>
      </c>
      <c r="T415" s="3">
        <f t="shared" si="48"/>
        <v>725.60206455196669</v>
      </c>
      <c r="U415" s="3" t="s">
        <v>187</v>
      </c>
      <c r="V415" s="3"/>
      <c r="W415" s="7" t="s">
        <v>24</v>
      </c>
      <c r="X415" s="3">
        <v>2.6228070175438598E-4</v>
      </c>
      <c r="Y415" s="7" t="s">
        <v>24</v>
      </c>
      <c r="AB415" s="13">
        <v>0.19031141868512111</v>
      </c>
    </row>
    <row r="416" spans="1:28" x14ac:dyDescent="0.15">
      <c r="A416" s="7" t="s">
        <v>15</v>
      </c>
      <c r="B416" s="7" t="s">
        <v>146</v>
      </c>
      <c r="C416" s="7" t="s">
        <v>17</v>
      </c>
      <c r="D416" s="7" t="s">
        <v>124</v>
      </c>
      <c r="E416" s="5" t="s">
        <v>192</v>
      </c>
      <c r="F416" s="5" t="str">
        <f t="shared" si="43"/>
        <v>DS</v>
      </c>
      <c r="G416" s="5" t="str">
        <f t="shared" si="44"/>
        <v>Treatment</v>
      </c>
      <c r="H416" s="5" t="str">
        <f t="shared" si="45"/>
        <v>Post_2_Treatment</v>
      </c>
      <c r="I416" s="7" t="s">
        <v>78</v>
      </c>
      <c r="J416" s="7" t="s">
        <v>47</v>
      </c>
      <c r="K416" s="5" t="str">
        <f t="shared" si="49"/>
        <v>45</v>
      </c>
      <c r="L416" s="5" t="str">
        <f t="shared" si="47"/>
        <v>Post_2_Treatment45</v>
      </c>
      <c r="M416" s="7" t="s">
        <v>75</v>
      </c>
      <c r="N416" s="7" t="s">
        <v>22</v>
      </c>
      <c r="O416" s="7" t="s">
        <v>25</v>
      </c>
      <c r="P416" s="3">
        <v>7</v>
      </c>
      <c r="Q416" s="15">
        <f>IF(N416="Algae",P416,P416*AB416)</f>
        <v>1.3321799307958477</v>
      </c>
      <c r="R416" s="15">
        <f>Q416/X416</f>
        <v>5079.214451863767</v>
      </c>
      <c r="S416" s="3" t="s">
        <v>187</v>
      </c>
      <c r="T416" s="3">
        <f t="shared" si="48"/>
        <v>5079.214451863767</v>
      </c>
      <c r="U416" s="3" t="s">
        <v>187</v>
      </c>
      <c r="V416" s="3"/>
      <c r="W416" s="7" t="s">
        <v>24</v>
      </c>
      <c r="X416" s="3">
        <v>2.6228070175438598E-4</v>
      </c>
      <c r="Y416" s="7" t="s">
        <v>24</v>
      </c>
      <c r="AB416" s="13">
        <v>0.19031141868512111</v>
      </c>
    </row>
    <row r="417" spans="1:28" x14ac:dyDescent="0.15">
      <c r="A417" s="7" t="s">
        <v>15</v>
      </c>
      <c r="B417" s="7" t="s">
        <v>146</v>
      </c>
      <c r="C417" s="7" t="s">
        <v>17</v>
      </c>
      <c r="D417" s="7" t="s">
        <v>124</v>
      </c>
      <c r="E417" s="5" t="s">
        <v>192</v>
      </c>
      <c r="F417" s="5" t="str">
        <f t="shared" si="43"/>
        <v>DS</v>
      </c>
      <c r="G417" s="5" t="str">
        <f t="shared" si="44"/>
        <v>Treatment</v>
      </c>
      <c r="H417" s="5" t="str">
        <f t="shared" si="45"/>
        <v>Post_2_Treatment</v>
      </c>
      <c r="I417" s="7" t="s">
        <v>78</v>
      </c>
      <c r="J417" s="7" t="s">
        <v>47</v>
      </c>
      <c r="K417" s="5" t="str">
        <f t="shared" si="49"/>
        <v>45</v>
      </c>
      <c r="L417" s="5" t="str">
        <f t="shared" si="47"/>
        <v>Post_2_Treatment45</v>
      </c>
      <c r="M417" s="7" t="s">
        <v>75</v>
      </c>
      <c r="N417" s="7" t="s">
        <v>22</v>
      </c>
      <c r="O417" s="7" t="s">
        <v>27</v>
      </c>
      <c r="P417" s="3">
        <v>4</v>
      </c>
      <c r="Q417" s="15">
        <f>IF(N417="Algae",P417,P417*AB417)</f>
        <v>0.76124567474048443</v>
      </c>
      <c r="R417" s="15">
        <f>Q417/X417</f>
        <v>2902.4082582078668</v>
      </c>
      <c r="S417" s="3" t="s">
        <v>187</v>
      </c>
      <c r="T417" s="3">
        <f t="shared" si="48"/>
        <v>2902.4082582078668</v>
      </c>
      <c r="U417" s="3" t="s">
        <v>187</v>
      </c>
      <c r="V417" s="3"/>
      <c r="W417" s="7" t="s">
        <v>24</v>
      </c>
      <c r="X417" s="3">
        <v>2.6228070175438598E-4</v>
      </c>
      <c r="Y417" s="7" t="s">
        <v>24</v>
      </c>
      <c r="AB417" s="13">
        <v>0.19031141868512111</v>
      </c>
    </row>
    <row r="418" spans="1:28" x14ac:dyDescent="0.15">
      <c r="A418" s="7" t="s">
        <v>15</v>
      </c>
      <c r="B418" s="7" t="s">
        <v>146</v>
      </c>
      <c r="C418" s="7" t="s">
        <v>17</v>
      </c>
      <c r="D418" s="7" t="s">
        <v>124</v>
      </c>
      <c r="E418" s="5" t="s">
        <v>192</v>
      </c>
      <c r="F418" s="5" t="str">
        <f t="shared" si="43"/>
        <v>DS</v>
      </c>
      <c r="G418" s="5" t="str">
        <f t="shared" si="44"/>
        <v>Treatment</v>
      </c>
      <c r="H418" s="5" t="str">
        <f t="shared" si="45"/>
        <v>Post_2_Treatment</v>
      </c>
      <c r="I418" s="7" t="s">
        <v>78</v>
      </c>
      <c r="J418" s="7" t="s">
        <v>47</v>
      </c>
      <c r="K418" s="5" t="str">
        <f t="shared" si="49"/>
        <v>45</v>
      </c>
      <c r="L418" s="5" t="str">
        <f t="shared" si="47"/>
        <v>Post_2_Treatment45</v>
      </c>
      <c r="M418" s="7" t="s">
        <v>75</v>
      </c>
      <c r="N418" s="7" t="s">
        <v>22</v>
      </c>
      <c r="O418" s="7" t="s">
        <v>49</v>
      </c>
      <c r="P418" s="3">
        <v>20</v>
      </c>
      <c r="Q418" s="15">
        <f>IF(N418="Algae",P418,P418*AB418)</f>
        <v>3.8062283737024223</v>
      </c>
      <c r="R418" s="15">
        <f>Q418/X418</f>
        <v>14512.041291039335</v>
      </c>
      <c r="S418" s="3" t="s">
        <v>187</v>
      </c>
      <c r="T418" s="3">
        <f t="shared" si="48"/>
        <v>14512.041291039335</v>
      </c>
      <c r="U418" s="3" t="s">
        <v>187</v>
      </c>
      <c r="V418" s="3"/>
      <c r="W418" s="7" t="s">
        <v>24</v>
      </c>
      <c r="X418" s="3">
        <v>2.6228070175438598E-4</v>
      </c>
      <c r="Y418" s="7" t="s">
        <v>24</v>
      </c>
      <c r="AB418" s="13">
        <v>0.19031141868512111</v>
      </c>
    </row>
    <row r="419" spans="1:28" x14ac:dyDescent="0.15">
      <c r="A419" s="7" t="s">
        <v>15</v>
      </c>
      <c r="B419" s="7" t="s">
        <v>146</v>
      </c>
      <c r="C419" s="7" t="s">
        <v>17</v>
      </c>
      <c r="D419" s="7" t="s">
        <v>124</v>
      </c>
      <c r="E419" s="5" t="s">
        <v>192</v>
      </c>
      <c r="F419" s="5" t="str">
        <f t="shared" si="43"/>
        <v>DS</v>
      </c>
      <c r="G419" s="5" t="str">
        <f t="shared" si="44"/>
        <v>Treatment</v>
      </c>
      <c r="H419" s="5" t="str">
        <f t="shared" si="45"/>
        <v>Post_2_Treatment</v>
      </c>
      <c r="I419" s="7" t="s">
        <v>78</v>
      </c>
      <c r="J419" s="7" t="s">
        <v>47</v>
      </c>
      <c r="K419" s="5" t="str">
        <f t="shared" si="49"/>
        <v>45</v>
      </c>
      <c r="L419" s="5" t="str">
        <f t="shared" si="47"/>
        <v>Post_2_Treatment45</v>
      </c>
      <c r="M419" s="7" t="s">
        <v>75</v>
      </c>
      <c r="N419" s="7" t="s">
        <v>22</v>
      </c>
      <c r="O419" s="7" t="s">
        <v>62</v>
      </c>
      <c r="P419" s="3">
        <v>20</v>
      </c>
      <c r="Q419" s="15">
        <f>IF(N419="Algae",P419,P419*AB419)</f>
        <v>3.8062283737024223</v>
      </c>
      <c r="R419" s="15">
        <f>Q419/X419</f>
        <v>14512.041291039335</v>
      </c>
      <c r="S419" s="3" t="s">
        <v>187</v>
      </c>
      <c r="T419" s="3">
        <f t="shared" si="48"/>
        <v>14512.041291039335</v>
      </c>
      <c r="U419" s="3" t="s">
        <v>187</v>
      </c>
      <c r="V419" s="3"/>
      <c r="W419" s="7" t="s">
        <v>24</v>
      </c>
      <c r="X419" s="3">
        <v>2.6228070175438598E-4</v>
      </c>
      <c r="Y419" s="7" t="s">
        <v>165</v>
      </c>
      <c r="AB419" s="13">
        <v>0.19031141868512111</v>
      </c>
    </row>
    <row r="420" spans="1:28" x14ac:dyDescent="0.15">
      <c r="A420" s="7" t="s">
        <v>15</v>
      </c>
      <c r="B420" s="7" t="s">
        <v>146</v>
      </c>
      <c r="C420" s="7" t="s">
        <v>17</v>
      </c>
      <c r="D420" s="7" t="s">
        <v>124</v>
      </c>
      <c r="E420" s="5" t="s">
        <v>192</v>
      </c>
      <c r="F420" s="5" t="str">
        <f t="shared" si="43"/>
        <v>DS</v>
      </c>
      <c r="G420" s="5" t="str">
        <f t="shared" si="44"/>
        <v>Treatment</v>
      </c>
      <c r="H420" s="5" t="str">
        <f t="shared" si="45"/>
        <v>Post_2_Treatment</v>
      </c>
      <c r="I420" s="7" t="s">
        <v>78</v>
      </c>
      <c r="J420" s="7" t="s">
        <v>47</v>
      </c>
      <c r="K420" s="5" t="str">
        <f t="shared" si="49"/>
        <v>45</v>
      </c>
      <c r="L420" s="5" t="str">
        <f t="shared" si="47"/>
        <v>Post_2_Treatment45</v>
      </c>
      <c r="M420" s="7" t="s">
        <v>75</v>
      </c>
      <c r="N420" s="7" t="s">
        <v>22</v>
      </c>
      <c r="O420" s="7" t="s">
        <v>65</v>
      </c>
      <c r="P420" s="3">
        <v>11</v>
      </c>
      <c r="Q420" s="15">
        <f>IF(N420="Algae",P420,P420*AB420)</f>
        <v>2.0934256055363321</v>
      </c>
      <c r="R420" s="15">
        <f>Q420/X420</f>
        <v>7981.6227100716333</v>
      </c>
      <c r="S420" s="3" t="s">
        <v>187</v>
      </c>
      <c r="T420" s="3">
        <f t="shared" si="48"/>
        <v>7981.6227100716333</v>
      </c>
      <c r="U420" s="3" t="s">
        <v>187</v>
      </c>
      <c r="V420" s="3"/>
      <c r="W420" s="7" t="s">
        <v>24</v>
      </c>
      <c r="X420" s="3">
        <v>2.6228070175438598E-4</v>
      </c>
      <c r="Y420" s="7" t="s">
        <v>24</v>
      </c>
      <c r="AB420" s="13">
        <v>0.19031141868512111</v>
      </c>
    </row>
    <row r="421" spans="1:28" x14ac:dyDescent="0.15">
      <c r="A421" s="7" t="s">
        <v>15</v>
      </c>
      <c r="B421" s="7" t="s">
        <v>146</v>
      </c>
      <c r="C421" s="7" t="s">
        <v>17</v>
      </c>
      <c r="D421" s="7" t="s">
        <v>124</v>
      </c>
      <c r="E421" s="5" t="s">
        <v>192</v>
      </c>
      <c r="F421" s="5" t="str">
        <f t="shared" si="43"/>
        <v>DS</v>
      </c>
      <c r="G421" s="5" t="str">
        <f t="shared" si="44"/>
        <v>Treatment</v>
      </c>
      <c r="H421" s="5" t="str">
        <f t="shared" si="45"/>
        <v>Post_2_Treatment</v>
      </c>
      <c r="I421" s="7" t="s">
        <v>78</v>
      </c>
      <c r="J421" s="7" t="s">
        <v>47</v>
      </c>
      <c r="K421" s="5" t="str">
        <f t="shared" si="49"/>
        <v>45</v>
      </c>
      <c r="L421" s="5" t="str">
        <f t="shared" si="47"/>
        <v>Post_2_Treatment45</v>
      </c>
      <c r="M421" s="7" t="s">
        <v>75</v>
      </c>
      <c r="N421" s="7" t="s">
        <v>22</v>
      </c>
      <c r="O421" s="7" t="s">
        <v>99</v>
      </c>
      <c r="P421" s="3">
        <v>5</v>
      </c>
      <c r="Q421" s="15">
        <f>IF(N421="Algae",P421,P421*AB421)</f>
        <v>0.95155709342560557</v>
      </c>
      <c r="R421" s="15">
        <f>Q421/X421</f>
        <v>3628.0103227598338</v>
      </c>
      <c r="S421" s="3" t="s">
        <v>187</v>
      </c>
      <c r="T421" s="3">
        <f t="shared" si="48"/>
        <v>3628.0103227598338</v>
      </c>
      <c r="U421" s="3" t="s">
        <v>187</v>
      </c>
      <c r="V421" s="3"/>
      <c r="W421" s="7" t="s">
        <v>24</v>
      </c>
      <c r="X421" s="3">
        <v>2.6228070175438598E-4</v>
      </c>
      <c r="Y421" s="7" t="s">
        <v>24</v>
      </c>
      <c r="AB421" s="13">
        <v>0.19031141868512111</v>
      </c>
    </row>
    <row r="422" spans="1:28" x14ac:dyDescent="0.15">
      <c r="A422" s="7" t="s">
        <v>15</v>
      </c>
      <c r="B422" s="7" t="s">
        <v>146</v>
      </c>
      <c r="C422" s="7" t="s">
        <v>17</v>
      </c>
      <c r="D422" s="7" t="s">
        <v>124</v>
      </c>
      <c r="E422" s="5" t="s">
        <v>192</v>
      </c>
      <c r="F422" s="5" t="str">
        <f t="shared" si="43"/>
        <v>DS</v>
      </c>
      <c r="G422" s="5" t="str">
        <f t="shared" si="44"/>
        <v>Treatment</v>
      </c>
      <c r="H422" s="5" t="str">
        <f t="shared" si="45"/>
        <v>Post_2_Treatment</v>
      </c>
      <c r="I422" s="7" t="s">
        <v>78</v>
      </c>
      <c r="J422" s="7" t="s">
        <v>47</v>
      </c>
      <c r="K422" s="5" t="str">
        <f t="shared" si="49"/>
        <v>45</v>
      </c>
      <c r="L422" s="5" t="str">
        <f t="shared" si="47"/>
        <v>Post_2_Treatment45</v>
      </c>
      <c r="M422" s="7" t="s">
        <v>75</v>
      </c>
      <c r="N422" s="7" t="s">
        <v>22</v>
      </c>
      <c r="O422" s="7" t="s">
        <v>33</v>
      </c>
      <c r="P422" s="3">
        <v>34</v>
      </c>
      <c r="Q422" s="15">
        <f>IF(N422="Algae",P422,P422*AB422)</f>
        <v>6.4705882352941178</v>
      </c>
      <c r="R422" s="15">
        <f>Q422/X422</f>
        <v>24670.470194766869</v>
      </c>
      <c r="S422" s="3" t="s">
        <v>187</v>
      </c>
      <c r="T422" s="3">
        <f t="shared" si="48"/>
        <v>24670.470194766869</v>
      </c>
      <c r="U422" s="3" t="s">
        <v>187</v>
      </c>
      <c r="V422" s="3"/>
      <c r="W422" s="7" t="s">
        <v>24</v>
      </c>
      <c r="X422" s="3">
        <v>2.6228070175438598E-4</v>
      </c>
      <c r="Y422" s="7" t="s">
        <v>176</v>
      </c>
      <c r="AB422" s="13">
        <v>0.19031141868512111</v>
      </c>
    </row>
    <row r="423" spans="1:28" x14ac:dyDescent="0.15">
      <c r="A423" s="7" t="s">
        <v>15</v>
      </c>
      <c r="B423" s="7" t="s">
        <v>146</v>
      </c>
      <c r="C423" s="7" t="s">
        <v>17</v>
      </c>
      <c r="D423" s="7" t="s">
        <v>124</v>
      </c>
      <c r="E423" s="5" t="s">
        <v>192</v>
      </c>
      <c r="F423" s="5" t="str">
        <f t="shared" si="43"/>
        <v>DS</v>
      </c>
      <c r="G423" s="5" t="str">
        <f t="shared" si="44"/>
        <v>Treatment</v>
      </c>
      <c r="H423" s="5" t="str">
        <f t="shared" si="45"/>
        <v>Post_2_Treatment</v>
      </c>
      <c r="I423" s="7" t="s">
        <v>78</v>
      </c>
      <c r="J423" s="7" t="s">
        <v>47</v>
      </c>
      <c r="K423" s="5" t="str">
        <f t="shared" si="49"/>
        <v>45</v>
      </c>
      <c r="L423" s="5" t="str">
        <f t="shared" si="47"/>
        <v>Post_2_Treatment45</v>
      </c>
      <c r="M423" s="7" t="s">
        <v>75</v>
      </c>
      <c r="N423" s="7" t="s">
        <v>22</v>
      </c>
      <c r="O423" s="7" t="s">
        <v>82</v>
      </c>
      <c r="P423" s="3">
        <v>16</v>
      </c>
      <c r="Q423" s="15">
        <f>IF(N423="Algae",P423,P423*AB423)</f>
        <v>3.0449826989619377</v>
      </c>
      <c r="R423" s="15">
        <f>Q423/X423</f>
        <v>11609.633032831467</v>
      </c>
      <c r="S423" s="3" t="s">
        <v>187</v>
      </c>
      <c r="T423" s="3">
        <f t="shared" si="48"/>
        <v>11609.633032831467</v>
      </c>
      <c r="U423" s="3" t="s">
        <v>187</v>
      </c>
      <c r="V423" s="3"/>
      <c r="W423" s="7" t="s">
        <v>24</v>
      </c>
      <c r="X423" s="3">
        <v>2.6228070175438598E-4</v>
      </c>
      <c r="Y423" s="7" t="s">
        <v>24</v>
      </c>
      <c r="AB423" s="13">
        <v>0.19031141868512111</v>
      </c>
    </row>
    <row r="424" spans="1:28" x14ac:dyDescent="0.15">
      <c r="A424" s="7" t="s">
        <v>15</v>
      </c>
      <c r="B424" s="7" t="s">
        <v>146</v>
      </c>
      <c r="C424" s="7" t="s">
        <v>17</v>
      </c>
      <c r="D424" s="7" t="s">
        <v>124</v>
      </c>
      <c r="E424" s="5" t="s">
        <v>192</v>
      </c>
      <c r="F424" s="5" t="str">
        <f t="shared" si="43"/>
        <v>DS</v>
      </c>
      <c r="G424" s="5" t="str">
        <f t="shared" si="44"/>
        <v>Treatment</v>
      </c>
      <c r="H424" s="5" t="str">
        <f t="shared" si="45"/>
        <v>Post_2_Treatment</v>
      </c>
      <c r="I424" s="7" t="s">
        <v>78</v>
      </c>
      <c r="J424" s="7" t="s">
        <v>47</v>
      </c>
      <c r="K424" s="5" t="str">
        <f t="shared" si="49"/>
        <v>45</v>
      </c>
      <c r="L424" s="5" t="str">
        <f t="shared" si="47"/>
        <v>Post_2_Treatment45</v>
      </c>
      <c r="M424" s="7" t="s">
        <v>75</v>
      </c>
      <c r="N424" s="7" t="s">
        <v>22</v>
      </c>
      <c r="O424" s="7" t="s">
        <v>35</v>
      </c>
      <c r="P424" s="3">
        <v>60</v>
      </c>
      <c r="Q424" s="15">
        <f>IF(N424="Algae",P424,P424*AB424)</f>
        <v>11.418685121107266</v>
      </c>
      <c r="R424" s="15">
        <f>Q424/X424</f>
        <v>43536.123873118006</v>
      </c>
      <c r="S424" s="3" t="s">
        <v>187</v>
      </c>
      <c r="T424" s="3">
        <f t="shared" si="48"/>
        <v>43536.123873118006</v>
      </c>
      <c r="U424" s="3" t="s">
        <v>187</v>
      </c>
      <c r="V424" s="3"/>
      <c r="W424" s="7" t="s">
        <v>24</v>
      </c>
      <c r="X424" s="3">
        <v>2.6228070175438598E-4</v>
      </c>
      <c r="Y424" s="7" t="s">
        <v>24</v>
      </c>
      <c r="AB424" s="13">
        <v>0.19031141868512111</v>
      </c>
    </row>
    <row r="425" spans="1:28" x14ac:dyDescent="0.15">
      <c r="A425" s="7" t="s">
        <v>15</v>
      </c>
      <c r="B425" s="7" t="s">
        <v>146</v>
      </c>
      <c r="C425" s="7" t="s">
        <v>17</v>
      </c>
      <c r="D425" s="7" t="s">
        <v>124</v>
      </c>
      <c r="E425" s="5" t="s">
        <v>192</v>
      </c>
      <c r="F425" s="5" t="str">
        <f t="shared" si="43"/>
        <v>DS</v>
      </c>
      <c r="G425" s="5" t="str">
        <f t="shared" si="44"/>
        <v>Treatment</v>
      </c>
      <c r="H425" s="5" t="str">
        <f t="shared" si="45"/>
        <v>Post_2_Treatment</v>
      </c>
      <c r="I425" s="7" t="s">
        <v>78</v>
      </c>
      <c r="J425" s="7" t="s">
        <v>47</v>
      </c>
      <c r="K425" s="5" t="str">
        <f t="shared" si="49"/>
        <v>45</v>
      </c>
      <c r="L425" s="5" t="str">
        <f t="shared" si="47"/>
        <v>Post_2_Treatment45</v>
      </c>
      <c r="M425" s="7" t="s">
        <v>75</v>
      </c>
      <c r="N425" s="7" t="s">
        <v>22</v>
      </c>
      <c r="O425" s="7" t="s">
        <v>37</v>
      </c>
      <c r="P425" s="3">
        <v>3</v>
      </c>
      <c r="Q425" s="15">
        <f>IF(N425="Algae",P425,P425*AB425)</f>
        <v>0.5709342560553633</v>
      </c>
      <c r="R425" s="15">
        <f>Q425/X425</f>
        <v>2176.8061936559002</v>
      </c>
      <c r="S425" s="3" t="s">
        <v>187</v>
      </c>
      <c r="T425" s="3">
        <f t="shared" si="48"/>
        <v>2176.8061936559002</v>
      </c>
      <c r="U425" s="3" t="s">
        <v>187</v>
      </c>
      <c r="V425" s="3"/>
      <c r="W425" s="7" t="s">
        <v>24</v>
      </c>
      <c r="X425" s="3">
        <v>2.6228070175438598E-4</v>
      </c>
      <c r="Y425" s="7" t="s">
        <v>24</v>
      </c>
      <c r="AB425" s="13">
        <v>0.19031141868512111</v>
      </c>
    </row>
    <row r="426" spans="1:28" x14ac:dyDescent="0.15">
      <c r="A426" s="7" t="s">
        <v>15</v>
      </c>
      <c r="B426" s="7" t="s">
        <v>146</v>
      </c>
      <c r="C426" s="7" t="s">
        <v>17</v>
      </c>
      <c r="D426" s="7" t="s">
        <v>124</v>
      </c>
      <c r="E426" s="5" t="s">
        <v>192</v>
      </c>
      <c r="F426" s="5" t="str">
        <f t="shared" si="43"/>
        <v>DS</v>
      </c>
      <c r="G426" s="5" t="str">
        <f t="shared" si="44"/>
        <v>Treatment</v>
      </c>
      <c r="H426" s="5" t="str">
        <f t="shared" si="45"/>
        <v>Post_2_Treatment</v>
      </c>
      <c r="I426" s="7" t="s">
        <v>78</v>
      </c>
      <c r="J426" s="7" t="s">
        <v>47</v>
      </c>
      <c r="K426" s="5" t="str">
        <f t="shared" si="49"/>
        <v>45</v>
      </c>
      <c r="L426" s="5" t="str">
        <f t="shared" si="47"/>
        <v>Post_2_Treatment45</v>
      </c>
      <c r="M426" s="7" t="s">
        <v>75</v>
      </c>
      <c r="N426" s="7" t="s">
        <v>22</v>
      </c>
      <c r="O426" s="7" t="s">
        <v>129</v>
      </c>
      <c r="P426" s="3">
        <v>1</v>
      </c>
      <c r="Q426" s="15">
        <f>IF(N426="Algae",P426,P426*AB426)</f>
        <v>0.19031141868512111</v>
      </c>
      <c r="R426" s="15">
        <f>Q426/X426</f>
        <v>725.60206455196669</v>
      </c>
      <c r="S426" s="3" t="s">
        <v>187</v>
      </c>
      <c r="T426" s="3">
        <f t="shared" si="48"/>
        <v>725.60206455196669</v>
      </c>
      <c r="U426" s="3" t="s">
        <v>187</v>
      </c>
      <c r="V426" s="3"/>
      <c r="W426" s="7" t="s">
        <v>24</v>
      </c>
      <c r="X426" s="3">
        <v>2.6228070175438598E-4</v>
      </c>
      <c r="Y426" s="7" t="s">
        <v>24</v>
      </c>
      <c r="AB426" s="13">
        <v>0.19031141868512111</v>
      </c>
    </row>
    <row r="427" spans="1:28" x14ac:dyDescent="0.15">
      <c r="A427" s="7" t="s">
        <v>15</v>
      </c>
      <c r="B427" s="7" t="s">
        <v>146</v>
      </c>
      <c r="C427" s="7" t="s">
        <v>17</v>
      </c>
      <c r="D427" s="7" t="s">
        <v>124</v>
      </c>
      <c r="E427" s="5" t="s">
        <v>192</v>
      </c>
      <c r="F427" s="5" t="str">
        <f t="shared" si="43"/>
        <v>DS</v>
      </c>
      <c r="G427" s="5" t="str">
        <f t="shared" si="44"/>
        <v>Treatment</v>
      </c>
      <c r="H427" s="5" t="str">
        <f t="shared" si="45"/>
        <v>Post_2_Treatment</v>
      </c>
      <c r="I427" s="7" t="s">
        <v>78</v>
      </c>
      <c r="J427" s="7" t="s">
        <v>47</v>
      </c>
      <c r="K427" s="5" t="str">
        <f t="shared" si="49"/>
        <v>45</v>
      </c>
      <c r="L427" s="5" t="str">
        <f t="shared" si="47"/>
        <v>Post_2_Treatment45</v>
      </c>
      <c r="M427" s="7" t="s">
        <v>75</v>
      </c>
      <c r="N427" s="7" t="s">
        <v>22</v>
      </c>
      <c r="O427" s="7" t="s">
        <v>70</v>
      </c>
      <c r="P427" s="3">
        <v>14</v>
      </c>
      <c r="Q427" s="15">
        <f>IF(N427="Algae",P427,P427*AB427)</f>
        <v>2.6643598615916955</v>
      </c>
      <c r="R427" s="15">
        <f>Q427/X427</f>
        <v>10158.428903727534</v>
      </c>
      <c r="S427" s="3" t="s">
        <v>187</v>
      </c>
      <c r="T427" s="3">
        <f t="shared" si="48"/>
        <v>10158.428903727534</v>
      </c>
      <c r="U427" s="3" t="s">
        <v>187</v>
      </c>
      <c r="V427" s="3"/>
      <c r="W427" s="7" t="s">
        <v>24</v>
      </c>
      <c r="X427" s="3">
        <v>2.6228070175438598E-4</v>
      </c>
      <c r="Y427" s="7" t="s">
        <v>24</v>
      </c>
      <c r="AB427" s="13">
        <v>0.19031141868512111</v>
      </c>
    </row>
    <row r="428" spans="1:28" x14ac:dyDescent="0.15">
      <c r="A428" s="7" t="s">
        <v>15</v>
      </c>
      <c r="B428" s="7" t="s">
        <v>146</v>
      </c>
      <c r="C428" s="7" t="s">
        <v>17</v>
      </c>
      <c r="D428" s="7" t="s">
        <v>124</v>
      </c>
      <c r="E428" s="5" t="s">
        <v>192</v>
      </c>
      <c r="F428" s="5" t="str">
        <f t="shared" si="43"/>
        <v>DS</v>
      </c>
      <c r="G428" s="5" t="str">
        <f t="shared" si="44"/>
        <v>Treatment</v>
      </c>
      <c r="H428" s="5" t="str">
        <f t="shared" si="45"/>
        <v>Post_2_Treatment</v>
      </c>
      <c r="I428" s="7" t="s">
        <v>78</v>
      </c>
      <c r="J428" s="7" t="s">
        <v>47</v>
      </c>
      <c r="K428" s="5" t="str">
        <f t="shared" si="49"/>
        <v>45</v>
      </c>
      <c r="L428" s="5" t="str">
        <f t="shared" si="47"/>
        <v>Post_2_Treatment45</v>
      </c>
      <c r="M428" s="7" t="s">
        <v>75</v>
      </c>
      <c r="N428" s="7" t="s">
        <v>22</v>
      </c>
      <c r="O428" s="7" t="s">
        <v>103</v>
      </c>
      <c r="P428" s="3">
        <v>3</v>
      </c>
      <c r="Q428" s="15">
        <f>IF(N428="Algae",P428,P428*AB428)</f>
        <v>0.5709342560553633</v>
      </c>
      <c r="R428" s="15">
        <f>Q428/X428</f>
        <v>2176.8061936559002</v>
      </c>
      <c r="S428" s="3" t="s">
        <v>187</v>
      </c>
      <c r="T428" s="3">
        <f t="shared" si="48"/>
        <v>2176.8061936559002</v>
      </c>
      <c r="U428" s="3" t="s">
        <v>187</v>
      </c>
      <c r="V428" s="3"/>
      <c r="W428" s="7" t="s">
        <v>24</v>
      </c>
      <c r="X428" s="3">
        <v>2.6228070175438598E-4</v>
      </c>
      <c r="Y428" s="7" t="s">
        <v>24</v>
      </c>
      <c r="AB428" s="13">
        <v>0.19031141868512111</v>
      </c>
    </row>
    <row r="429" spans="1:28" x14ac:dyDescent="0.15">
      <c r="A429" s="7" t="s">
        <v>15</v>
      </c>
      <c r="B429" s="7" t="s">
        <v>146</v>
      </c>
      <c r="C429" s="7" t="s">
        <v>17</v>
      </c>
      <c r="D429" s="7" t="s">
        <v>124</v>
      </c>
      <c r="E429" s="5" t="s">
        <v>192</v>
      </c>
      <c r="F429" s="5" t="str">
        <f t="shared" si="43"/>
        <v>DS</v>
      </c>
      <c r="G429" s="5" t="str">
        <f t="shared" si="44"/>
        <v>Treatment</v>
      </c>
      <c r="H429" s="5" t="str">
        <f t="shared" si="45"/>
        <v>Post_2_Treatment</v>
      </c>
      <c r="I429" s="7" t="s">
        <v>78</v>
      </c>
      <c r="J429" s="7" t="s">
        <v>47</v>
      </c>
      <c r="K429" s="5" t="str">
        <f t="shared" si="49"/>
        <v>45</v>
      </c>
      <c r="L429" s="5" t="str">
        <f t="shared" si="47"/>
        <v>Post_2_Treatment45</v>
      </c>
      <c r="M429" s="7" t="s">
        <v>75</v>
      </c>
      <c r="N429" s="7" t="s">
        <v>22</v>
      </c>
      <c r="O429" s="7" t="s">
        <v>143</v>
      </c>
      <c r="P429" s="3">
        <v>1</v>
      </c>
      <c r="Q429" s="15">
        <f>IF(N429="Algae",P429,P429*AB429)</f>
        <v>0.19031141868512111</v>
      </c>
      <c r="R429" s="15">
        <f>Q429/X429</f>
        <v>725.60206455196669</v>
      </c>
      <c r="S429" s="3" t="s">
        <v>187</v>
      </c>
      <c r="T429" s="3">
        <f t="shared" si="48"/>
        <v>725.60206455196669</v>
      </c>
      <c r="U429" s="3" t="s">
        <v>187</v>
      </c>
      <c r="V429" s="3"/>
      <c r="W429" s="7" t="s">
        <v>24</v>
      </c>
      <c r="X429" s="3">
        <v>2.6228070175438598E-4</v>
      </c>
      <c r="Y429" s="7" t="s">
        <v>24</v>
      </c>
      <c r="AB429" s="13">
        <v>0.19031141868512111</v>
      </c>
    </row>
    <row r="430" spans="1:28" x14ac:dyDescent="0.15">
      <c r="A430" s="7" t="s">
        <v>15</v>
      </c>
      <c r="B430" s="7" t="s">
        <v>146</v>
      </c>
      <c r="C430" s="7" t="s">
        <v>17</v>
      </c>
      <c r="D430" s="7" t="s">
        <v>124</v>
      </c>
      <c r="E430" s="5" t="s">
        <v>192</v>
      </c>
      <c r="F430" s="5" t="str">
        <f t="shared" si="43"/>
        <v>DS</v>
      </c>
      <c r="G430" s="5" t="str">
        <f t="shared" si="44"/>
        <v>Treatment</v>
      </c>
      <c r="H430" s="5" t="str">
        <f t="shared" si="45"/>
        <v>Post_2_Treatment</v>
      </c>
      <c r="I430" s="7" t="s">
        <v>78</v>
      </c>
      <c r="J430" s="7" t="s">
        <v>47</v>
      </c>
      <c r="K430" s="5" t="str">
        <f t="shared" si="49"/>
        <v>45</v>
      </c>
      <c r="L430" s="5" t="str">
        <f t="shared" si="47"/>
        <v>Post_2_Treatment45</v>
      </c>
      <c r="M430" s="7" t="s">
        <v>75</v>
      </c>
      <c r="N430" s="7" t="s">
        <v>22</v>
      </c>
      <c r="O430" s="7" t="s">
        <v>141</v>
      </c>
      <c r="P430" s="3">
        <v>6</v>
      </c>
      <c r="Q430" s="15">
        <f>IF(N430="Algae",P430,P430*AB430)</f>
        <v>1.1418685121107266</v>
      </c>
      <c r="R430" s="15">
        <f>Q430/X430</f>
        <v>4353.6123873118004</v>
      </c>
      <c r="S430" s="3" t="s">
        <v>187</v>
      </c>
      <c r="T430" s="3">
        <f t="shared" si="48"/>
        <v>4353.6123873118004</v>
      </c>
      <c r="U430" s="3" t="s">
        <v>187</v>
      </c>
      <c r="V430" s="3"/>
      <c r="W430" s="7" t="s">
        <v>24</v>
      </c>
      <c r="X430" s="3">
        <v>2.6228070175438598E-4</v>
      </c>
      <c r="Y430" s="7" t="s">
        <v>165</v>
      </c>
      <c r="AB430" s="13">
        <v>0.19031141868512111</v>
      </c>
    </row>
    <row r="431" spans="1:28" x14ac:dyDescent="0.15">
      <c r="A431" s="7" t="s">
        <v>15</v>
      </c>
      <c r="B431" s="7" t="s">
        <v>146</v>
      </c>
      <c r="C431" s="7" t="s">
        <v>17</v>
      </c>
      <c r="D431" s="7" t="s">
        <v>124</v>
      </c>
      <c r="E431" s="5" t="s">
        <v>192</v>
      </c>
      <c r="F431" s="5" t="str">
        <f t="shared" si="43"/>
        <v>DS</v>
      </c>
      <c r="G431" s="5" t="str">
        <f t="shared" si="44"/>
        <v>Treatment</v>
      </c>
      <c r="H431" s="5" t="str">
        <f t="shared" si="45"/>
        <v>Post_2_Treatment</v>
      </c>
      <c r="I431" s="7" t="s">
        <v>78</v>
      </c>
      <c r="J431" s="7" t="s">
        <v>47</v>
      </c>
      <c r="K431" s="5" t="str">
        <f t="shared" si="49"/>
        <v>45</v>
      </c>
      <c r="L431" s="5" t="str">
        <f t="shared" si="47"/>
        <v>Post_2_Treatment45</v>
      </c>
      <c r="M431" s="7" t="s">
        <v>75</v>
      </c>
      <c r="N431" s="7" t="s">
        <v>22</v>
      </c>
      <c r="O431" s="7" t="s">
        <v>83</v>
      </c>
      <c r="P431" s="3">
        <v>2</v>
      </c>
      <c r="Q431" s="15">
        <f>IF(N431="Algae",P431,P431*AB431)</f>
        <v>0.38062283737024222</v>
      </c>
      <c r="R431" s="15">
        <f>Q431/X431</f>
        <v>1451.2041291039334</v>
      </c>
      <c r="S431" s="3" t="s">
        <v>187</v>
      </c>
      <c r="T431" s="3">
        <f t="shared" si="48"/>
        <v>1451.2041291039334</v>
      </c>
      <c r="U431" s="3" t="s">
        <v>187</v>
      </c>
      <c r="V431" s="3"/>
      <c r="W431" s="7" t="s">
        <v>24</v>
      </c>
      <c r="X431" s="3">
        <v>2.6228070175438598E-4</v>
      </c>
      <c r="Y431" s="7" t="s">
        <v>24</v>
      </c>
      <c r="AB431" s="13">
        <v>0.19031141868512111</v>
      </c>
    </row>
    <row r="432" spans="1:28" x14ac:dyDescent="0.15">
      <c r="A432" s="7" t="s">
        <v>15</v>
      </c>
      <c r="B432" s="7" t="s">
        <v>146</v>
      </c>
      <c r="C432" s="7" t="s">
        <v>17</v>
      </c>
      <c r="D432" s="7" t="s">
        <v>124</v>
      </c>
      <c r="E432" s="5" t="s">
        <v>192</v>
      </c>
      <c r="F432" s="5" t="str">
        <f t="shared" si="43"/>
        <v>DS</v>
      </c>
      <c r="G432" s="5" t="str">
        <f t="shared" si="44"/>
        <v>Treatment</v>
      </c>
      <c r="H432" s="5" t="str">
        <f t="shared" si="45"/>
        <v>Post_2_Treatment</v>
      </c>
      <c r="I432" s="7" t="s">
        <v>78</v>
      </c>
      <c r="J432" s="7" t="s">
        <v>47</v>
      </c>
      <c r="K432" s="5" t="str">
        <f t="shared" si="49"/>
        <v>45</v>
      </c>
      <c r="L432" s="5" t="str">
        <f t="shared" si="47"/>
        <v>Post_2_Treatment45</v>
      </c>
      <c r="M432" s="7" t="s">
        <v>75</v>
      </c>
      <c r="N432" s="7" t="s">
        <v>22</v>
      </c>
      <c r="O432" s="7" t="s">
        <v>40</v>
      </c>
      <c r="P432" s="3">
        <v>70</v>
      </c>
      <c r="Q432" s="15">
        <f>IF(N432="Algae",P432,P432*AB432)</f>
        <v>13.321799307958477</v>
      </c>
      <c r="R432" s="15">
        <f>Q432/X432</f>
        <v>50792.144518637666</v>
      </c>
      <c r="S432" s="3" t="s">
        <v>187</v>
      </c>
      <c r="T432" s="3">
        <f t="shared" si="48"/>
        <v>50792.144518637666</v>
      </c>
      <c r="U432" s="3" t="s">
        <v>187</v>
      </c>
      <c r="V432" s="3"/>
      <c r="W432" s="7" t="s">
        <v>24</v>
      </c>
      <c r="X432" s="3">
        <v>2.6228070175438598E-4</v>
      </c>
      <c r="Y432" s="7" t="s">
        <v>24</v>
      </c>
      <c r="AB432" s="13">
        <v>0.19031141868512111</v>
      </c>
    </row>
    <row r="433" spans="1:28" x14ac:dyDescent="0.15">
      <c r="A433" s="7" t="s">
        <v>15</v>
      </c>
      <c r="B433" s="7" t="s">
        <v>146</v>
      </c>
      <c r="C433" s="7" t="s">
        <v>17</v>
      </c>
      <c r="D433" s="7" t="s">
        <v>124</v>
      </c>
      <c r="E433" s="5" t="s">
        <v>192</v>
      </c>
      <c r="F433" s="5" t="str">
        <f t="shared" si="43"/>
        <v>DS</v>
      </c>
      <c r="G433" s="5" t="str">
        <f t="shared" si="44"/>
        <v>Treatment</v>
      </c>
      <c r="H433" s="5" t="str">
        <f t="shared" si="45"/>
        <v>Post_2_Treatment</v>
      </c>
      <c r="I433" s="7" t="s">
        <v>78</v>
      </c>
      <c r="J433" s="7" t="s">
        <v>47</v>
      </c>
      <c r="K433" s="5" t="str">
        <f t="shared" si="49"/>
        <v>45</v>
      </c>
      <c r="L433" s="5" t="str">
        <f t="shared" si="47"/>
        <v>Post_2_Treatment45</v>
      </c>
      <c r="M433" s="7" t="s">
        <v>75</v>
      </c>
      <c r="N433" s="7" t="s">
        <v>22</v>
      </c>
      <c r="O433" s="7" t="s">
        <v>41</v>
      </c>
      <c r="P433" s="3">
        <v>3</v>
      </c>
      <c r="Q433" s="15">
        <f>IF(N433="Algae",P433,P433*AB433)</f>
        <v>0.5709342560553633</v>
      </c>
      <c r="R433" s="15">
        <f>Q433/X433</f>
        <v>2176.8061936559002</v>
      </c>
      <c r="S433" s="3" t="s">
        <v>187</v>
      </c>
      <c r="T433" s="3">
        <f t="shared" si="48"/>
        <v>2176.8061936559002</v>
      </c>
      <c r="U433" s="3" t="s">
        <v>187</v>
      </c>
      <c r="V433" s="3"/>
      <c r="W433" s="7" t="s">
        <v>24</v>
      </c>
      <c r="X433" s="3">
        <v>2.6228070175438598E-4</v>
      </c>
      <c r="Y433" s="7" t="s">
        <v>24</v>
      </c>
      <c r="AB433" s="13">
        <v>0.19031141868512111</v>
      </c>
    </row>
    <row r="434" spans="1:28" x14ac:dyDescent="0.15">
      <c r="A434" s="7" t="s">
        <v>15</v>
      </c>
      <c r="B434" s="7" t="s">
        <v>146</v>
      </c>
      <c r="C434" s="7" t="s">
        <v>17</v>
      </c>
      <c r="D434" s="7" t="s">
        <v>124</v>
      </c>
      <c r="E434" s="5" t="s">
        <v>192</v>
      </c>
      <c r="F434" s="5" t="str">
        <f t="shared" si="43"/>
        <v>DS</v>
      </c>
      <c r="G434" s="5" t="str">
        <f t="shared" si="44"/>
        <v>Treatment</v>
      </c>
      <c r="H434" s="5" t="str">
        <f t="shared" si="45"/>
        <v>Post_2_Treatment</v>
      </c>
      <c r="I434" s="7" t="s">
        <v>78</v>
      </c>
      <c r="J434" s="7" t="s">
        <v>47</v>
      </c>
      <c r="K434" s="5" t="str">
        <f t="shared" si="49"/>
        <v>45</v>
      </c>
      <c r="L434" s="5" t="str">
        <f t="shared" si="47"/>
        <v>Post_2_Treatment45</v>
      </c>
      <c r="M434" s="7" t="s">
        <v>75</v>
      </c>
      <c r="N434" s="7" t="s">
        <v>22</v>
      </c>
      <c r="O434" s="7" t="s">
        <v>42</v>
      </c>
      <c r="P434" s="3">
        <v>1</v>
      </c>
      <c r="Q434" s="15">
        <f>IF(N434="Algae",P434,P434*AB434)</f>
        <v>0.19031141868512111</v>
      </c>
      <c r="R434" s="15">
        <f>Q434/X434</f>
        <v>725.60206455196669</v>
      </c>
      <c r="S434" s="3" t="s">
        <v>187</v>
      </c>
      <c r="T434" s="3">
        <f t="shared" si="48"/>
        <v>725.60206455196669</v>
      </c>
      <c r="U434" s="3" t="s">
        <v>187</v>
      </c>
      <c r="V434" s="3"/>
      <c r="W434" s="7" t="s">
        <v>24</v>
      </c>
      <c r="X434" s="3">
        <v>2.6228070175438598E-4</v>
      </c>
      <c r="Y434" s="7" t="s">
        <v>24</v>
      </c>
      <c r="AB434" s="13">
        <v>0.19031141868512111</v>
      </c>
    </row>
    <row r="435" spans="1:28" x14ac:dyDescent="0.15">
      <c r="A435" s="7" t="s">
        <v>15</v>
      </c>
      <c r="B435" s="7" t="s">
        <v>146</v>
      </c>
      <c r="C435" s="7" t="s">
        <v>17</v>
      </c>
      <c r="D435" s="7" t="s">
        <v>124</v>
      </c>
      <c r="E435" s="5" t="s">
        <v>192</v>
      </c>
      <c r="F435" s="5" t="str">
        <f t="shared" si="43"/>
        <v>DS</v>
      </c>
      <c r="G435" s="5" t="str">
        <f t="shared" si="44"/>
        <v>Treatment</v>
      </c>
      <c r="H435" s="5" t="str">
        <f t="shared" si="45"/>
        <v>Post_2_Treatment</v>
      </c>
      <c r="I435" s="7" t="s">
        <v>78</v>
      </c>
      <c r="J435" s="7" t="s">
        <v>47</v>
      </c>
      <c r="K435" s="5" t="str">
        <f t="shared" si="49"/>
        <v>45</v>
      </c>
      <c r="L435" s="5" t="str">
        <f t="shared" si="47"/>
        <v>Post_2_Treatment45</v>
      </c>
      <c r="M435" s="7" t="s">
        <v>75</v>
      </c>
      <c r="N435" s="7" t="s">
        <v>22</v>
      </c>
      <c r="O435" s="7" t="s">
        <v>71</v>
      </c>
      <c r="P435" s="3">
        <v>2</v>
      </c>
      <c r="Q435" s="15">
        <f>IF(N435="Algae",P435,P435*AB435)</f>
        <v>0.38062283737024222</v>
      </c>
      <c r="R435" s="15">
        <f>Q435/X435</f>
        <v>1451.2041291039334</v>
      </c>
      <c r="S435" s="3" t="s">
        <v>187</v>
      </c>
      <c r="T435" s="3">
        <f t="shared" si="48"/>
        <v>1451.2041291039334</v>
      </c>
      <c r="U435" s="3" t="s">
        <v>187</v>
      </c>
      <c r="V435" s="3"/>
      <c r="W435" s="7" t="s">
        <v>24</v>
      </c>
      <c r="X435" s="3">
        <v>2.6228070175438598E-4</v>
      </c>
      <c r="Y435" s="7" t="s">
        <v>24</v>
      </c>
      <c r="AB435" s="13">
        <v>0.19031141868512111</v>
      </c>
    </row>
    <row r="436" spans="1:28" x14ac:dyDescent="0.15">
      <c r="A436" s="7" t="s">
        <v>15</v>
      </c>
      <c r="B436" s="7" t="s">
        <v>146</v>
      </c>
      <c r="C436" s="7" t="s">
        <v>17</v>
      </c>
      <c r="D436" s="7" t="s">
        <v>124</v>
      </c>
      <c r="E436" s="5" t="s">
        <v>192</v>
      </c>
      <c r="F436" s="5" t="str">
        <f t="shared" si="43"/>
        <v>DS</v>
      </c>
      <c r="G436" s="5" t="str">
        <f t="shared" si="44"/>
        <v>Treatment</v>
      </c>
      <c r="H436" s="5" t="str">
        <f t="shared" si="45"/>
        <v>Post_2_Treatment</v>
      </c>
      <c r="I436" s="7" t="s">
        <v>78</v>
      </c>
      <c r="J436" s="7" t="s">
        <v>47</v>
      </c>
      <c r="K436" s="5" t="str">
        <f t="shared" si="49"/>
        <v>45</v>
      </c>
      <c r="L436" s="5" t="str">
        <f t="shared" si="47"/>
        <v>Post_2_Treatment45</v>
      </c>
      <c r="M436" s="7" t="s">
        <v>75</v>
      </c>
      <c r="N436" s="7" t="s">
        <v>22</v>
      </c>
      <c r="O436" s="7" t="s">
        <v>72</v>
      </c>
      <c r="P436" s="3">
        <v>5</v>
      </c>
      <c r="Q436" s="15">
        <f>IF(N436="Algae",P436,P436*AB436)</f>
        <v>0.95155709342560557</v>
      </c>
      <c r="R436" s="15">
        <f>Q436/X436</f>
        <v>3628.0103227598338</v>
      </c>
      <c r="S436" s="3" t="s">
        <v>187</v>
      </c>
      <c r="T436" s="3">
        <f t="shared" si="48"/>
        <v>3628.0103227598338</v>
      </c>
      <c r="U436" s="3" t="s">
        <v>187</v>
      </c>
      <c r="V436" s="3"/>
      <c r="W436" s="7" t="s">
        <v>24</v>
      </c>
      <c r="X436" s="3">
        <v>2.6228070175438598E-4</v>
      </c>
      <c r="Y436" s="7" t="s">
        <v>24</v>
      </c>
      <c r="AB436" s="13">
        <v>0.19031141868512111</v>
      </c>
    </row>
    <row r="437" spans="1:28" x14ac:dyDescent="0.15">
      <c r="A437" s="5" t="s">
        <v>15</v>
      </c>
      <c r="B437" s="5" t="s">
        <v>148</v>
      </c>
      <c r="C437" s="5" t="s">
        <v>17</v>
      </c>
      <c r="D437" s="5" t="s">
        <v>124</v>
      </c>
      <c r="E437" s="5" t="s">
        <v>192</v>
      </c>
      <c r="F437" s="5" t="str">
        <f t="shared" si="43"/>
        <v>DS</v>
      </c>
      <c r="G437" s="5" t="str">
        <f t="shared" si="44"/>
        <v>Treatment</v>
      </c>
      <c r="H437" s="5" t="str">
        <f t="shared" si="45"/>
        <v>Post_2_Treatment</v>
      </c>
      <c r="I437" s="5" t="s">
        <v>122</v>
      </c>
      <c r="J437" s="5" t="s">
        <v>112</v>
      </c>
      <c r="K437" s="5" t="str">
        <f t="shared" si="49"/>
        <v>75</v>
      </c>
      <c r="L437" s="5" t="str">
        <f t="shared" si="47"/>
        <v>Post_2_Treatment75</v>
      </c>
      <c r="M437" s="5" t="s">
        <v>75</v>
      </c>
      <c r="N437" s="5" t="s">
        <v>150</v>
      </c>
      <c r="O437" s="5" t="s">
        <v>151</v>
      </c>
      <c r="P437" s="3">
        <v>2</v>
      </c>
      <c r="Q437" s="15">
        <f>IF(N437="Algae",P437,P437*AB437)</f>
        <v>2</v>
      </c>
      <c r="R437" s="15">
        <f>Q437/X437</f>
        <v>10447.100486941106</v>
      </c>
      <c r="S437" s="3">
        <v>25</v>
      </c>
      <c r="T437" s="3">
        <f t="shared" si="48"/>
        <v>130588.75608676384</v>
      </c>
      <c r="U437" s="3">
        <v>0</v>
      </c>
      <c r="V437" s="3">
        <f t="shared" si="50"/>
        <v>0</v>
      </c>
      <c r="W437" s="5" t="s">
        <v>24</v>
      </c>
      <c r="X437" s="3">
        <v>1.9144067796610201E-4</v>
      </c>
      <c r="Y437" s="5" t="s">
        <v>24</v>
      </c>
      <c r="AB437" s="13">
        <v>0.73580246913580249</v>
      </c>
    </row>
    <row r="438" spans="1:28" ht="15" x14ac:dyDescent="0.2">
      <c r="A438" s="5" t="s">
        <v>15</v>
      </c>
      <c r="B438" s="5" t="s">
        <v>148</v>
      </c>
      <c r="C438" s="5" t="s">
        <v>17</v>
      </c>
      <c r="D438" s="5" t="s">
        <v>124</v>
      </c>
      <c r="E438" s="5" t="s">
        <v>192</v>
      </c>
      <c r="F438" s="5" t="str">
        <f t="shared" si="43"/>
        <v>DS</v>
      </c>
      <c r="G438" s="5" t="str">
        <f t="shared" si="44"/>
        <v>Treatment</v>
      </c>
      <c r="H438" s="5" t="str">
        <f t="shared" si="45"/>
        <v>Post_2_Treatment</v>
      </c>
      <c r="I438" s="5" t="s">
        <v>122</v>
      </c>
      <c r="J438" s="5" t="s">
        <v>112</v>
      </c>
      <c r="K438" s="5" t="str">
        <f t="shared" si="49"/>
        <v>75</v>
      </c>
      <c r="L438" s="5" t="str">
        <f t="shared" si="47"/>
        <v>Post_2_Treatment75</v>
      </c>
      <c r="M438" s="5" t="s">
        <v>75</v>
      </c>
      <c r="N438" s="5" t="s">
        <v>150</v>
      </c>
      <c r="O438" s="5" t="s">
        <v>22</v>
      </c>
      <c r="P438" s="3">
        <v>63</v>
      </c>
      <c r="Q438" s="15">
        <f>IF(N438="Algae",P438,P438*AB438)</f>
        <v>63</v>
      </c>
      <c r="R438" s="15">
        <f>Q438/X438</f>
        <v>329083.66533864487</v>
      </c>
      <c r="S438" s="3">
        <v>63</v>
      </c>
      <c r="T438" s="3">
        <f t="shared" si="48"/>
        <v>329083.66533864487</v>
      </c>
      <c r="U438" s="11">
        <v>0</v>
      </c>
      <c r="V438" s="3">
        <f t="shared" si="50"/>
        <v>0</v>
      </c>
      <c r="W438" s="3">
        <v>0</v>
      </c>
      <c r="X438" s="3">
        <v>1.9144067796610201E-4</v>
      </c>
      <c r="Y438" s="5" t="s">
        <v>24</v>
      </c>
      <c r="Z438" s="12">
        <f>SUM(P438:P439)</f>
        <v>298</v>
      </c>
      <c r="AA438" s="12">
        <f>SUM(P442:P467)</f>
        <v>405</v>
      </c>
      <c r="AB438" s="14">
        <f>Z438/AA438</f>
        <v>0.73580246913580249</v>
      </c>
    </row>
    <row r="439" spans="1:28" x14ac:dyDescent="0.15">
      <c r="A439" s="5" t="s">
        <v>15</v>
      </c>
      <c r="B439" s="5" t="s">
        <v>148</v>
      </c>
      <c r="C439" s="5" t="s">
        <v>17</v>
      </c>
      <c r="D439" s="5" t="s">
        <v>124</v>
      </c>
      <c r="E439" s="5" t="s">
        <v>192</v>
      </c>
      <c r="F439" s="5" t="str">
        <f t="shared" si="43"/>
        <v>DS</v>
      </c>
      <c r="G439" s="5" t="str">
        <f t="shared" si="44"/>
        <v>Treatment</v>
      </c>
      <c r="H439" s="5" t="str">
        <f t="shared" si="45"/>
        <v>Post_2_Treatment</v>
      </c>
      <c r="I439" s="5" t="s">
        <v>122</v>
      </c>
      <c r="J439" s="5" t="s">
        <v>112</v>
      </c>
      <c r="K439" s="5" t="str">
        <f t="shared" si="49"/>
        <v>75</v>
      </c>
      <c r="L439" s="5" t="str">
        <f t="shared" si="47"/>
        <v>Post_2_Treatment75</v>
      </c>
      <c r="M439" s="5" t="s">
        <v>75</v>
      </c>
      <c r="N439" s="5" t="s">
        <v>150</v>
      </c>
      <c r="O439" s="5" t="s">
        <v>163</v>
      </c>
      <c r="P439" s="3">
        <v>235</v>
      </c>
      <c r="Q439" s="15">
        <f>IF(N439="Algae",P439,P439*AB439)</f>
        <v>235</v>
      </c>
      <c r="R439" s="15">
        <f>Q439/X439</f>
        <v>1227534.30721558</v>
      </c>
      <c r="S439" s="3">
        <v>26555</v>
      </c>
      <c r="T439" s="3">
        <f t="shared" si="48"/>
        <v>138711376.71536055</v>
      </c>
      <c r="U439" s="3">
        <v>0</v>
      </c>
      <c r="V439" s="3">
        <f t="shared" si="50"/>
        <v>0</v>
      </c>
      <c r="W439" s="5" t="s">
        <v>24</v>
      </c>
      <c r="X439" s="3">
        <v>1.9144067796610201E-4</v>
      </c>
      <c r="Y439" s="5" t="s">
        <v>24</v>
      </c>
      <c r="AB439" s="13">
        <v>0.73580246913580249</v>
      </c>
    </row>
    <row r="440" spans="1:28" x14ac:dyDescent="0.15">
      <c r="A440" s="5" t="s">
        <v>15</v>
      </c>
      <c r="B440" s="5" t="s">
        <v>148</v>
      </c>
      <c r="C440" s="5" t="s">
        <v>17</v>
      </c>
      <c r="D440" s="5" t="s">
        <v>124</v>
      </c>
      <c r="E440" s="5" t="s">
        <v>192</v>
      </c>
      <c r="F440" s="5" t="str">
        <f t="shared" si="43"/>
        <v>DS</v>
      </c>
      <c r="G440" s="5" t="str">
        <f t="shared" si="44"/>
        <v>Treatment</v>
      </c>
      <c r="H440" s="5" t="str">
        <f t="shared" si="45"/>
        <v>Post_2_Treatment</v>
      </c>
      <c r="I440" s="5" t="s">
        <v>122</v>
      </c>
      <c r="J440" s="5" t="s">
        <v>112</v>
      </c>
      <c r="K440" s="5" t="str">
        <f t="shared" si="49"/>
        <v>75</v>
      </c>
      <c r="L440" s="5" t="str">
        <f t="shared" si="47"/>
        <v>Post_2_Treatment75</v>
      </c>
      <c r="M440" s="5" t="s">
        <v>75</v>
      </c>
      <c r="N440" s="5" t="s">
        <v>150</v>
      </c>
      <c r="O440" s="5" t="s">
        <v>152</v>
      </c>
      <c r="P440" s="3">
        <v>24</v>
      </c>
      <c r="Q440" s="15">
        <f>IF(N440="Algae",P440,P440*AB440)</f>
        <v>24</v>
      </c>
      <c r="R440" s="15">
        <f>Q440/X440</f>
        <v>125365.20584329328</v>
      </c>
      <c r="S440" s="3">
        <v>24</v>
      </c>
      <c r="T440" s="3">
        <f t="shared" si="48"/>
        <v>125365.20584329328</v>
      </c>
      <c r="U440" s="3">
        <v>0</v>
      </c>
      <c r="V440" s="3">
        <f t="shared" si="50"/>
        <v>0</v>
      </c>
      <c r="W440" s="5" t="s">
        <v>24</v>
      </c>
      <c r="X440" s="3">
        <v>1.9144067796610201E-4</v>
      </c>
      <c r="Y440" s="5" t="s">
        <v>24</v>
      </c>
      <c r="AB440" s="13">
        <v>0.73580246913580249</v>
      </c>
    </row>
    <row r="441" spans="1:28" x14ac:dyDescent="0.15">
      <c r="A441" s="5" t="s">
        <v>15</v>
      </c>
      <c r="B441" s="5" t="s">
        <v>148</v>
      </c>
      <c r="C441" s="5" t="s">
        <v>17</v>
      </c>
      <c r="D441" s="5" t="s">
        <v>124</v>
      </c>
      <c r="E441" s="5" t="s">
        <v>192</v>
      </c>
      <c r="F441" s="5" t="str">
        <f t="shared" si="43"/>
        <v>DS</v>
      </c>
      <c r="G441" s="5" t="str">
        <f t="shared" si="44"/>
        <v>Treatment</v>
      </c>
      <c r="H441" s="5" t="str">
        <f t="shared" si="45"/>
        <v>Post_2_Treatment</v>
      </c>
      <c r="I441" s="5" t="s">
        <v>122</v>
      </c>
      <c r="J441" s="5" t="s">
        <v>112</v>
      </c>
      <c r="K441" s="5" t="str">
        <f t="shared" si="49"/>
        <v>75</v>
      </c>
      <c r="L441" s="5" t="str">
        <f t="shared" si="47"/>
        <v>Post_2_Treatment75</v>
      </c>
      <c r="M441" s="5" t="s">
        <v>75</v>
      </c>
      <c r="N441" s="5" t="s">
        <v>150</v>
      </c>
      <c r="O441" s="5" t="s">
        <v>164</v>
      </c>
      <c r="P441" s="3">
        <v>1</v>
      </c>
      <c r="Q441" s="15">
        <f>IF(N441="Algae",P441,P441*AB441)</f>
        <v>1</v>
      </c>
      <c r="R441" s="15">
        <f>Q441/X441</f>
        <v>5223.5502434705531</v>
      </c>
      <c r="S441" s="3">
        <v>9</v>
      </c>
      <c r="T441" s="3">
        <f t="shared" si="48"/>
        <v>47011.952191234981</v>
      </c>
      <c r="U441" s="3">
        <v>0</v>
      </c>
      <c r="V441" s="3">
        <f t="shared" si="50"/>
        <v>0</v>
      </c>
      <c r="W441" s="5" t="s">
        <v>24</v>
      </c>
      <c r="X441" s="3">
        <v>1.9144067796610201E-4</v>
      </c>
      <c r="Y441" s="5" t="s">
        <v>24</v>
      </c>
      <c r="AB441" s="13">
        <v>0.73580246913580249</v>
      </c>
    </row>
    <row r="442" spans="1:28" x14ac:dyDescent="0.15">
      <c r="A442" s="7" t="s">
        <v>15</v>
      </c>
      <c r="B442" s="7" t="s">
        <v>148</v>
      </c>
      <c r="C442" s="7" t="s">
        <v>17</v>
      </c>
      <c r="D442" s="7" t="s">
        <v>124</v>
      </c>
      <c r="E442" s="5" t="s">
        <v>192</v>
      </c>
      <c r="F442" s="5" t="str">
        <f t="shared" si="43"/>
        <v>DS</v>
      </c>
      <c r="G442" s="5" t="str">
        <f t="shared" si="44"/>
        <v>Treatment</v>
      </c>
      <c r="H442" s="5" t="str">
        <f t="shared" si="45"/>
        <v>Post_2_Treatment</v>
      </c>
      <c r="I442" s="7" t="s">
        <v>122</v>
      </c>
      <c r="J442" s="7" t="s">
        <v>112</v>
      </c>
      <c r="K442" s="5" t="str">
        <f t="shared" si="49"/>
        <v>75</v>
      </c>
      <c r="L442" s="5" t="str">
        <f t="shared" si="47"/>
        <v>Post_2_Treatment75</v>
      </c>
      <c r="M442" s="7" t="s">
        <v>75</v>
      </c>
      <c r="N442" s="7" t="s">
        <v>22</v>
      </c>
      <c r="O442" s="7" t="s">
        <v>96</v>
      </c>
      <c r="P442" s="3">
        <v>4</v>
      </c>
      <c r="Q442" s="15">
        <f>IF(N442="Algae",P442,P442*AB442)</f>
        <v>2.94320987654321</v>
      </c>
      <c r="R442" s="15">
        <f>Q442/X442</f>
        <v>15374.004667202222</v>
      </c>
      <c r="S442" s="3" t="s">
        <v>187</v>
      </c>
      <c r="T442" s="3">
        <f t="shared" si="48"/>
        <v>15374.004667202222</v>
      </c>
      <c r="U442" s="3" t="s">
        <v>187</v>
      </c>
      <c r="V442" s="3"/>
      <c r="W442" s="7" t="s">
        <v>24</v>
      </c>
      <c r="X442" s="3">
        <v>1.9144067796610201E-4</v>
      </c>
      <c r="Y442" s="7" t="s">
        <v>24</v>
      </c>
      <c r="AB442" s="13">
        <v>0.73580246913580249</v>
      </c>
    </row>
    <row r="443" spans="1:28" x14ac:dyDescent="0.15">
      <c r="A443" s="7" t="s">
        <v>15</v>
      </c>
      <c r="B443" s="7" t="s">
        <v>148</v>
      </c>
      <c r="C443" s="7" t="s">
        <v>17</v>
      </c>
      <c r="D443" s="7" t="s">
        <v>124</v>
      </c>
      <c r="E443" s="5" t="s">
        <v>192</v>
      </c>
      <c r="F443" s="5" t="str">
        <f t="shared" si="43"/>
        <v>DS</v>
      </c>
      <c r="G443" s="5" t="str">
        <f t="shared" si="44"/>
        <v>Treatment</v>
      </c>
      <c r="H443" s="5" t="str">
        <f t="shared" si="45"/>
        <v>Post_2_Treatment</v>
      </c>
      <c r="I443" s="7" t="s">
        <v>122</v>
      </c>
      <c r="J443" s="7" t="s">
        <v>112</v>
      </c>
      <c r="K443" s="5" t="str">
        <f t="shared" si="49"/>
        <v>75</v>
      </c>
      <c r="L443" s="5" t="str">
        <f t="shared" si="47"/>
        <v>Post_2_Treatment75</v>
      </c>
      <c r="M443" s="7" t="s">
        <v>75</v>
      </c>
      <c r="N443" s="7" t="s">
        <v>22</v>
      </c>
      <c r="O443" s="7" t="s">
        <v>27</v>
      </c>
      <c r="P443" s="3">
        <v>7</v>
      </c>
      <c r="Q443" s="15">
        <f>IF(N443="Algae",P443,P443*AB443)</f>
        <v>5.1506172839506172</v>
      </c>
      <c r="R443" s="15">
        <f>Q443/X443</f>
        <v>26904.50816760389</v>
      </c>
      <c r="S443" s="3" t="s">
        <v>187</v>
      </c>
      <c r="T443" s="3">
        <f t="shared" si="48"/>
        <v>26904.50816760389</v>
      </c>
      <c r="U443" s="3" t="s">
        <v>187</v>
      </c>
      <c r="V443" s="3"/>
      <c r="W443" s="7" t="s">
        <v>24</v>
      </c>
      <c r="X443" s="3">
        <v>1.9144067796610201E-4</v>
      </c>
      <c r="Y443" s="7" t="s">
        <v>24</v>
      </c>
      <c r="AB443" s="13">
        <v>0.73580246913580249</v>
      </c>
    </row>
    <row r="444" spans="1:28" x14ac:dyDescent="0.15">
      <c r="A444" s="7" t="s">
        <v>15</v>
      </c>
      <c r="B444" s="7" t="s">
        <v>148</v>
      </c>
      <c r="C444" s="7" t="s">
        <v>17</v>
      </c>
      <c r="D444" s="7" t="s">
        <v>124</v>
      </c>
      <c r="E444" s="5" t="s">
        <v>192</v>
      </c>
      <c r="F444" s="5" t="str">
        <f t="shared" si="43"/>
        <v>DS</v>
      </c>
      <c r="G444" s="5" t="str">
        <f t="shared" si="44"/>
        <v>Treatment</v>
      </c>
      <c r="H444" s="5" t="str">
        <f t="shared" si="45"/>
        <v>Post_2_Treatment</v>
      </c>
      <c r="I444" s="7" t="s">
        <v>122</v>
      </c>
      <c r="J444" s="7" t="s">
        <v>112</v>
      </c>
      <c r="K444" s="5" t="str">
        <f t="shared" si="49"/>
        <v>75</v>
      </c>
      <c r="L444" s="5" t="str">
        <f t="shared" si="47"/>
        <v>Post_2_Treatment75</v>
      </c>
      <c r="M444" s="7" t="s">
        <v>75</v>
      </c>
      <c r="N444" s="7" t="s">
        <v>22</v>
      </c>
      <c r="O444" s="7" t="s">
        <v>49</v>
      </c>
      <c r="P444" s="3">
        <v>21</v>
      </c>
      <c r="Q444" s="15">
        <f>IF(N444="Algae",P444,P444*AB444)</f>
        <v>15.451851851851853</v>
      </c>
      <c r="R444" s="15">
        <f>Q444/X444</f>
        <v>80713.524502811662</v>
      </c>
      <c r="S444" s="3" t="s">
        <v>187</v>
      </c>
      <c r="T444" s="3">
        <f t="shared" si="48"/>
        <v>80713.524502811662</v>
      </c>
      <c r="U444" s="3" t="s">
        <v>187</v>
      </c>
      <c r="V444" s="3"/>
      <c r="W444" s="7" t="s">
        <v>24</v>
      </c>
      <c r="X444" s="3">
        <v>1.9144067796610201E-4</v>
      </c>
      <c r="Y444" s="7" t="s">
        <v>24</v>
      </c>
      <c r="AB444" s="13">
        <v>0.73580246913580249</v>
      </c>
    </row>
    <row r="445" spans="1:28" x14ac:dyDescent="0.15">
      <c r="A445" s="7" t="s">
        <v>15</v>
      </c>
      <c r="B445" s="7" t="s">
        <v>148</v>
      </c>
      <c r="C445" s="7" t="s">
        <v>17</v>
      </c>
      <c r="D445" s="7" t="s">
        <v>124</v>
      </c>
      <c r="E445" s="5" t="s">
        <v>192</v>
      </c>
      <c r="F445" s="5" t="str">
        <f t="shared" si="43"/>
        <v>DS</v>
      </c>
      <c r="G445" s="5" t="str">
        <f t="shared" si="44"/>
        <v>Treatment</v>
      </c>
      <c r="H445" s="5" t="str">
        <f t="shared" si="45"/>
        <v>Post_2_Treatment</v>
      </c>
      <c r="I445" s="7" t="s">
        <v>122</v>
      </c>
      <c r="J445" s="7" t="s">
        <v>112</v>
      </c>
      <c r="K445" s="5" t="str">
        <f t="shared" si="49"/>
        <v>75</v>
      </c>
      <c r="L445" s="5" t="str">
        <f t="shared" si="47"/>
        <v>Post_2_Treatment75</v>
      </c>
      <c r="M445" s="7" t="s">
        <v>75</v>
      </c>
      <c r="N445" s="7" t="s">
        <v>22</v>
      </c>
      <c r="O445" s="7" t="s">
        <v>62</v>
      </c>
      <c r="P445" s="3">
        <v>20</v>
      </c>
      <c r="Q445" s="15">
        <f>IF(N445="Algae",P445,P445*AB445)</f>
        <v>14.716049382716051</v>
      </c>
      <c r="R445" s="15">
        <f>Q445/X445</f>
        <v>76870.023336011116</v>
      </c>
      <c r="S445" s="3" t="s">
        <v>187</v>
      </c>
      <c r="T445" s="3">
        <f t="shared" si="48"/>
        <v>76870.023336011116</v>
      </c>
      <c r="U445" s="3" t="s">
        <v>187</v>
      </c>
      <c r="V445" s="3"/>
      <c r="W445" s="7" t="s">
        <v>24</v>
      </c>
      <c r="X445" s="3">
        <v>1.9144067796610201E-4</v>
      </c>
      <c r="Y445" s="7" t="s">
        <v>165</v>
      </c>
      <c r="AB445" s="13">
        <v>0.73580246913580249</v>
      </c>
    </row>
    <row r="446" spans="1:28" x14ac:dyDescent="0.15">
      <c r="A446" s="7" t="s">
        <v>15</v>
      </c>
      <c r="B446" s="7" t="s">
        <v>148</v>
      </c>
      <c r="C446" s="7" t="s">
        <v>17</v>
      </c>
      <c r="D446" s="7" t="s">
        <v>124</v>
      </c>
      <c r="E446" s="5" t="s">
        <v>192</v>
      </c>
      <c r="F446" s="5" t="str">
        <f t="shared" si="43"/>
        <v>DS</v>
      </c>
      <c r="G446" s="5" t="str">
        <f t="shared" si="44"/>
        <v>Treatment</v>
      </c>
      <c r="H446" s="5" t="str">
        <f t="shared" si="45"/>
        <v>Post_2_Treatment</v>
      </c>
      <c r="I446" s="7" t="s">
        <v>122</v>
      </c>
      <c r="J446" s="7" t="s">
        <v>112</v>
      </c>
      <c r="K446" s="5" t="str">
        <f t="shared" si="49"/>
        <v>75</v>
      </c>
      <c r="L446" s="5" t="str">
        <f t="shared" si="47"/>
        <v>Post_2_Treatment75</v>
      </c>
      <c r="M446" s="7" t="s">
        <v>75</v>
      </c>
      <c r="N446" s="7" t="s">
        <v>22</v>
      </c>
      <c r="O446" s="7" t="s">
        <v>63</v>
      </c>
      <c r="P446" s="3">
        <v>5</v>
      </c>
      <c r="Q446" s="15">
        <f>IF(N446="Algae",P446,P446*AB446)</f>
        <v>3.6790123456790127</v>
      </c>
      <c r="R446" s="15">
        <f>Q446/X446</f>
        <v>19217.505834002779</v>
      </c>
      <c r="S446" s="3" t="s">
        <v>187</v>
      </c>
      <c r="T446" s="3">
        <f t="shared" si="48"/>
        <v>19217.505834002779</v>
      </c>
      <c r="U446" s="3" t="s">
        <v>187</v>
      </c>
      <c r="V446" s="3"/>
      <c r="W446" s="7" t="s">
        <v>24</v>
      </c>
      <c r="X446" s="3">
        <v>1.9144067796610201E-4</v>
      </c>
      <c r="Y446" s="7" t="s">
        <v>24</v>
      </c>
      <c r="AB446" s="13">
        <v>0.73580246913580249</v>
      </c>
    </row>
    <row r="447" spans="1:28" x14ac:dyDescent="0.15">
      <c r="A447" s="7" t="s">
        <v>15</v>
      </c>
      <c r="B447" s="7" t="s">
        <v>148</v>
      </c>
      <c r="C447" s="7" t="s">
        <v>17</v>
      </c>
      <c r="D447" s="7" t="s">
        <v>124</v>
      </c>
      <c r="E447" s="5" t="s">
        <v>192</v>
      </c>
      <c r="F447" s="5" t="str">
        <f t="shared" si="43"/>
        <v>DS</v>
      </c>
      <c r="G447" s="5" t="str">
        <f t="shared" si="44"/>
        <v>Treatment</v>
      </c>
      <c r="H447" s="5" t="str">
        <f t="shared" si="45"/>
        <v>Post_2_Treatment</v>
      </c>
      <c r="I447" s="7" t="s">
        <v>122</v>
      </c>
      <c r="J447" s="7" t="s">
        <v>112</v>
      </c>
      <c r="K447" s="5" t="str">
        <f t="shared" si="49"/>
        <v>75</v>
      </c>
      <c r="L447" s="5" t="str">
        <f t="shared" si="47"/>
        <v>Post_2_Treatment75</v>
      </c>
      <c r="M447" s="7" t="s">
        <v>75</v>
      </c>
      <c r="N447" s="7" t="s">
        <v>22</v>
      </c>
      <c r="O447" s="7" t="s">
        <v>79</v>
      </c>
      <c r="P447" s="3">
        <v>1</v>
      </c>
      <c r="Q447" s="15">
        <f>IF(N447="Algae",P447,P447*AB447)</f>
        <v>0.73580246913580249</v>
      </c>
      <c r="R447" s="15">
        <f>Q447/X447</f>
        <v>3843.5011668005554</v>
      </c>
      <c r="S447" s="3" t="s">
        <v>187</v>
      </c>
      <c r="T447" s="3">
        <f t="shared" si="48"/>
        <v>3843.5011668005554</v>
      </c>
      <c r="U447" s="3" t="s">
        <v>187</v>
      </c>
      <c r="V447" s="3"/>
      <c r="W447" s="7" t="s">
        <v>24</v>
      </c>
      <c r="X447" s="3">
        <v>1.9144067796610201E-4</v>
      </c>
      <c r="Y447" s="7" t="s">
        <v>24</v>
      </c>
      <c r="AB447" s="13">
        <v>0.73580246913580249</v>
      </c>
    </row>
    <row r="448" spans="1:28" x14ac:dyDescent="0.15">
      <c r="A448" s="7" t="s">
        <v>15</v>
      </c>
      <c r="B448" s="7" t="s">
        <v>148</v>
      </c>
      <c r="C448" s="7" t="s">
        <v>17</v>
      </c>
      <c r="D448" s="7" t="s">
        <v>124</v>
      </c>
      <c r="E448" s="5" t="s">
        <v>192</v>
      </c>
      <c r="F448" s="5" t="str">
        <f t="shared" si="43"/>
        <v>DS</v>
      </c>
      <c r="G448" s="5" t="str">
        <f t="shared" si="44"/>
        <v>Treatment</v>
      </c>
      <c r="H448" s="5" t="str">
        <f t="shared" si="45"/>
        <v>Post_2_Treatment</v>
      </c>
      <c r="I448" s="7" t="s">
        <v>122</v>
      </c>
      <c r="J448" s="7" t="s">
        <v>112</v>
      </c>
      <c r="K448" s="5" t="str">
        <f t="shared" si="49"/>
        <v>75</v>
      </c>
      <c r="L448" s="5" t="str">
        <f t="shared" si="47"/>
        <v>Post_2_Treatment75</v>
      </c>
      <c r="M448" s="7" t="s">
        <v>75</v>
      </c>
      <c r="N448" s="7" t="s">
        <v>22</v>
      </c>
      <c r="O448" s="7" t="s">
        <v>80</v>
      </c>
      <c r="P448" s="3">
        <v>1</v>
      </c>
      <c r="Q448" s="15">
        <f>IF(N448="Algae",P448,P448*AB448)</f>
        <v>0.73580246913580249</v>
      </c>
      <c r="R448" s="15">
        <f>Q448/X448</f>
        <v>3843.5011668005554</v>
      </c>
      <c r="S448" s="3" t="s">
        <v>187</v>
      </c>
      <c r="T448" s="3">
        <f t="shared" si="48"/>
        <v>3843.5011668005554</v>
      </c>
      <c r="U448" s="3" t="s">
        <v>187</v>
      </c>
      <c r="V448" s="3"/>
      <c r="W448" s="7" t="s">
        <v>24</v>
      </c>
      <c r="X448" s="3">
        <v>1.9144067796610201E-4</v>
      </c>
      <c r="Y448" s="7" t="s">
        <v>24</v>
      </c>
      <c r="AB448" s="13">
        <v>0.73580246913580249</v>
      </c>
    </row>
    <row r="449" spans="1:28" x14ac:dyDescent="0.15">
      <c r="A449" s="7" t="s">
        <v>15</v>
      </c>
      <c r="B449" s="7" t="s">
        <v>148</v>
      </c>
      <c r="C449" s="7" t="s">
        <v>17</v>
      </c>
      <c r="D449" s="7" t="s">
        <v>124</v>
      </c>
      <c r="E449" s="5" t="s">
        <v>192</v>
      </c>
      <c r="F449" s="5" t="str">
        <f t="shared" si="43"/>
        <v>DS</v>
      </c>
      <c r="G449" s="5" t="str">
        <f t="shared" si="44"/>
        <v>Treatment</v>
      </c>
      <c r="H449" s="5" t="str">
        <f t="shared" si="45"/>
        <v>Post_2_Treatment</v>
      </c>
      <c r="I449" s="7" t="s">
        <v>122</v>
      </c>
      <c r="J449" s="7" t="s">
        <v>112</v>
      </c>
      <c r="K449" s="5" t="str">
        <f t="shared" si="49"/>
        <v>75</v>
      </c>
      <c r="L449" s="5" t="str">
        <f t="shared" si="47"/>
        <v>Post_2_Treatment75</v>
      </c>
      <c r="M449" s="7" t="s">
        <v>75</v>
      </c>
      <c r="N449" s="7" t="s">
        <v>22</v>
      </c>
      <c r="O449" s="7" t="s">
        <v>65</v>
      </c>
      <c r="P449" s="3">
        <v>20</v>
      </c>
      <c r="Q449" s="15">
        <f>IF(N449="Algae",P449,P449*AB449)</f>
        <v>14.716049382716051</v>
      </c>
      <c r="R449" s="15">
        <f>Q449/X449</f>
        <v>76870.023336011116</v>
      </c>
      <c r="S449" s="3" t="s">
        <v>187</v>
      </c>
      <c r="T449" s="3">
        <f t="shared" si="48"/>
        <v>76870.023336011116</v>
      </c>
      <c r="U449" s="3" t="s">
        <v>187</v>
      </c>
      <c r="V449" s="3"/>
      <c r="W449" s="7" t="s">
        <v>24</v>
      </c>
      <c r="X449" s="3">
        <v>1.9144067796610201E-4</v>
      </c>
      <c r="Y449" s="7" t="s">
        <v>24</v>
      </c>
      <c r="AB449" s="13">
        <v>0.73580246913580249</v>
      </c>
    </row>
    <row r="450" spans="1:28" x14ac:dyDescent="0.15">
      <c r="A450" s="7" t="s">
        <v>15</v>
      </c>
      <c r="B450" s="7" t="s">
        <v>148</v>
      </c>
      <c r="C450" s="7" t="s">
        <v>17</v>
      </c>
      <c r="D450" s="7" t="s">
        <v>124</v>
      </c>
      <c r="E450" s="5" t="s">
        <v>192</v>
      </c>
      <c r="F450" s="5" t="str">
        <f t="shared" si="43"/>
        <v>DS</v>
      </c>
      <c r="G450" s="5" t="str">
        <f t="shared" si="44"/>
        <v>Treatment</v>
      </c>
      <c r="H450" s="5" t="str">
        <f t="shared" si="45"/>
        <v>Post_2_Treatment</v>
      </c>
      <c r="I450" s="7" t="s">
        <v>122</v>
      </c>
      <c r="J450" s="7" t="s">
        <v>112</v>
      </c>
      <c r="K450" s="5" t="str">
        <f t="shared" si="49"/>
        <v>75</v>
      </c>
      <c r="L450" s="5" t="str">
        <f t="shared" si="47"/>
        <v>Post_2_Treatment75</v>
      </c>
      <c r="M450" s="7" t="s">
        <v>75</v>
      </c>
      <c r="N450" s="7" t="s">
        <v>22</v>
      </c>
      <c r="O450" s="7" t="s">
        <v>127</v>
      </c>
      <c r="P450" s="3">
        <v>5</v>
      </c>
      <c r="Q450" s="15">
        <f>IF(N450="Algae",P450,P450*AB450)</f>
        <v>3.6790123456790127</v>
      </c>
      <c r="R450" s="15">
        <f>Q450/X450</f>
        <v>19217.505834002779</v>
      </c>
      <c r="S450" s="3" t="s">
        <v>187</v>
      </c>
      <c r="T450" s="3">
        <f t="shared" si="48"/>
        <v>19217.505834002779</v>
      </c>
      <c r="U450" s="3" t="s">
        <v>187</v>
      </c>
      <c r="V450" s="3"/>
      <c r="W450" s="7" t="s">
        <v>24</v>
      </c>
      <c r="X450" s="3">
        <v>1.9144067796610201E-4</v>
      </c>
      <c r="Y450" s="7" t="s">
        <v>24</v>
      </c>
      <c r="AB450" s="13">
        <v>0.73580246913580249</v>
      </c>
    </row>
    <row r="451" spans="1:28" x14ac:dyDescent="0.15">
      <c r="A451" s="7" t="s">
        <v>15</v>
      </c>
      <c r="B451" s="7" t="s">
        <v>148</v>
      </c>
      <c r="C451" s="7" t="s">
        <v>17</v>
      </c>
      <c r="D451" s="7" t="s">
        <v>124</v>
      </c>
      <c r="E451" s="5" t="s">
        <v>192</v>
      </c>
      <c r="F451" s="5" t="str">
        <f t="shared" ref="F451:F467" si="51">LEFT(I451,2)</f>
        <v>DS</v>
      </c>
      <c r="G451" s="5" t="str">
        <f t="shared" ref="G451:G467" si="52">IF(F451="UP","Reference", "Treatment")</f>
        <v>Treatment</v>
      </c>
      <c r="H451" s="5" t="str">
        <f t="shared" ref="H451:H467" si="53">E451&amp;G451</f>
        <v>Post_2_Treatment</v>
      </c>
      <c r="I451" s="7" t="s">
        <v>122</v>
      </c>
      <c r="J451" s="7" t="s">
        <v>112</v>
      </c>
      <c r="K451" s="5" t="str">
        <f t="shared" si="49"/>
        <v>75</v>
      </c>
      <c r="L451" s="5" t="str">
        <f t="shared" ref="L451:L467" si="54">H451&amp;K451</f>
        <v>Post_2_Treatment75</v>
      </c>
      <c r="M451" s="7" t="s">
        <v>75</v>
      </c>
      <c r="N451" s="7" t="s">
        <v>22</v>
      </c>
      <c r="O451" s="7" t="s">
        <v>81</v>
      </c>
      <c r="P451" s="3">
        <v>2</v>
      </c>
      <c r="Q451" s="15">
        <f>IF(N451="Algae",P451,P451*AB451)</f>
        <v>1.471604938271605</v>
      </c>
      <c r="R451" s="15">
        <f>Q451/X451</f>
        <v>7687.0023336011109</v>
      </c>
      <c r="S451" s="3" t="s">
        <v>187</v>
      </c>
      <c r="T451" s="3">
        <f t="shared" ref="T451:T467" si="55">IF(N451="Algae",S451/X451,R451)</f>
        <v>7687.0023336011109</v>
      </c>
      <c r="U451" s="3" t="s">
        <v>187</v>
      </c>
      <c r="V451" s="3"/>
      <c r="W451" s="7" t="s">
        <v>24</v>
      </c>
      <c r="X451" s="3">
        <v>1.9144067796610201E-4</v>
      </c>
      <c r="Y451" s="7" t="s">
        <v>24</v>
      </c>
      <c r="AB451" s="13">
        <v>0.73580246913580249</v>
      </c>
    </row>
    <row r="452" spans="1:28" x14ac:dyDescent="0.15">
      <c r="A452" s="7" t="s">
        <v>15</v>
      </c>
      <c r="B452" s="7" t="s">
        <v>148</v>
      </c>
      <c r="C452" s="7" t="s">
        <v>17</v>
      </c>
      <c r="D452" s="7" t="s">
        <v>124</v>
      </c>
      <c r="E452" s="5" t="s">
        <v>192</v>
      </c>
      <c r="F452" s="5" t="str">
        <f t="shared" si="51"/>
        <v>DS</v>
      </c>
      <c r="G452" s="5" t="str">
        <f t="shared" si="52"/>
        <v>Treatment</v>
      </c>
      <c r="H452" s="5" t="str">
        <f t="shared" si="53"/>
        <v>Post_2_Treatment</v>
      </c>
      <c r="I452" s="7" t="s">
        <v>122</v>
      </c>
      <c r="J452" s="7" t="s">
        <v>112</v>
      </c>
      <c r="K452" s="5" t="str">
        <f t="shared" si="49"/>
        <v>75</v>
      </c>
      <c r="L452" s="5" t="str">
        <f t="shared" si="54"/>
        <v>Post_2_Treatment75</v>
      </c>
      <c r="M452" s="7" t="s">
        <v>75</v>
      </c>
      <c r="N452" s="7" t="s">
        <v>22</v>
      </c>
      <c r="O452" s="7" t="s">
        <v>33</v>
      </c>
      <c r="P452" s="3">
        <v>48</v>
      </c>
      <c r="Q452" s="15">
        <f>IF(N452="Algae",P452,P452*AB452)</f>
        <v>35.318518518518516</v>
      </c>
      <c r="R452" s="15">
        <f>Q452/X452</f>
        <v>184488.05600642666</v>
      </c>
      <c r="S452" s="3" t="s">
        <v>187</v>
      </c>
      <c r="T452" s="3">
        <f t="shared" si="55"/>
        <v>184488.05600642666</v>
      </c>
      <c r="U452" s="3" t="s">
        <v>187</v>
      </c>
      <c r="V452" s="3"/>
      <c r="W452" s="7" t="s">
        <v>24</v>
      </c>
      <c r="X452" s="3">
        <v>1.9144067796610201E-4</v>
      </c>
      <c r="Y452" s="7" t="s">
        <v>177</v>
      </c>
      <c r="AB452" s="13">
        <v>0.73580246913580249</v>
      </c>
    </row>
    <row r="453" spans="1:28" x14ac:dyDescent="0.15">
      <c r="A453" s="7" t="s">
        <v>15</v>
      </c>
      <c r="B453" s="7" t="s">
        <v>148</v>
      </c>
      <c r="C453" s="7" t="s">
        <v>17</v>
      </c>
      <c r="D453" s="7" t="s">
        <v>124</v>
      </c>
      <c r="E453" s="5" t="s">
        <v>192</v>
      </c>
      <c r="F453" s="5" t="str">
        <f t="shared" si="51"/>
        <v>DS</v>
      </c>
      <c r="G453" s="5" t="str">
        <f t="shared" si="52"/>
        <v>Treatment</v>
      </c>
      <c r="H453" s="5" t="str">
        <f t="shared" si="53"/>
        <v>Post_2_Treatment</v>
      </c>
      <c r="I453" s="7" t="s">
        <v>122</v>
      </c>
      <c r="J453" s="7" t="s">
        <v>112</v>
      </c>
      <c r="K453" s="5" t="str">
        <f t="shared" si="49"/>
        <v>75</v>
      </c>
      <c r="L453" s="5" t="str">
        <f t="shared" si="54"/>
        <v>Post_2_Treatment75</v>
      </c>
      <c r="M453" s="7" t="s">
        <v>75</v>
      </c>
      <c r="N453" s="7" t="s">
        <v>22</v>
      </c>
      <c r="O453" s="7" t="s">
        <v>82</v>
      </c>
      <c r="P453" s="3">
        <v>5</v>
      </c>
      <c r="Q453" s="15">
        <f>IF(N453="Algae",P453,P453*AB453)</f>
        <v>3.6790123456790127</v>
      </c>
      <c r="R453" s="15">
        <f>Q453/X453</f>
        <v>19217.505834002779</v>
      </c>
      <c r="S453" s="3" t="s">
        <v>187</v>
      </c>
      <c r="T453" s="3">
        <f t="shared" si="55"/>
        <v>19217.505834002779</v>
      </c>
      <c r="U453" s="3" t="s">
        <v>187</v>
      </c>
      <c r="V453" s="3"/>
      <c r="W453" s="7" t="s">
        <v>24</v>
      </c>
      <c r="X453" s="3">
        <v>1.9144067796610201E-4</v>
      </c>
      <c r="Y453" s="7" t="s">
        <v>24</v>
      </c>
      <c r="AB453" s="13">
        <v>0.73580246913580249</v>
      </c>
    </row>
    <row r="454" spans="1:28" x14ac:dyDescent="0.15">
      <c r="A454" s="7" t="s">
        <v>15</v>
      </c>
      <c r="B454" s="7" t="s">
        <v>148</v>
      </c>
      <c r="C454" s="7" t="s">
        <v>17</v>
      </c>
      <c r="D454" s="7" t="s">
        <v>124</v>
      </c>
      <c r="E454" s="5" t="s">
        <v>192</v>
      </c>
      <c r="F454" s="5" t="str">
        <f t="shared" si="51"/>
        <v>DS</v>
      </c>
      <c r="G454" s="5" t="str">
        <f t="shared" si="52"/>
        <v>Treatment</v>
      </c>
      <c r="H454" s="5" t="str">
        <f t="shared" si="53"/>
        <v>Post_2_Treatment</v>
      </c>
      <c r="I454" s="7" t="s">
        <v>122</v>
      </c>
      <c r="J454" s="7" t="s">
        <v>112</v>
      </c>
      <c r="K454" s="5" t="str">
        <f t="shared" si="49"/>
        <v>75</v>
      </c>
      <c r="L454" s="5" t="str">
        <f t="shared" si="54"/>
        <v>Post_2_Treatment75</v>
      </c>
      <c r="M454" s="7" t="s">
        <v>75</v>
      </c>
      <c r="N454" s="7" t="s">
        <v>22</v>
      </c>
      <c r="O454" s="7" t="s">
        <v>128</v>
      </c>
      <c r="P454" s="3">
        <v>1</v>
      </c>
      <c r="Q454" s="15">
        <f>IF(N454="Algae",P454,P454*AB454)</f>
        <v>0.73580246913580249</v>
      </c>
      <c r="R454" s="15">
        <f>Q454/X454</f>
        <v>3843.5011668005554</v>
      </c>
      <c r="S454" s="3" t="s">
        <v>187</v>
      </c>
      <c r="T454" s="3">
        <f t="shared" si="55"/>
        <v>3843.5011668005554</v>
      </c>
      <c r="U454" s="3" t="s">
        <v>187</v>
      </c>
      <c r="V454" s="3"/>
      <c r="W454" s="7" t="s">
        <v>24</v>
      </c>
      <c r="X454" s="3">
        <v>1.9144067796610201E-4</v>
      </c>
      <c r="Y454" s="7" t="s">
        <v>24</v>
      </c>
      <c r="AB454" s="13">
        <v>0.73580246913580249</v>
      </c>
    </row>
    <row r="455" spans="1:28" x14ac:dyDescent="0.15">
      <c r="A455" s="7" t="s">
        <v>15</v>
      </c>
      <c r="B455" s="7" t="s">
        <v>148</v>
      </c>
      <c r="C455" s="7" t="s">
        <v>17</v>
      </c>
      <c r="D455" s="7" t="s">
        <v>124</v>
      </c>
      <c r="E455" s="5" t="s">
        <v>192</v>
      </c>
      <c r="F455" s="5" t="str">
        <f t="shared" si="51"/>
        <v>DS</v>
      </c>
      <c r="G455" s="5" t="str">
        <f t="shared" si="52"/>
        <v>Treatment</v>
      </c>
      <c r="H455" s="5" t="str">
        <f t="shared" si="53"/>
        <v>Post_2_Treatment</v>
      </c>
      <c r="I455" s="7" t="s">
        <v>122</v>
      </c>
      <c r="J455" s="7" t="s">
        <v>112</v>
      </c>
      <c r="K455" s="5" t="str">
        <f t="shared" si="49"/>
        <v>75</v>
      </c>
      <c r="L455" s="5" t="str">
        <f t="shared" si="54"/>
        <v>Post_2_Treatment75</v>
      </c>
      <c r="M455" s="7" t="s">
        <v>75</v>
      </c>
      <c r="N455" s="7" t="s">
        <v>22</v>
      </c>
      <c r="O455" s="7" t="s">
        <v>35</v>
      </c>
      <c r="P455" s="3">
        <v>73</v>
      </c>
      <c r="Q455" s="15">
        <f>IF(N455="Algae",P455,P455*AB455)</f>
        <v>53.71358024691358</v>
      </c>
      <c r="R455" s="15">
        <f>Q455/X455</f>
        <v>280575.58517644054</v>
      </c>
      <c r="S455" s="3" t="s">
        <v>187</v>
      </c>
      <c r="T455" s="3">
        <f t="shared" si="55"/>
        <v>280575.58517644054</v>
      </c>
      <c r="U455" s="3" t="s">
        <v>187</v>
      </c>
      <c r="V455" s="3"/>
      <c r="W455" s="7" t="s">
        <v>24</v>
      </c>
      <c r="X455" s="3">
        <v>1.9144067796610201E-4</v>
      </c>
      <c r="Y455" s="7" t="s">
        <v>24</v>
      </c>
      <c r="AB455" s="13">
        <v>0.73580246913580249</v>
      </c>
    </row>
    <row r="456" spans="1:28" x14ac:dyDescent="0.15">
      <c r="A456" s="7" t="s">
        <v>15</v>
      </c>
      <c r="B456" s="7" t="s">
        <v>148</v>
      </c>
      <c r="C456" s="7" t="s">
        <v>17</v>
      </c>
      <c r="D456" s="7" t="s">
        <v>124</v>
      </c>
      <c r="E456" s="5" t="s">
        <v>192</v>
      </c>
      <c r="F456" s="5" t="str">
        <f t="shared" si="51"/>
        <v>DS</v>
      </c>
      <c r="G456" s="5" t="str">
        <f t="shared" si="52"/>
        <v>Treatment</v>
      </c>
      <c r="H456" s="5" t="str">
        <f t="shared" si="53"/>
        <v>Post_2_Treatment</v>
      </c>
      <c r="I456" s="7" t="s">
        <v>122</v>
      </c>
      <c r="J456" s="7" t="s">
        <v>112</v>
      </c>
      <c r="K456" s="5" t="str">
        <f t="shared" ref="K456:K467" si="56">RIGHT(J456,2)</f>
        <v>75</v>
      </c>
      <c r="L456" s="5" t="str">
        <f t="shared" si="54"/>
        <v>Post_2_Treatment75</v>
      </c>
      <c r="M456" s="7" t="s">
        <v>75</v>
      </c>
      <c r="N456" s="7" t="s">
        <v>22</v>
      </c>
      <c r="O456" s="7" t="s">
        <v>37</v>
      </c>
      <c r="P456" s="3">
        <v>20</v>
      </c>
      <c r="Q456" s="15">
        <f>IF(N456="Algae",P456,P456*AB456)</f>
        <v>14.716049382716051</v>
      </c>
      <c r="R456" s="15">
        <f>Q456/X456</f>
        <v>76870.023336011116</v>
      </c>
      <c r="S456" s="3" t="s">
        <v>187</v>
      </c>
      <c r="T456" s="3">
        <f t="shared" si="55"/>
        <v>76870.023336011116</v>
      </c>
      <c r="U456" s="3" t="s">
        <v>187</v>
      </c>
      <c r="V456" s="3"/>
      <c r="W456" s="7" t="s">
        <v>24</v>
      </c>
      <c r="X456" s="3">
        <v>1.9144067796610201E-4</v>
      </c>
      <c r="Y456" s="7" t="s">
        <v>24</v>
      </c>
      <c r="AB456" s="13">
        <v>0.73580246913580249</v>
      </c>
    </row>
    <row r="457" spans="1:28" x14ac:dyDescent="0.15">
      <c r="A457" s="7" t="s">
        <v>15</v>
      </c>
      <c r="B457" s="7" t="s">
        <v>148</v>
      </c>
      <c r="C457" s="7" t="s">
        <v>17</v>
      </c>
      <c r="D457" s="7" t="s">
        <v>124</v>
      </c>
      <c r="E457" s="5" t="s">
        <v>192</v>
      </c>
      <c r="F457" s="5" t="str">
        <f t="shared" si="51"/>
        <v>DS</v>
      </c>
      <c r="G457" s="5" t="str">
        <f t="shared" si="52"/>
        <v>Treatment</v>
      </c>
      <c r="H457" s="5" t="str">
        <f t="shared" si="53"/>
        <v>Post_2_Treatment</v>
      </c>
      <c r="I457" s="7" t="s">
        <v>122</v>
      </c>
      <c r="J457" s="7" t="s">
        <v>112</v>
      </c>
      <c r="K457" s="5" t="str">
        <f t="shared" si="56"/>
        <v>75</v>
      </c>
      <c r="L457" s="5" t="str">
        <f t="shared" si="54"/>
        <v>Post_2_Treatment75</v>
      </c>
      <c r="M457" s="7" t="s">
        <v>75</v>
      </c>
      <c r="N457" s="7" t="s">
        <v>22</v>
      </c>
      <c r="O457" s="7" t="s">
        <v>149</v>
      </c>
      <c r="P457" s="3">
        <v>1</v>
      </c>
      <c r="Q457" s="15">
        <f>IF(N457="Algae",P457,P457*AB457)</f>
        <v>0.73580246913580249</v>
      </c>
      <c r="R457" s="15">
        <f>Q457/X457</f>
        <v>3843.5011668005554</v>
      </c>
      <c r="S457" s="3" t="s">
        <v>187</v>
      </c>
      <c r="T457" s="3">
        <f t="shared" si="55"/>
        <v>3843.5011668005554</v>
      </c>
      <c r="U457" s="3" t="s">
        <v>187</v>
      </c>
      <c r="V457" s="3"/>
      <c r="W457" s="7" t="s">
        <v>24</v>
      </c>
      <c r="X457" s="3">
        <v>1.9144067796610201E-4</v>
      </c>
      <c r="Y457" s="7" t="s">
        <v>24</v>
      </c>
      <c r="AB457" s="13">
        <v>0.73580246913580249</v>
      </c>
    </row>
    <row r="458" spans="1:28" x14ac:dyDescent="0.15">
      <c r="A458" s="7" t="s">
        <v>15</v>
      </c>
      <c r="B458" s="7" t="s">
        <v>148</v>
      </c>
      <c r="C458" s="7" t="s">
        <v>17</v>
      </c>
      <c r="D458" s="7" t="s">
        <v>124</v>
      </c>
      <c r="E458" s="5" t="s">
        <v>192</v>
      </c>
      <c r="F458" s="5" t="str">
        <f t="shared" si="51"/>
        <v>DS</v>
      </c>
      <c r="G458" s="5" t="str">
        <f t="shared" si="52"/>
        <v>Treatment</v>
      </c>
      <c r="H458" s="5" t="str">
        <f t="shared" si="53"/>
        <v>Post_2_Treatment</v>
      </c>
      <c r="I458" s="7" t="s">
        <v>122</v>
      </c>
      <c r="J458" s="7" t="s">
        <v>112</v>
      </c>
      <c r="K458" s="5" t="str">
        <f t="shared" si="56"/>
        <v>75</v>
      </c>
      <c r="L458" s="5" t="str">
        <f t="shared" si="54"/>
        <v>Post_2_Treatment75</v>
      </c>
      <c r="M458" s="7" t="s">
        <v>75</v>
      </c>
      <c r="N458" s="7" t="s">
        <v>22</v>
      </c>
      <c r="O458" s="7" t="s">
        <v>70</v>
      </c>
      <c r="P458" s="3">
        <v>11</v>
      </c>
      <c r="Q458" s="15">
        <f>IF(N458="Algae",P458,P458*AB458)</f>
        <v>8.0938271604938272</v>
      </c>
      <c r="R458" s="15">
        <f>Q458/X458</f>
        <v>42278.512834806112</v>
      </c>
      <c r="S458" s="3" t="s">
        <v>187</v>
      </c>
      <c r="T458" s="3">
        <f t="shared" si="55"/>
        <v>42278.512834806112</v>
      </c>
      <c r="U458" s="3" t="s">
        <v>187</v>
      </c>
      <c r="V458" s="3"/>
      <c r="W458" s="7" t="s">
        <v>24</v>
      </c>
      <c r="X458" s="3">
        <v>1.9144067796610201E-4</v>
      </c>
      <c r="Y458" s="7" t="s">
        <v>24</v>
      </c>
      <c r="AB458" s="13">
        <v>0.73580246913580249</v>
      </c>
    </row>
    <row r="459" spans="1:28" x14ac:dyDescent="0.15">
      <c r="A459" s="7" t="s">
        <v>15</v>
      </c>
      <c r="B459" s="7" t="s">
        <v>148</v>
      </c>
      <c r="C459" s="7" t="s">
        <v>17</v>
      </c>
      <c r="D459" s="7" t="s">
        <v>124</v>
      </c>
      <c r="E459" s="5" t="s">
        <v>192</v>
      </c>
      <c r="F459" s="5" t="str">
        <f t="shared" si="51"/>
        <v>DS</v>
      </c>
      <c r="G459" s="5" t="str">
        <f t="shared" si="52"/>
        <v>Treatment</v>
      </c>
      <c r="H459" s="5" t="str">
        <f t="shared" si="53"/>
        <v>Post_2_Treatment</v>
      </c>
      <c r="I459" s="7" t="s">
        <v>122</v>
      </c>
      <c r="J459" s="7" t="s">
        <v>112</v>
      </c>
      <c r="K459" s="5" t="str">
        <f t="shared" si="56"/>
        <v>75</v>
      </c>
      <c r="L459" s="5" t="str">
        <f t="shared" si="54"/>
        <v>Post_2_Treatment75</v>
      </c>
      <c r="M459" s="7" t="s">
        <v>75</v>
      </c>
      <c r="N459" s="7" t="s">
        <v>22</v>
      </c>
      <c r="O459" s="7" t="s">
        <v>103</v>
      </c>
      <c r="P459" s="3">
        <v>10</v>
      </c>
      <c r="Q459" s="15">
        <f>IF(N459="Algae",P459,P459*AB459)</f>
        <v>7.3580246913580254</v>
      </c>
      <c r="R459" s="15">
        <f>Q459/X459</f>
        <v>38435.011668005558</v>
      </c>
      <c r="S459" s="3" t="s">
        <v>187</v>
      </c>
      <c r="T459" s="3">
        <f t="shared" si="55"/>
        <v>38435.011668005558</v>
      </c>
      <c r="U459" s="3" t="s">
        <v>187</v>
      </c>
      <c r="V459" s="3"/>
      <c r="W459" s="7" t="s">
        <v>24</v>
      </c>
      <c r="X459" s="3">
        <v>1.9144067796610201E-4</v>
      </c>
      <c r="Y459" s="7" t="s">
        <v>24</v>
      </c>
      <c r="AB459" s="13">
        <v>0.73580246913580249</v>
      </c>
    </row>
    <row r="460" spans="1:28" x14ac:dyDescent="0.15">
      <c r="A460" s="7" t="s">
        <v>15</v>
      </c>
      <c r="B460" s="7" t="s">
        <v>148</v>
      </c>
      <c r="C460" s="7" t="s">
        <v>17</v>
      </c>
      <c r="D460" s="7" t="s">
        <v>124</v>
      </c>
      <c r="E460" s="5" t="s">
        <v>192</v>
      </c>
      <c r="F460" s="5" t="str">
        <f t="shared" si="51"/>
        <v>DS</v>
      </c>
      <c r="G460" s="5" t="str">
        <f t="shared" si="52"/>
        <v>Treatment</v>
      </c>
      <c r="H460" s="5" t="str">
        <f t="shared" si="53"/>
        <v>Post_2_Treatment</v>
      </c>
      <c r="I460" s="7" t="s">
        <v>122</v>
      </c>
      <c r="J460" s="7" t="s">
        <v>112</v>
      </c>
      <c r="K460" s="5" t="str">
        <f t="shared" si="56"/>
        <v>75</v>
      </c>
      <c r="L460" s="5" t="str">
        <f t="shared" si="54"/>
        <v>Post_2_Treatment75</v>
      </c>
      <c r="M460" s="7" t="s">
        <v>75</v>
      </c>
      <c r="N460" s="7" t="s">
        <v>22</v>
      </c>
      <c r="O460" s="7" t="s">
        <v>143</v>
      </c>
      <c r="P460" s="3">
        <v>2</v>
      </c>
      <c r="Q460" s="15">
        <f>IF(N460="Algae",P460,P460*AB460)</f>
        <v>1.471604938271605</v>
      </c>
      <c r="R460" s="15">
        <f>Q460/X460</f>
        <v>7687.0023336011109</v>
      </c>
      <c r="S460" s="3" t="s">
        <v>187</v>
      </c>
      <c r="T460" s="3">
        <f t="shared" si="55"/>
        <v>7687.0023336011109</v>
      </c>
      <c r="U460" s="3" t="s">
        <v>187</v>
      </c>
      <c r="V460" s="3"/>
      <c r="W460" s="7" t="s">
        <v>24</v>
      </c>
      <c r="X460" s="3">
        <v>1.9144067796610201E-4</v>
      </c>
      <c r="Y460" s="7" t="s">
        <v>24</v>
      </c>
      <c r="AB460" s="13">
        <v>0.73580246913580249</v>
      </c>
    </row>
    <row r="461" spans="1:28" x14ac:dyDescent="0.15">
      <c r="A461" s="7" t="s">
        <v>15</v>
      </c>
      <c r="B461" s="7" t="s">
        <v>148</v>
      </c>
      <c r="C461" s="7" t="s">
        <v>17</v>
      </c>
      <c r="D461" s="7" t="s">
        <v>124</v>
      </c>
      <c r="E461" s="5" t="s">
        <v>192</v>
      </c>
      <c r="F461" s="5" t="str">
        <f t="shared" si="51"/>
        <v>DS</v>
      </c>
      <c r="G461" s="5" t="str">
        <f t="shared" si="52"/>
        <v>Treatment</v>
      </c>
      <c r="H461" s="5" t="str">
        <f t="shared" si="53"/>
        <v>Post_2_Treatment</v>
      </c>
      <c r="I461" s="7" t="s">
        <v>122</v>
      </c>
      <c r="J461" s="7" t="s">
        <v>112</v>
      </c>
      <c r="K461" s="5" t="str">
        <f t="shared" si="56"/>
        <v>75</v>
      </c>
      <c r="L461" s="5" t="str">
        <f t="shared" si="54"/>
        <v>Post_2_Treatment75</v>
      </c>
      <c r="M461" s="7" t="s">
        <v>75</v>
      </c>
      <c r="N461" s="7" t="s">
        <v>22</v>
      </c>
      <c r="O461" s="7" t="s">
        <v>83</v>
      </c>
      <c r="P461" s="3">
        <v>5</v>
      </c>
      <c r="Q461" s="15">
        <f>IF(N461="Algae",P461,P461*AB461)</f>
        <v>3.6790123456790127</v>
      </c>
      <c r="R461" s="15">
        <f>Q461/X461</f>
        <v>19217.505834002779</v>
      </c>
      <c r="S461" s="3" t="s">
        <v>187</v>
      </c>
      <c r="T461" s="3">
        <f t="shared" si="55"/>
        <v>19217.505834002779</v>
      </c>
      <c r="U461" s="3" t="s">
        <v>187</v>
      </c>
      <c r="V461" s="3"/>
      <c r="W461" s="7" t="s">
        <v>24</v>
      </c>
      <c r="X461" s="3">
        <v>1.9144067796610201E-4</v>
      </c>
      <c r="Y461" s="7" t="s">
        <v>24</v>
      </c>
      <c r="AB461" s="13">
        <v>0.73580246913580249</v>
      </c>
    </row>
    <row r="462" spans="1:28" x14ac:dyDescent="0.15">
      <c r="A462" s="7" t="s">
        <v>15</v>
      </c>
      <c r="B462" s="7" t="s">
        <v>148</v>
      </c>
      <c r="C462" s="7" t="s">
        <v>17</v>
      </c>
      <c r="D462" s="7" t="s">
        <v>124</v>
      </c>
      <c r="E462" s="5" t="s">
        <v>192</v>
      </c>
      <c r="F462" s="5" t="str">
        <f t="shared" si="51"/>
        <v>DS</v>
      </c>
      <c r="G462" s="5" t="str">
        <f t="shared" si="52"/>
        <v>Treatment</v>
      </c>
      <c r="H462" s="5" t="str">
        <f t="shared" si="53"/>
        <v>Post_2_Treatment</v>
      </c>
      <c r="I462" s="7" t="s">
        <v>122</v>
      </c>
      <c r="J462" s="7" t="s">
        <v>112</v>
      </c>
      <c r="K462" s="5" t="str">
        <f t="shared" si="56"/>
        <v>75</v>
      </c>
      <c r="L462" s="5" t="str">
        <f t="shared" si="54"/>
        <v>Post_2_Treatment75</v>
      </c>
      <c r="M462" s="7" t="s">
        <v>75</v>
      </c>
      <c r="N462" s="7" t="s">
        <v>22</v>
      </c>
      <c r="O462" s="7" t="s">
        <v>40</v>
      </c>
      <c r="P462" s="3">
        <v>123</v>
      </c>
      <c r="Q462" s="15">
        <f>IF(N462="Algae",P462,P462*AB462)</f>
        <v>90.503703703703707</v>
      </c>
      <c r="R462" s="15">
        <f>Q462/X462</f>
        <v>472750.64351646835</v>
      </c>
      <c r="S462" s="3" t="s">
        <v>187</v>
      </c>
      <c r="T462" s="3">
        <f t="shared" si="55"/>
        <v>472750.64351646835</v>
      </c>
      <c r="U462" s="3" t="s">
        <v>187</v>
      </c>
      <c r="V462" s="3"/>
      <c r="W462" s="7" t="s">
        <v>24</v>
      </c>
      <c r="X462" s="3">
        <v>1.9144067796610201E-4</v>
      </c>
      <c r="Y462" s="7" t="s">
        <v>24</v>
      </c>
      <c r="AB462" s="13">
        <v>0.73580246913580249</v>
      </c>
    </row>
    <row r="463" spans="1:28" x14ac:dyDescent="0.15">
      <c r="A463" s="7" t="s">
        <v>15</v>
      </c>
      <c r="B463" s="7" t="s">
        <v>148</v>
      </c>
      <c r="C463" s="7" t="s">
        <v>17</v>
      </c>
      <c r="D463" s="7" t="s">
        <v>124</v>
      </c>
      <c r="E463" s="5" t="s">
        <v>192</v>
      </c>
      <c r="F463" s="5" t="str">
        <f t="shared" si="51"/>
        <v>DS</v>
      </c>
      <c r="G463" s="5" t="str">
        <f t="shared" si="52"/>
        <v>Treatment</v>
      </c>
      <c r="H463" s="5" t="str">
        <f t="shared" si="53"/>
        <v>Post_2_Treatment</v>
      </c>
      <c r="I463" s="7" t="s">
        <v>122</v>
      </c>
      <c r="J463" s="7" t="s">
        <v>112</v>
      </c>
      <c r="K463" s="5" t="str">
        <f t="shared" si="56"/>
        <v>75</v>
      </c>
      <c r="L463" s="5" t="str">
        <f t="shared" si="54"/>
        <v>Post_2_Treatment75</v>
      </c>
      <c r="M463" s="7" t="s">
        <v>75</v>
      </c>
      <c r="N463" s="7" t="s">
        <v>22</v>
      </c>
      <c r="O463" s="7" t="s">
        <v>41</v>
      </c>
      <c r="P463" s="3">
        <v>2</v>
      </c>
      <c r="Q463" s="15">
        <f>IF(N463="Algae",P463,P463*AB463)</f>
        <v>1.471604938271605</v>
      </c>
      <c r="R463" s="15">
        <f>Q463/X463</f>
        <v>7687.0023336011109</v>
      </c>
      <c r="S463" s="3" t="s">
        <v>187</v>
      </c>
      <c r="T463" s="3">
        <f t="shared" si="55"/>
        <v>7687.0023336011109</v>
      </c>
      <c r="U463" s="3" t="s">
        <v>187</v>
      </c>
      <c r="V463" s="3"/>
      <c r="W463" s="7" t="s">
        <v>24</v>
      </c>
      <c r="X463" s="3">
        <v>1.9144067796610201E-4</v>
      </c>
      <c r="Y463" s="7" t="s">
        <v>24</v>
      </c>
      <c r="AB463" s="13">
        <v>0.73580246913580249</v>
      </c>
    </row>
    <row r="464" spans="1:28" x14ac:dyDescent="0.15">
      <c r="A464" s="7" t="s">
        <v>15</v>
      </c>
      <c r="B464" s="7" t="s">
        <v>148</v>
      </c>
      <c r="C464" s="7" t="s">
        <v>17</v>
      </c>
      <c r="D464" s="7" t="s">
        <v>124</v>
      </c>
      <c r="E464" s="5" t="s">
        <v>192</v>
      </c>
      <c r="F464" s="5" t="str">
        <f t="shared" si="51"/>
        <v>DS</v>
      </c>
      <c r="G464" s="5" t="str">
        <f t="shared" si="52"/>
        <v>Treatment</v>
      </c>
      <c r="H464" s="5" t="str">
        <f t="shared" si="53"/>
        <v>Post_2_Treatment</v>
      </c>
      <c r="I464" s="7" t="s">
        <v>122</v>
      </c>
      <c r="J464" s="7" t="s">
        <v>112</v>
      </c>
      <c r="K464" s="5" t="str">
        <f t="shared" si="56"/>
        <v>75</v>
      </c>
      <c r="L464" s="5" t="str">
        <f t="shared" si="54"/>
        <v>Post_2_Treatment75</v>
      </c>
      <c r="M464" s="7" t="s">
        <v>75</v>
      </c>
      <c r="N464" s="7" t="s">
        <v>22</v>
      </c>
      <c r="O464" s="7" t="s">
        <v>42</v>
      </c>
      <c r="P464" s="3">
        <v>3</v>
      </c>
      <c r="Q464" s="15">
        <f>IF(N464="Algae",P464,P464*AB464)</f>
        <v>2.2074074074074073</v>
      </c>
      <c r="R464" s="15">
        <f>Q464/X464</f>
        <v>11530.503500401666</v>
      </c>
      <c r="S464" s="3" t="s">
        <v>187</v>
      </c>
      <c r="T464" s="3">
        <f t="shared" si="55"/>
        <v>11530.503500401666</v>
      </c>
      <c r="U464" s="3" t="s">
        <v>187</v>
      </c>
      <c r="V464" s="3"/>
      <c r="W464" s="7" t="s">
        <v>24</v>
      </c>
      <c r="X464" s="3">
        <v>1.9144067796610201E-4</v>
      </c>
      <c r="Y464" s="7" t="s">
        <v>24</v>
      </c>
      <c r="AB464" s="13">
        <v>0.73580246913580249</v>
      </c>
    </row>
    <row r="465" spans="1:28" x14ac:dyDescent="0.15">
      <c r="A465" s="7" t="s">
        <v>15</v>
      </c>
      <c r="B465" s="7" t="s">
        <v>148</v>
      </c>
      <c r="C465" s="7" t="s">
        <v>17</v>
      </c>
      <c r="D465" s="7" t="s">
        <v>124</v>
      </c>
      <c r="E465" s="5" t="s">
        <v>192</v>
      </c>
      <c r="F465" s="5" t="str">
        <f t="shared" si="51"/>
        <v>DS</v>
      </c>
      <c r="G465" s="5" t="str">
        <f t="shared" si="52"/>
        <v>Treatment</v>
      </c>
      <c r="H465" s="5" t="str">
        <f t="shared" si="53"/>
        <v>Post_2_Treatment</v>
      </c>
      <c r="I465" s="7" t="s">
        <v>122</v>
      </c>
      <c r="J465" s="7" t="s">
        <v>112</v>
      </c>
      <c r="K465" s="5" t="str">
        <f t="shared" si="56"/>
        <v>75</v>
      </c>
      <c r="L465" s="5" t="str">
        <f t="shared" si="54"/>
        <v>Post_2_Treatment75</v>
      </c>
      <c r="M465" s="7" t="s">
        <v>75</v>
      </c>
      <c r="N465" s="7" t="s">
        <v>22</v>
      </c>
      <c r="O465" s="7" t="s">
        <v>71</v>
      </c>
      <c r="P465" s="3">
        <v>2</v>
      </c>
      <c r="Q465" s="15">
        <f>IF(N465="Algae",P465,P465*AB465)</f>
        <v>1.471604938271605</v>
      </c>
      <c r="R465" s="15">
        <f>Q465/X465</f>
        <v>7687.0023336011109</v>
      </c>
      <c r="S465" s="3" t="s">
        <v>187</v>
      </c>
      <c r="T465" s="3">
        <f t="shared" si="55"/>
        <v>7687.0023336011109</v>
      </c>
      <c r="U465" s="3" t="s">
        <v>187</v>
      </c>
      <c r="V465" s="3"/>
      <c r="W465" s="7" t="s">
        <v>24</v>
      </c>
      <c r="X465" s="3">
        <v>1.9144067796610201E-4</v>
      </c>
      <c r="Y465" s="7" t="s">
        <v>24</v>
      </c>
      <c r="AB465" s="13">
        <v>0.73580246913580249</v>
      </c>
    </row>
    <row r="466" spans="1:28" x14ac:dyDescent="0.15">
      <c r="A466" s="7" t="s">
        <v>15</v>
      </c>
      <c r="B466" s="7" t="s">
        <v>148</v>
      </c>
      <c r="C466" s="7" t="s">
        <v>17</v>
      </c>
      <c r="D466" s="7" t="s">
        <v>124</v>
      </c>
      <c r="E466" s="5" t="s">
        <v>192</v>
      </c>
      <c r="F466" s="5" t="str">
        <f t="shared" si="51"/>
        <v>DS</v>
      </c>
      <c r="G466" s="5" t="str">
        <f t="shared" si="52"/>
        <v>Treatment</v>
      </c>
      <c r="H466" s="5" t="str">
        <f t="shared" si="53"/>
        <v>Post_2_Treatment</v>
      </c>
      <c r="I466" s="7" t="s">
        <v>122</v>
      </c>
      <c r="J466" s="7" t="s">
        <v>112</v>
      </c>
      <c r="K466" s="5" t="str">
        <f t="shared" si="56"/>
        <v>75</v>
      </c>
      <c r="L466" s="5" t="str">
        <f t="shared" si="54"/>
        <v>Post_2_Treatment75</v>
      </c>
      <c r="M466" s="7" t="s">
        <v>75</v>
      </c>
      <c r="N466" s="7" t="s">
        <v>22</v>
      </c>
      <c r="O466" s="7" t="s">
        <v>86</v>
      </c>
      <c r="P466" s="3">
        <v>5</v>
      </c>
      <c r="Q466" s="15">
        <f>IF(N466="Algae",P466,P466*AB466)</f>
        <v>3.6790123456790127</v>
      </c>
      <c r="R466" s="15">
        <f>Q466/X466</f>
        <v>19217.505834002779</v>
      </c>
      <c r="S466" s="3" t="s">
        <v>187</v>
      </c>
      <c r="T466" s="3">
        <f t="shared" si="55"/>
        <v>19217.505834002779</v>
      </c>
      <c r="U466" s="3" t="s">
        <v>187</v>
      </c>
      <c r="V466" s="3"/>
      <c r="W466" s="7" t="s">
        <v>24</v>
      </c>
      <c r="X466" s="3">
        <v>1.9144067796610201E-4</v>
      </c>
      <c r="Y466" s="7" t="s">
        <v>24</v>
      </c>
      <c r="AB466" s="13">
        <v>0.73580246913580249</v>
      </c>
    </row>
    <row r="467" spans="1:28" x14ac:dyDescent="0.15">
      <c r="A467" s="7" t="s">
        <v>15</v>
      </c>
      <c r="B467" s="7" t="s">
        <v>148</v>
      </c>
      <c r="C467" s="7" t="s">
        <v>17</v>
      </c>
      <c r="D467" s="7" t="s">
        <v>124</v>
      </c>
      <c r="E467" s="5" t="s">
        <v>192</v>
      </c>
      <c r="F467" s="5" t="str">
        <f t="shared" si="51"/>
        <v>DS</v>
      </c>
      <c r="G467" s="5" t="str">
        <f t="shared" si="52"/>
        <v>Treatment</v>
      </c>
      <c r="H467" s="5" t="str">
        <f t="shared" si="53"/>
        <v>Post_2_Treatment</v>
      </c>
      <c r="I467" s="7" t="s">
        <v>122</v>
      </c>
      <c r="J467" s="7" t="s">
        <v>112</v>
      </c>
      <c r="K467" s="5" t="str">
        <f t="shared" si="56"/>
        <v>75</v>
      </c>
      <c r="L467" s="5" t="str">
        <f t="shared" si="54"/>
        <v>Post_2_Treatment75</v>
      </c>
      <c r="M467" s="7" t="s">
        <v>75</v>
      </c>
      <c r="N467" s="7" t="s">
        <v>22</v>
      </c>
      <c r="O467" s="7" t="s">
        <v>72</v>
      </c>
      <c r="P467" s="3">
        <v>8</v>
      </c>
      <c r="Q467" s="15">
        <f>IF(N467="Algae",P467,P467*AB467)</f>
        <v>5.88641975308642</v>
      </c>
      <c r="R467" s="15">
        <f>Q467/X467</f>
        <v>30748.009334404444</v>
      </c>
      <c r="S467" s="3" t="s">
        <v>187</v>
      </c>
      <c r="T467" s="3">
        <f t="shared" si="55"/>
        <v>30748.009334404444</v>
      </c>
      <c r="U467" s="3" t="s">
        <v>187</v>
      </c>
      <c r="V467" s="3"/>
      <c r="W467" s="7" t="s">
        <v>24</v>
      </c>
      <c r="X467" s="3">
        <v>1.9144067796610201E-4</v>
      </c>
      <c r="Y467" s="7" t="s">
        <v>24</v>
      </c>
      <c r="AB467" s="13">
        <v>0.73580246913580249</v>
      </c>
    </row>
  </sheetData>
  <sortState ref="A2:Y467">
    <sortCondition ref="B2:B467"/>
    <sortCondition ref="N2:N467"/>
    <sortCondition ref="O2:O467"/>
  </sortState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ORSU N-fixation Study 2018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Rennie Winkelman</dc:creator>
  <cp:lastModifiedBy>Allison Swartz</cp:lastModifiedBy>
  <dcterms:created xsi:type="dcterms:W3CDTF">2019-02-22T17:57:35Z</dcterms:created>
  <dcterms:modified xsi:type="dcterms:W3CDTF">2019-02-23T21:51:05Z</dcterms:modified>
</cp:coreProperties>
</file>