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edar/Desktop/"/>
    </mc:Choice>
  </mc:AlternateContent>
  <bookViews>
    <workbookView xWindow="140" yWindow="460" windowWidth="24360" windowHeight="14100" activeTab="2"/>
  </bookViews>
  <sheets>
    <sheet name="Sheet1" sheetId="1" r:id="rId1"/>
    <sheet name="for Ratios" sheetId="2" r:id="rId2"/>
    <sheet name="Cleane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1" i="3" l="1"/>
  <c r="E165" i="3"/>
  <c r="E160" i="3"/>
  <c r="E162" i="3"/>
  <c r="E164" i="3"/>
  <c r="E163" i="3"/>
  <c r="E159" i="3"/>
  <c r="E158" i="3"/>
  <c r="E143" i="3"/>
  <c r="E147" i="3"/>
  <c r="E142" i="3"/>
  <c r="E144" i="3"/>
  <c r="E146" i="3"/>
  <c r="E145" i="3"/>
  <c r="E141" i="3"/>
  <c r="E140" i="3"/>
  <c r="E127" i="3"/>
  <c r="E131" i="3"/>
  <c r="E126" i="3"/>
  <c r="E128" i="3"/>
  <c r="E130" i="3"/>
  <c r="E129" i="3"/>
  <c r="E125" i="3"/>
  <c r="E124" i="3"/>
  <c r="E111" i="3"/>
  <c r="E115" i="3"/>
  <c r="E110" i="3"/>
  <c r="E112" i="3"/>
  <c r="E114" i="3"/>
  <c r="E113" i="3"/>
  <c r="E109" i="3"/>
  <c r="E108" i="3"/>
  <c r="E95" i="3"/>
  <c r="E99" i="3"/>
  <c r="E94" i="3"/>
  <c r="E96" i="3"/>
  <c r="E98" i="3"/>
  <c r="E97" i="3"/>
  <c r="E93" i="3"/>
  <c r="E92" i="3"/>
  <c r="E79" i="3"/>
  <c r="E83" i="3"/>
  <c r="E78" i="3"/>
  <c r="E80" i="3"/>
  <c r="E82" i="3"/>
  <c r="E81" i="3"/>
  <c r="E77" i="3"/>
  <c r="E76" i="3"/>
  <c r="E61" i="3"/>
  <c r="E65" i="3"/>
  <c r="E60" i="3"/>
  <c r="E62" i="3"/>
  <c r="E64" i="3"/>
  <c r="E63" i="3"/>
  <c r="E59" i="3"/>
  <c r="E58" i="3"/>
  <c r="E45" i="3"/>
  <c r="E49" i="3"/>
  <c r="E44" i="3"/>
  <c r="E46" i="3"/>
  <c r="E48" i="3"/>
  <c r="E47" i="3"/>
  <c r="E43" i="3"/>
  <c r="E42" i="3"/>
  <c r="E29" i="3"/>
  <c r="E33" i="3"/>
  <c r="E28" i="3"/>
  <c r="E30" i="3"/>
  <c r="E32" i="3"/>
  <c r="E31" i="3"/>
  <c r="E27" i="3"/>
  <c r="E26" i="3"/>
  <c r="E13" i="3"/>
  <c r="E17" i="3"/>
  <c r="E12" i="3"/>
  <c r="E14" i="3"/>
  <c r="E16" i="3"/>
  <c r="E15" i="3"/>
  <c r="E11" i="3"/>
  <c r="E10" i="3"/>
  <c r="K2" i="1"/>
  <c r="A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" i="1"/>
  <c r="Y199" i="1"/>
  <c r="X199" i="1"/>
  <c r="W199" i="1"/>
  <c r="V199" i="1"/>
  <c r="U199" i="1"/>
  <c r="T199" i="1"/>
  <c r="M195" i="1"/>
  <c r="M199" i="1"/>
  <c r="K199" i="1"/>
  <c r="Y198" i="1"/>
  <c r="X198" i="1"/>
  <c r="W198" i="1"/>
  <c r="V198" i="1"/>
  <c r="U198" i="1"/>
  <c r="T198" i="1"/>
  <c r="K198" i="1"/>
  <c r="K183" i="1"/>
  <c r="AE183" i="1"/>
  <c r="K185" i="1"/>
  <c r="AE185" i="1"/>
  <c r="K187" i="1"/>
  <c r="AE187" i="1"/>
  <c r="K189" i="1"/>
  <c r="AE189" i="1"/>
  <c r="K191" i="1"/>
  <c r="AE191" i="1"/>
  <c r="AE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K197" i="1"/>
  <c r="Y196" i="1"/>
  <c r="X196" i="1"/>
  <c r="W196" i="1"/>
  <c r="V196" i="1"/>
  <c r="U196" i="1"/>
  <c r="T196" i="1"/>
  <c r="P194" i="1"/>
  <c r="P196" i="1"/>
  <c r="M194" i="1"/>
  <c r="M196" i="1"/>
  <c r="M198" i="1"/>
  <c r="K196" i="1"/>
  <c r="Y195" i="1"/>
  <c r="X195" i="1"/>
  <c r="W195" i="1"/>
  <c r="V195" i="1"/>
  <c r="U195" i="1"/>
  <c r="T195" i="1"/>
  <c r="S195" i="1"/>
  <c r="S199" i="1"/>
  <c r="R195" i="1"/>
  <c r="R199" i="1"/>
  <c r="Q195" i="1"/>
  <c r="Q199" i="1"/>
  <c r="P195" i="1"/>
  <c r="P199" i="1"/>
  <c r="O195" i="1"/>
  <c r="O199" i="1"/>
  <c r="N195" i="1"/>
  <c r="N199" i="1"/>
  <c r="K195" i="1"/>
  <c r="Z182" i="1"/>
  <c r="Z190" i="1"/>
  <c r="Z194" i="1"/>
  <c r="Y194" i="1"/>
  <c r="X194" i="1"/>
  <c r="W194" i="1"/>
  <c r="V194" i="1"/>
  <c r="U194" i="1"/>
  <c r="T194" i="1"/>
  <c r="S194" i="1"/>
  <c r="S196" i="1"/>
  <c r="S198" i="1"/>
  <c r="R194" i="1"/>
  <c r="Q194" i="1"/>
  <c r="P198" i="1"/>
  <c r="O194" i="1"/>
  <c r="O196" i="1"/>
  <c r="N194" i="1"/>
  <c r="N196" i="1"/>
  <c r="N198" i="1"/>
  <c r="K194" i="1"/>
  <c r="AI185" i="1"/>
  <c r="AI187" i="1"/>
  <c r="AI193" i="1"/>
  <c r="AA185" i="1"/>
  <c r="AA187" i="1"/>
  <c r="AA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K193" i="1"/>
  <c r="AB184" i="1"/>
  <c r="AB186" i="1"/>
  <c r="AB192" i="1"/>
  <c r="AA184" i="1"/>
  <c r="AA186" i="1"/>
  <c r="AA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K192" i="1"/>
  <c r="AD191" i="1"/>
  <c r="AC191" i="1"/>
  <c r="AB191" i="1"/>
  <c r="AA191" i="1"/>
  <c r="Z191" i="1"/>
  <c r="AF191" i="1"/>
  <c r="AI191" i="1"/>
  <c r="AB190" i="1"/>
  <c r="AA190" i="1"/>
  <c r="K190" i="1"/>
  <c r="AD189" i="1"/>
  <c r="AC189" i="1"/>
  <c r="AB189" i="1"/>
  <c r="AA189" i="1"/>
  <c r="Z189" i="1"/>
  <c r="AF189" i="1"/>
  <c r="AI189" i="1"/>
  <c r="AJ189" i="1"/>
  <c r="K188" i="1"/>
  <c r="AG188" i="1"/>
  <c r="AB188" i="1"/>
  <c r="AA188" i="1"/>
  <c r="Z188" i="1"/>
  <c r="AD187" i="1"/>
  <c r="AC187" i="1"/>
  <c r="AB187" i="1"/>
  <c r="Z187" i="1"/>
  <c r="AF187" i="1"/>
  <c r="Z186" i="1"/>
  <c r="K186" i="1"/>
  <c r="AE193" i="1"/>
  <c r="AD185" i="1"/>
  <c r="AD193" i="1"/>
  <c r="AC185" i="1"/>
  <c r="AB185" i="1"/>
  <c r="AB193" i="1"/>
  <c r="Z185" i="1"/>
  <c r="Z193" i="1"/>
  <c r="AG185" i="1"/>
  <c r="K184" i="1"/>
  <c r="AG184" i="1"/>
  <c r="Z184" i="1"/>
  <c r="Z192" i="1"/>
  <c r="AI183" i="1"/>
  <c r="AE195" i="1"/>
  <c r="AD183" i="1"/>
  <c r="AD197" i="1"/>
  <c r="AC183" i="1"/>
  <c r="AB183" i="1"/>
  <c r="AB199" i="1"/>
  <c r="AA183" i="1"/>
  <c r="AA199" i="1"/>
  <c r="Z183" i="1"/>
  <c r="Z199" i="1"/>
  <c r="AG183" i="1"/>
  <c r="AB182" i="1"/>
  <c r="AB198" i="1"/>
  <c r="AA182" i="1"/>
  <c r="AA198" i="1"/>
  <c r="Z198" i="1"/>
  <c r="K182" i="1"/>
  <c r="AG182" i="1"/>
  <c r="Y181" i="1"/>
  <c r="X181" i="1"/>
  <c r="W181" i="1"/>
  <c r="V181" i="1"/>
  <c r="U181" i="1"/>
  <c r="T181" i="1"/>
  <c r="M177" i="1"/>
  <c r="M181" i="1"/>
  <c r="K181" i="1"/>
  <c r="Y180" i="1"/>
  <c r="X180" i="1"/>
  <c r="W180" i="1"/>
  <c r="V180" i="1"/>
  <c r="U180" i="1"/>
  <c r="T180" i="1"/>
  <c r="K180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K179" i="1"/>
  <c r="Y178" i="1"/>
  <c r="X178" i="1"/>
  <c r="W178" i="1"/>
  <c r="V178" i="1"/>
  <c r="U178" i="1"/>
  <c r="T178" i="1"/>
  <c r="P176" i="1"/>
  <c r="P178" i="1"/>
  <c r="M176" i="1"/>
  <c r="M178" i="1"/>
  <c r="K178" i="1"/>
  <c r="Y177" i="1"/>
  <c r="X177" i="1"/>
  <c r="W177" i="1"/>
  <c r="V177" i="1"/>
  <c r="U177" i="1"/>
  <c r="T177" i="1"/>
  <c r="S177" i="1"/>
  <c r="S181" i="1"/>
  <c r="R177" i="1"/>
  <c r="R181" i="1"/>
  <c r="Q177" i="1"/>
  <c r="Q181" i="1"/>
  <c r="P177" i="1"/>
  <c r="P181" i="1"/>
  <c r="O177" i="1"/>
  <c r="O181" i="1"/>
  <c r="N177" i="1"/>
  <c r="N181" i="1"/>
  <c r="K177" i="1"/>
  <c r="Z166" i="1"/>
  <c r="Z172" i="1"/>
  <c r="Z176" i="1"/>
  <c r="Y176" i="1"/>
  <c r="X176" i="1"/>
  <c r="W176" i="1"/>
  <c r="V176" i="1"/>
  <c r="U176" i="1"/>
  <c r="T176" i="1"/>
  <c r="S176" i="1"/>
  <c r="R176" i="1"/>
  <c r="Q176" i="1"/>
  <c r="P180" i="1"/>
  <c r="O176" i="1"/>
  <c r="O178" i="1"/>
  <c r="N176" i="1"/>
  <c r="N178" i="1"/>
  <c r="N180" i="1"/>
  <c r="M180" i="1"/>
  <c r="K176" i="1"/>
  <c r="K169" i="1"/>
  <c r="AI169" i="1"/>
  <c r="K171" i="1"/>
  <c r="AI171" i="1"/>
  <c r="AI175" i="1"/>
  <c r="AA169" i="1"/>
  <c r="AA171" i="1"/>
  <c r="AA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K175" i="1"/>
  <c r="AB168" i="1"/>
  <c r="AB170" i="1"/>
  <c r="AB174" i="1"/>
  <c r="AA168" i="1"/>
  <c r="AA170" i="1"/>
  <c r="AA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K174" i="1"/>
  <c r="K173" i="1"/>
  <c r="AD173" i="1"/>
  <c r="AC173" i="1"/>
  <c r="AB173" i="1"/>
  <c r="AA173" i="1"/>
  <c r="Z173" i="1"/>
  <c r="AF173" i="1"/>
  <c r="AG173" i="1"/>
  <c r="AB172" i="1"/>
  <c r="AA172" i="1"/>
  <c r="K172" i="1"/>
  <c r="AD171" i="1"/>
  <c r="AC171" i="1"/>
  <c r="AB171" i="1"/>
  <c r="Z171" i="1"/>
  <c r="AF171" i="1"/>
  <c r="K170" i="1"/>
  <c r="AG170" i="1"/>
  <c r="Z170" i="1"/>
  <c r="AD169" i="1"/>
  <c r="AD175" i="1"/>
  <c r="AC169" i="1"/>
  <c r="AB169" i="1"/>
  <c r="AB175" i="1"/>
  <c r="Z169" i="1"/>
  <c r="Z175" i="1"/>
  <c r="AG169" i="1"/>
  <c r="Z168" i="1"/>
  <c r="Z174" i="1"/>
  <c r="K168" i="1"/>
  <c r="K167" i="1"/>
  <c r="AI167" i="1"/>
  <c r="AD167" i="1"/>
  <c r="AD179" i="1"/>
  <c r="AC167" i="1"/>
  <c r="AC181" i="1"/>
  <c r="AB167" i="1"/>
  <c r="AB181" i="1"/>
  <c r="AA167" i="1"/>
  <c r="AA181" i="1"/>
  <c r="Z167" i="1"/>
  <c r="Z181" i="1"/>
  <c r="AG167" i="1"/>
  <c r="K166" i="1"/>
  <c r="AG166" i="1"/>
  <c r="AB166" i="1"/>
  <c r="AB180" i="1"/>
  <c r="AA166" i="1"/>
  <c r="AA180" i="1"/>
  <c r="Z180" i="1"/>
  <c r="Y165" i="1"/>
  <c r="X165" i="1"/>
  <c r="W165" i="1"/>
  <c r="V165" i="1"/>
  <c r="U165" i="1"/>
  <c r="T165" i="1"/>
  <c r="M161" i="1"/>
  <c r="M165" i="1"/>
  <c r="K165" i="1"/>
  <c r="Y164" i="1"/>
  <c r="X164" i="1"/>
  <c r="W164" i="1"/>
  <c r="V164" i="1"/>
  <c r="U164" i="1"/>
  <c r="T164" i="1"/>
  <c r="K164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K163" i="1"/>
  <c r="Y162" i="1"/>
  <c r="X162" i="1"/>
  <c r="W162" i="1"/>
  <c r="V162" i="1"/>
  <c r="U162" i="1"/>
  <c r="T162" i="1"/>
  <c r="P160" i="1"/>
  <c r="P162" i="1"/>
  <c r="K162" i="1"/>
  <c r="Y161" i="1"/>
  <c r="X161" i="1"/>
  <c r="W161" i="1"/>
  <c r="V161" i="1"/>
  <c r="U161" i="1"/>
  <c r="T161" i="1"/>
  <c r="S161" i="1"/>
  <c r="S165" i="1"/>
  <c r="R161" i="1"/>
  <c r="R165" i="1"/>
  <c r="Q161" i="1"/>
  <c r="Q165" i="1"/>
  <c r="P161" i="1"/>
  <c r="P165" i="1"/>
  <c r="O161" i="1"/>
  <c r="O165" i="1"/>
  <c r="N161" i="1"/>
  <c r="N165" i="1"/>
  <c r="K161" i="1"/>
  <c r="Z148" i="1"/>
  <c r="Z156" i="1"/>
  <c r="Z154" i="1"/>
  <c r="Z160" i="1"/>
  <c r="Y160" i="1"/>
  <c r="X160" i="1"/>
  <c r="W160" i="1"/>
  <c r="V160" i="1"/>
  <c r="U160" i="1"/>
  <c r="T160" i="1"/>
  <c r="S160" i="1"/>
  <c r="R160" i="1"/>
  <c r="Q160" i="1"/>
  <c r="P164" i="1"/>
  <c r="O160" i="1"/>
  <c r="O162" i="1"/>
  <c r="N160" i="1"/>
  <c r="N162" i="1"/>
  <c r="N164" i="1"/>
  <c r="M160" i="1"/>
  <c r="K160" i="1"/>
  <c r="K151" i="1"/>
  <c r="AI151" i="1"/>
  <c r="K153" i="1"/>
  <c r="AI153" i="1"/>
  <c r="AI159" i="1"/>
  <c r="AA151" i="1"/>
  <c r="AA153" i="1"/>
  <c r="AA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K159" i="1"/>
  <c r="AB150" i="1"/>
  <c r="AB152" i="1"/>
  <c r="AB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K158" i="1"/>
  <c r="K157" i="1"/>
  <c r="AI157" i="1"/>
  <c r="AD157" i="1"/>
  <c r="AC157" i="1"/>
  <c r="AB157" i="1"/>
  <c r="AA157" i="1"/>
  <c r="Z157" i="1"/>
  <c r="AF157" i="1"/>
  <c r="AJ157" i="1"/>
  <c r="AG157" i="1"/>
  <c r="AB156" i="1"/>
  <c r="AA156" i="1"/>
  <c r="K156" i="1"/>
  <c r="K155" i="1"/>
  <c r="AI155" i="1"/>
  <c r="AD155" i="1"/>
  <c r="AC155" i="1"/>
  <c r="AB155" i="1"/>
  <c r="AA155" i="1"/>
  <c r="Z155" i="1"/>
  <c r="AF155" i="1"/>
  <c r="AJ155" i="1"/>
  <c r="AG155" i="1"/>
  <c r="AH155" i="1"/>
  <c r="K154" i="1"/>
  <c r="AG154" i="1"/>
  <c r="AB154" i="1"/>
  <c r="AA154" i="1"/>
  <c r="AD153" i="1"/>
  <c r="AC153" i="1"/>
  <c r="AB153" i="1"/>
  <c r="Z153" i="1"/>
  <c r="AF153" i="1"/>
  <c r="AJ153" i="1"/>
  <c r="AG153" i="1"/>
  <c r="AA152" i="1"/>
  <c r="Z152" i="1"/>
  <c r="K152" i="1"/>
  <c r="AD151" i="1"/>
  <c r="AD159" i="1"/>
  <c r="AC151" i="1"/>
  <c r="AB151" i="1"/>
  <c r="AB159" i="1"/>
  <c r="Z151" i="1"/>
  <c r="Z159" i="1"/>
  <c r="AG151" i="1"/>
  <c r="K150" i="1"/>
  <c r="AG150" i="1"/>
  <c r="AA150" i="1"/>
  <c r="AA158" i="1"/>
  <c r="Z150" i="1"/>
  <c r="Z158" i="1"/>
  <c r="K149" i="1"/>
  <c r="AI149" i="1"/>
  <c r="AE149" i="1"/>
  <c r="AD149" i="1"/>
  <c r="AD163" i="1"/>
  <c r="AC149" i="1"/>
  <c r="AB149" i="1"/>
  <c r="AB165" i="1"/>
  <c r="AA149" i="1"/>
  <c r="AA165" i="1"/>
  <c r="Z149" i="1"/>
  <c r="Z165" i="1"/>
  <c r="AG149" i="1"/>
  <c r="AG161" i="1"/>
  <c r="AB148" i="1"/>
  <c r="AB164" i="1"/>
  <c r="AA148" i="1"/>
  <c r="AA164" i="1"/>
  <c r="Z164" i="1"/>
  <c r="K148" i="1"/>
  <c r="Y147" i="1"/>
  <c r="X147" i="1"/>
  <c r="W147" i="1"/>
  <c r="V147" i="1"/>
  <c r="U147" i="1"/>
  <c r="T147" i="1"/>
  <c r="M143" i="1"/>
  <c r="M147" i="1"/>
  <c r="K147" i="1"/>
  <c r="Y146" i="1"/>
  <c r="X146" i="1"/>
  <c r="W146" i="1"/>
  <c r="V146" i="1"/>
  <c r="U146" i="1"/>
  <c r="T146" i="1"/>
  <c r="K146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K145" i="1"/>
  <c r="Y144" i="1"/>
  <c r="X144" i="1"/>
  <c r="W144" i="1"/>
  <c r="V144" i="1"/>
  <c r="U144" i="1"/>
  <c r="T144" i="1"/>
  <c r="P142" i="1"/>
  <c r="P144" i="1"/>
  <c r="K144" i="1"/>
  <c r="Y143" i="1"/>
  <c r="X143" i="1"/>
  <c r="W143" i="1"/>
  <c r="V143" i="1"/>
  <c r="U143" i="1"/>
  <c r="T143" i="1"/>
  <c r="S143" i="1"/>
  <c r="S147" i="1"/>
  <c r="R143" i="1"/>
  <c r="R147" i="1"/>
  <c r="Q143" i="1"/>
  <c r="Q147" i="1"/>
  <c r="P143" i="1"/>
  <c r="P147" i="1"/>
  <c r="O143" i="1"/>
  <c r="O147" i="1"/>
  <c r="N143" i="1"/>
  <c r="N147" i="1"/>
  <c r="K143" i="1"/>
  <c r="Y142" i="1"/>
  <c r="X142" i="1"/>
  <c r="W142" i="1"/>
  <c r="V142" i="1"/>
  <c r="U142" i="1"/>
  <c r="T142" i="1"/>
  <c r="S142" i="1"/>
  <c r="R142" i="1"/>
  <c r="Q142" i="1"/>
  <c r="P146" i="1"/>
  <c r="O142" i="1"/>
  <c r="O144" i="1"/>
  <c r="N142" i="1"/>
  <c r="N144" i="1"/>
  <c r="N146" i="1"/>
  <c r="M142" i="1"/>
  <c r="K142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K141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K140" i="1"/>
  <c r="K139" i="1"/>
  <c r="AE139" i="1"/>
  <c r="AD139" i="1"/>
  <c r="AC139" i="1"/>
  <c r="AB139" i="1"/>
  <c r="AA139" i="1"/>
  <c r="Z139" i="1"/>
  <c r="AF139" i="1"/>
  <c r="K138" i="1"/>
  <c r="AI138" i="1"/>
  <c r="AG138" i="1"/>
  <c r="AB138" i="1"/>
  <c r="AA138" i="1"/>
  <c r="Z138" i="1"/>
  <c r="K137" i="1"/>
  <c r="AE137" i="1"/>
  <c r="AC137" i="1"/>
  <c r="AB137" i="1"/>
  <c r="AA137" i="1"/>
  <c r="Z137" i="1"/>
  <c r="AI137" i="1"/>
  <c r="AB136" i="1"/>
  <c r="AA136" i="1"/>
  <c r="Z136" i="1"/>
  <c r="K136" i="1"/>
  <c r="K135" i="1"/>
  <c r="AE135" i="1"/>
  <c r="AC135" i="1"/>
  <c r="AB135" i="1"/>
  <c r="AB141" i="1"/>
  <c r="AA135" i="1"/>
  <c r="AA141" i="1"/>
  <c r="Z135" i="1"/>
  <c r="Z141" i="1"/>
  <c r="AI135" i="1"/>
  <c r="K134" i="1"/>
  <c r="AI134" i="1"/>
  <c r="AG134" i="1"/>
  <c r="AB134" i="1"/>
  <c r="AB140" i="1"/>
  <c r="AA134" i="1"/>
  <c r="Z134" i="1"/>
  <c r="Z140" i="1"/>
  <c r="K133" i="1"/>
  <c r="AE133" i="1"/>
  <c r="AC133" i="1"/>
  <c r="AB133" i="1"/>
  <c r="AA133" i="1"/>
  <c r="Z133" i="1"/>
  <c r="AI133" i="1"/>
  <c r="AB132" i="1"/>
  <c r="AA132" i="1"/>
  <c r="Z132" i="1"/>
  <c r="K132" i="1"/>
  <c r="Y131" i="1"/>
  <c r="X131" i="1"/>
  <c r="W131" i="1"/>
  <c r="V131" i="1"/>
  <c r="U131" i="1"/>
  <c r="T131" i="1"/>
  <c r="Q127" i="1"/>
  <c r="Q131" i="1"/>
  <c r="O127" i="1"/>
  <c r="O131" i="1"/>
  <c r="M127" i="1"/>
  <c r="M131" i="1"/>
  <c r="K131" i="1"/>
  <c r="Y130" i="1"/>
  <c r="X130" i="1"/>
  <c r="W130" i="1"/>
  <c r="V130" i="1"/>
  <c r="U130" i="1"/>
  <c r="T130" i="1"/>
  <c r="P126" i="1"/>
  <c r="P128" i="1"/>
  <c r="P130" i="1"/>
  <c r="N126" i="1"/>
  <c r="N128" i="1"/>
  <c r="N130" i="1"/>
  <c r="K130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K129" i="1"/>
  <c r="AB116" i="1"/>
  <c r="AB118" i="1"/>
  <c r="AB120" i="1"/>
  <c r="AB128" i="1"/>
  <c r="Z116" i="1"/>
  <c r="Z118" i="1"/>
  <c r="Z120" i="1"/>
  <c r="Z128" i="1"/>
  <c r="Y128" i="1"/>
  <c r="X128" i="1"/>
  <c r="W128" i="1"/>
  <c r="V128" i="1"/>
  <c r="U128" i="1"/>
  <c r="T128" i="1"/>
  <c r="R126" i="1"/>
  <c r="R128" i="1"/>
  <c r="R130" i="1"/>
  <c r="O126" i="1"/>
  <c r="O128" i="1"/>
  <c r="K128" i="1"/>
  <c r="Y127" i="1"/>
  <c r="X127" i="1"/>
  <c r="W127" i="1"/>
  <c r="V127" i="1"/>
  <c r="U127" i="1"/>
  <c r="T127" i="1"/>
  <c r="S127" i="1"/>
  <c r="S131" i="1"/>
  <c r="R127" i="1"/>
  <c r="R131" i="1"/>
  <c r="P127" i="1"/>
  <c r="P131" i="1"/>
  <c r="N127" i="1"/>
  <c r="N131" i="1"/>
  <c r="K127" i="1"/>
  <c r="AB126" i="1"/>
  <c r="Y126" i="1"/>
  <c r="X126" i="1"/>
  <c r="W126" i="1"/>
  <c r="V126" i="1"/>
  <c r="U126" i="1"/>
  <c r="T126" i="1"/>
  <c r="S126" i="1"/>
  <c r="Q126" i="1"/>
  <c r="O130" i="1"/>
  <c r="M126" i="1"/>
  <c r="M128" i="1"/>
  <c r="M130" i="1"/>
  <c r="K126" i="1"/>
  <c r="K119" i="1"/>
  <c r="AE119" i="1"/>
  <c r="K121" i="1"/>
  <c r="AE121" i="1"/>
  <c r="AE125" i="1"/>
  <c r="AB119" i="1"/>
  <c r="AB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K125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K124" i="1"/>
  <c r="K123" i="1"/>
  <c r="AI123" i="1"/>
  <c r="AF123" i="1"/>
  <c r="AJ123" i="1"/>
  <c r="AG123" i="1"/>
  <c r="AH123" i="1"/>
  <c r="AE123" i="1"/>
  <c r="K117" i="1"/>
  <c r="AE117" i="1"/>
  <c r="AE131" i="1"/>
  <c r="AD123" i="1"/>
  <c r="K122" i="1"/>
  <c r="AI122" i="1"/>
  <c r="AF122" i="1"/>
  <c r="AJ122" i="1"/>
  <c r="AG122" i="1"/>
  <c r="AH122" i="1"/>
  <c r="AE122" i="1"/>
  <c r="AD122" i="1"/>
  <c r="AI121" i="1"/>
  <c r="AF121" i="1"/>
  <c r="AJ121" i="1"/>
  <c r="AG121" i="1"/>
  <c r="AH121" i="1"/>
  <c r="AD121" i="1"/>
  <c r="K120" i="1"/>
  <c r="AE120" i="1"/>
  <c r="AA120" i="1"/>
  <c r="AI119" i="1"/>
  <c r="AC119" i="1"/>
  <c r="AC125" i="1"/>
  <c r="AA119" i="1"/>
  <c r="AA125" i="1"/>
  <c r="Z119" i="1"/>
  <c r="Z125" i="1"/>
  <c r="AG119" i="1"/>
  <c r="K118" i="1"/>
  <c r="AG118" i="1"/>
  <c r="AE118" i="1"/>
  <c r="AE124" i="1"/>
  <c r="AB124" i="1"/>
  <c r="AA118" i="1"/>
  <c r="AA124" i="1"/>
  <c r="AI117" i="1"/>
  <c r="AE127" i="1"/>
  <c r="AC117" i="1"/>
  <c r="AB117" i="1"/>
  <c r="AB131" i="1"/>
  <c r="AA117" i="1"/>
  <c r="Z117" i="1"/>
  <c r="Z131" i="1"/>
  <c r="AG117" i="1"/>
  <c r="K116" i="1"/>
  <c r="AE116" i="1"/>
  <c r="AB130" i="1"/>
  <c r="AA116" i="1"/>
  <c r="AA126" i="1"/>
  <c r="Z126" i="1"/>
  <c r="AG116" i="1"/>
  <c r="AA101" i="1"/>
  <c r="AA103" i="1"/>
  <c r="AA107" i="1"/>
  <c r="AA115" i="1"/>
  <c r="Y115" i="1"/>
  <c r="X115" i="1"/>
  <c r="W115" i="1"/>
  <c r="V115" i="1"/>
  <c r="U115" i="1"/>
  <c r="T115" i="1"/>
  <c r="S111" i="1"/>
  <c r="S115" i="1"/>
  <c r="R111" i="1"/>
  <c r="R115" i="1"/>
  <c r="O111" i="1"/>
  <c r="O115" i="1"/>
  <c r="M111" i="1"/>
  <c r="M115" i="1"/>
  <c r="K115" i="1"/>
  <c r="AB100" i="1"/>
  <c r="AB102" i="1"/>
  <c r="AB106" i="1"/>
  <c r="AB114" i="1"/>
  <c r="Y114" i="1"/>
  <c r="X114" i="1"/>
  <c r="W114" i="1"/>
  <c r="V114" i="1"/>
  <c r="U114" i="1"/>
  <c r="T114" i="1"/>
  <c r="K114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K113" i="1"/>
  <c r="Z100" i="1"/>
  <c r="Z102" i="1"/>
  <c r="Z104" i="1"/>
  <c r="Z106" i="1"/>
  <c r="Z112" i="1"/>
  <c r="Y112" i="1"/>
  <c r="X112" i="1"/>
  <c r="W112" i="1"/>
  <c r="V112" i="1"/>
  <c r="U112" i="1"/>
  <c r="T112" i="1"/>
  <c r="P110" i="1"/>
  <c r="P112" i="1"/>
  <c r="P114" i="1"/>
  <c r="N110" i="1"/>
  <c r="N112" i="1"/>
  <c r="N114" i="1"/>
  <c r="M110" i="1"/>
  <c r="M112" i="1"/>
  <c r="K112" i="1"/>
  <c r="AB101" i="1"/>
  <c r="AB107" i="1"/>
  <c r="AB111" i="1"/>
  <c r="AA111" i="1"/>
  <c r="Y111" i="1"/>
  <c r="X111" i="1"/>
  <c r="W111" i="1"/>
  <c r="V111" i="1"/>
  <c r="U111" i="1"/>
  <c r="T111" i="1"/>
  <c r="Q111" i="1"/>
  <c r="Q115" i="1"/>
  <c r="P111" i="1"/>
  <c r="P115" i="1"/>
  <c r="N111" i="1"/>
  <c r="N115" i="1"/>
  <c r="K111" i="1"/>
  <c r="AB110" i="1"/>
  <c r="Z110" i="1"/>
  <c r="Y110" i="1"/>
  <c r="X110" i="1"/>
  <c r="W110" i="1"/>
  <c r="V110" i="1"/>
  <c r="U110" i="1"/>
  <c r="T110" i="1"/>
  <c r="S110" i="1"/>
  <c r="S112" i="1"/>
  <c r="S114" i="1"/>
  <c r="R110" i="1"/>
  <c r="Q110" i="1"/>
  <c r="O110" i="1"/>
  <c r="M114" i="1"/>
  <c r="K110" i="1"/>
  <c r="AA105" i="1"/>
  <c r="AA109" i="1"/>
  <c r="Z103" i="1"/>
  <c r="Z105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K109" i="1"/>
  <c r="AB104" i="1"/>
  <c r="AB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K108" i="1"/>
  <c r="K107" i="1"/>
  <c r="AE107" i="1"/>
  <c r="AC107" i="1"/>
  <c r="Z107" i="1"/>
  <c r="AI107" i="1"/>
  <c r="K106" i="1"/>
  <c r="AG106" i="1"/>
  <c r="AA106" i="1"/>
  <c r="K105" i="1"/>
  <c r="AE105" i="1"/>
  <c r="AC105" i="1"/>
  <c r="AB105" i="1"/>
  <c r="AI105" i="1"/>
  <c r="K104" i="1"/>
  <c r="AI104" i="1"/>
  <c r="AA104" i="1"/>
  <c r="AG104" i="1"/>
  <c r="K103" i="1"/>
  <c r="AE103" i="1"/>
  <c r="AC103" i="1"/>
  <c r="AC109" i="1"/>
  <c r="AB103" i="1"/>
  <c r="AB109" i="1"/>
  <c r="AI103" i="1"/>
  <c r="K102" i="1"/>
  <c r="AG102" i="1"/>
  <c r="AA102" i="1"/>
  <c r="AA108" i="1"/>
  <c r="Z108" i="1"/>
  <c r="K101" i="1"/>
  <c r="AE101" i="1"/>
  <c r="AC101" i="1"/>
  <c r="AC115" i="1"/>
  <c r="AB113" i="1"/>
  <c r="AA113" i="1"/>
  <c r="Z101" i="1"/>
  <c r="Z115" i="1"/>
  <c r="AI101" i="1"/>
  <c r="K100" i="1"/>
  <c r="AI100" i="1"/>
  <c r="AB112" i="1"/>
  <c r="AA100" i="1"/>
  <c r="Z114" i="1"/>
  <c r="AG100" i="1"/>
  <c r="Y99" i="1"/>
  <c r="X99" i="1"/>
  <c r="W99" i="1"/>
  <c r="V99" i="1"/>
  <c r="U99" i="1"/>
  <c r="T99" i="1"/>
  <c r="O95" i="1"/>
  <c r="O99" i="1"/>
  <c r="M95" i="1"/>
  <c r="M99" i="1"/>
  <c r="K99" i="1"/>
  <c r="Y98" i="1"/>
  <c r="X98" i="1"/>
  <c r="W98" i="1"/>
  <c r="V98" i="1"/>
  <c r="U98" i="1"/>
  <c r="T98" i="1"/>
  <c r="N94" i="1"/>
  <c r="N96" i="1"/>
  <c r="N98" i="1"/>
  <c r="K98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K97" i="1"/>
  <c r="Y96" i="1"/>
  <c r="X96" i="1"/>
  <c r="W96" i="1"/>
  <c r="V96" i="1"/>
  <c r="U96" i="1"/>
  <c r="T96" i="1"/>
  <c r="R94" i="1"/>
  <c r="R96" i="1"/>
  <c r="R98" i="1"/>
  <c r="K96" i="1"/>
  <c r="Y95" i="1"/>
  <c r="X95" i="1"/>
  <c r="W95" i="1"/>
  <c r="V95" i="1"/>
  <c r="U95" i="1"/>
  <c r="T95" i="1"/>
  <c r="S95" i="1"/>
  <c r="S99" i="1"/>
  <c r="R95" i="1"/>
  <c r="R99" i="1"/>
  <c r="Q95" i="1"/>
  <c r="Q99" i="1"/>
  <c r="P95" i="1"/>
  <c r="P99" i="1"/>
  <c r="N95" i="1"/>
  <c r="N99" i="1"/>
  <c r="K95" i="1"/>
  <c r="AB84" i="1"/>
  <c r="AB90" i="1"/>
  <c r="AB94" i="1"/>
  <c r="AA84" i="1"/>
  <c r="AA90" i="1"/>
  <c r="AA94" i="1"/>
  <c r="Y94" i="1"/>
  <c r="X94" i="1"/>
  <c r="W94" i="1"/>
  <c r="V94" i="1"/>
  <c r="U94" i="1"/>
  <c r="T94" i="1"/>
  <c r="S94" i="1"/>
  <c r="Q94" i="1"/>
  <c r="Q96" i="1"/>
  <c r="Q98" i="1"/>
  <c r="P94" i="1"/>
  <c r="P96" i="1"/>
  <c r="O94" i="1"/>
  <c r="O96" i="1"/>
  <c r="M94" i="1"/>
  <c r="M96" i="1"/>
  <c r="M98" i="1"/>
  <c r="K94" i="1"/>
  <c r="AB87" i="1"/>
  <c r="AB89" i="1"/>
  <c r="AB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K93" i="1"/>
  <c r="K86" i="1"/>
  <c r="AC86" i="1"/>
  <c r="K88" i="1"/>
  <c r="AC88" i="1"/>
  <c r="AC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K92" i="1"/>
  <c r="AB91" i="1"/>
  <c r="AA91" i="1"/>
  <c r="Z91" i="1"/>
  <c r="K91" i="1"/>
  <c r="AI91" i="1"/>
  <c r="K90" i="1"/>
  <c r="AI90" i="1"/>
  <c r="AE90" i="1"/>
  <c r="AD90" i="1"/>
  <c r="AC90" i="1"/>
  <c r="Z90" i="1"/>
  <c r="AF90" i="1"/>
  <c r="AG90" i="1"/>
  <c r="AH90" i="1"/>
  <c r="AA89" i="1"/>
  <c r="Z89" i="1"/>
  <c r="K89" i="1"/>
  <c r="AI88" i="1"/>
  <c r="AE88" i="1"/>
  <c r="AD88" i="1"/>
  <c r="AB88" i="1"/>
  <c r="AA88" i="1"/>
  <c r="Z88" i="1"/>
  <c r="AF88" i="1"/>
  <c r="AG88" i="1"/>
  <c r="K87" i="1"/>
  <c r="AG87" i="1"/>
  <c r="AE87" i="1"/>
  <c r="AD87" i="1"/>
  <c r="AA87" i="1"/>
  <c r="AA93" i="1"/>
  <c r="Z87" i="1"/>
  <c r="AC87" i="1"/>
  <c r="AI86" i="1"/>
  <c r="AE86" i="1"/>
  <c r="AE92" i="1"/>
  <c r="AD86" i="1"/>
  <c r="AD92" i="1"/>
  <c r="AB86" i="1"/>
  <c r="AB92" i="1"/>
  <c r="AA86" i="1"/>
  <c r="AA92" i="1"/>
  <c r="Z86" i="1"/>
  <c r="AF86" i="1"/>
  <c r="AG86" i="1"/>
  <c r="AG92" i="1"/>
  <c r="K85" i="1"/>
  <c r="AG85" i="1"/>
  <c r="AD85" i="1"/>
  <c r="AB85" i="1"/>
  <c r="AB99" i="1"/>
  <c r="AA85" i="1"/>
  <c r="Z85" i="1"/>
  <c r="AC85" i="1"/>
  <c r="K84" i="1"/>
  <c r="AE84" i="1"/>
  <c r="AB98" i="1"/>
  <c r="Z84" i="1"/>
  <c r="Y83" i="1"/>
  <c r="X83" i="1"/>
  <c r="W83" i="1"/>
  <c r="V83" i="1"/>
  <c r="U83" i="1"/>
  <c r="T83" i="1"/>
  <c r="S79" i="1"/>
  <c r="S83" i="1"/>
  <c r="Q79" i="1"/>
  <c r="Q83" i="1"/>
  <c r="N79" i="1"/>
  <c r="N83" i="1"/>
  <c r="K83" i="1"/>
  <c r="AB66" i="1"/>
  <c r="AB68" i="1"/>
  <c r="AB72" i="1"/>
  <c r="AB74" i="1"/>
  <c r="AB82" i="1"/>
  <c r="Z66" i="1"/>
  <c r="Z68" i="1"/>
  <c r="Z72" i="1"/>
  <c r="Z74" i="1"/>
  <c r="Z82" i="1"/>
  <c r="Y82" i="1"/>
  <c r="X82" i="1"/>
  <c r="W82" i="1"/>
  <c r="V82" i="1"/>
  <c r="U82" i="1"/>
  <c r="T82" i="1"/>
  <c r="R78" i="1"/>
  <c r="R80" i="1"/>
  <c r="R82" i="1"/>
  <c r="K82" i="1"/>
  <c r="Z67" i="1"/>
  <c r="Z69" i="1"/>
  <c r="Z71" i="1"/>
  <c r="Z73" i="1"/>
  <c r="Z75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K81" i="1"/>
  <c r="K66" i="1"/>
  <c r="AI66" i="1"/>
  <c r="K68" i="1"/>
  <c r="AI68" i="1"/>
  <c r="K70" i="1"/>
  <c r="AI70" i="1"/>
  <c r="K72" i="1"/>
  <c r="AI72" i="1"/>
  <c r="K74" i="1"/>
  <c r="AI74" i="1"/>
  <c r="AI80" i="1"/>
  <c r="AB70" i="1"/>
  <c r="AB80" i="1"/>
  <c r="AA66" i="1"/>
  <c r="AA68" i="1"/>
  <c r="AA70" i="1"/>
  <c r="AA72" i="1"/>
  <c r="AA74" i="1"/>
  <c r="AA80" i="1"/>
  <c r="Y80" i="1"/>
  <c r="X80" i="1"/>
  <c r="W80" i="1"/>
  <c r="V80" i="1"/>
  <c r="U80" i="1"/>
  <c r="T80" i="1"/>
  <c r="O78" i="1"/>
  <c r="O80" i="1"/>
  <c r="O82" i="1"/>
  <c r="N78" i="1"/>
  <c r="N80" i="1"/>
  <c r="K80" i="1"/>
  <c r="Z79" i="1"/>
  <c r="Y79" i="1"/>
  <c r="X79" i="1"/>
  <c r="W79" i="1"/>
  <c r="V79" i="1"/>
  <c r="U79" i="1"/>
  <c r="T79" i="1"/>
  <c r="R79" i="1"/>
  <c r="R83" i="1"/>
  <c r="P79" i="1"/>
  <c r="P83" i="1"/>
  <c r="O79" i="1"/>
  <c r="O83" i="1"/>
  <c r="M79" i="1"/>
  <c r="M83" i="1"/>
  <c r="K79" i="1"/>
  <c r="AI78" i="1"/>
  <c r="AA78" i="1"/>
  <c r="Y78" i="1"/>
  <c r="X78" i="1"/>
  <c r="W78" i="1"/>
  <c r="V78" i="1"/>
  <c r="U78" i="1"/>
  <c r="T78" i="1"/>
  <c r="S78" i="1"/>
  <c r="S80" i="1"/>
  <c r="Q78" i="1"/>
  <c r="P78" i="1"/>
  <c r="M78" i="1"/>
  <c r="M80" i="1"/>
  <c r="M82" i="1"/>
  <c r="K78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K77" i="1"/>
  <c r="AI76" i="1"/>
  <c r="AA76" i="1"/>
  <c r="Z70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K76" i="1"/>
  <c r="K75" i="1"/>
  <c r="AG75" i="1"/>
  <c r="AB75" i="1"/>
  <c r="AA75" i="1"/>
  <c r="AF74" i="1"/>
  <c r="AJ74" i="1"/>
  <c r="AE74" i="1"/>
  <c r="AC74" i="1"/>
  <c r="AG74" i="1"/>
  <c r="AH74" i="1"/>
  <c r="K73" i="1"/>
  <c r="AI73" i="1"/>
  <c r="AG73" i="1"/>
  <c r="AB73" i="1"/>
  <c r="AA73" i="1"/>
  <c r="AF72" i="1"/>
  <c r="AJ72" i="1"/>
  <c r="AE72" i="1"/>
  <c r="AC72" i="1"/>
  <c r="AG72" i="1"/>
  <c r="AH72" i="1"/>
  <c r="K71" i="1"/>
  <c r="AG71" i="1"/>
  <c r="AB71" i="1"/>
  <c r="AA71" i="1"/>
  <c r="AI71" i="1"/>
  <c r="AF70" i="1"/>
  <c r="AJ70" i="1"/>
  <c r="AF68" i="1"/>
  <c r="AJ68" i="1"/>
  <c r="AJ76" i="1"/>
  <c r="AE70" i="1"/>
  <c r="AC70" i="1"/>
  <c r="AC68" i="1"/>
  <c r="AC76" i="1"/>
  <c r="AB76" i="1"/>
  <c r="AG70" i="1"/>
  <c r="K69" i="1"/>
  <c r="AI69" i="1"/>
  <c r="AB69" i="1"/>
  <c r="AA69" i="1"/>
  <c r="AG69" i="1"/>
  <c r="AE68" i="1"/>
  <c r="AG68" i="1"/>
  <c r="K67" i="1"/>
  <c r="AI67" i="1"/>
  <c r="AG67" i="1"/>
  <c r="AB67" i="1"/>
  <c r="AA67" i="1"/>
  <c r="AA79" i="1"/>
  <c r="Z83" i="1"/>
  <c r="AI82" i="1"/>
  <c r="AF66" i="1"/>
  <c r="AF78" i="1"/>
  <c r="AE66" i="1"/>
  <c r="AC66" i="1"/>
  <c r="AB78" i="1"/>
  <c r="AA82" i="1"/>
  <c r="Z80" i="1"/>
  <c r="AG66" i="1"/>
  <c r="AB51" i="1"/>
  <c r="AB53" i="1"/>
  <c r="AB57" i="1"/>
  <c r="AB65" i="1"/>
  <c r="Y65" i="1"/>
  <c r="X65" i="1"/>
  <c r="W65" i="1"/>
  <c r="V65" i="1"/>
  <c r="U65" i="1"/>
  <c r="T65" i="1"/>
  <c r="S61" i="1"/>
  <c r="S65" i="1"/>
  <c r="Q61" i="1"/>
  <c r="Q65" i="1"/>
  <c r="P61" i="1"/>
  <c r="P65" i="1"/>
  <c r="N61" i="1"/>
  <c r="N65" i="1"/>
  <c r="K65" i="1"/>
  <c r="AB50" i="1"/>
  <c r="AB52" i="1"/>
  <c r="AB56" i="1"/>
  <c r="AB64" i="1"/>
  <c r="Y64" i="1"/>
  <c r="X64" i="1"/>
  <c r="W64" i="1"/>
  <c r="V64" i="1"/>
  <c r="U64" i="1"/>
  <c r="T64" i="1"/>
  <c r="R60" i="1"/>
  <c r="R62" i="1"/>
  <c r="R64" i="1"/>
  <c r="M60" i="1"/>
  <c r="M62" i="1"/>
  <c r="M64" i="1"/>
  <c r="K64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K63" i="1"/>
  <c r="AB54" i="1"/>
  <c r="AB62" i="1"/>
  <c r="AA50" i="1"/>
  <c r="AA52" i="1"/>
  <c r="AA54" i="1"/>
  <c r="AA56" i="1"/>
  <c r="AA62" i="1"/>
  <c r="Y62" i="1"/>
  <c r="X62" i="1"/>
  <c r="W62" i="1"/>
  <c r="V62" i="1"/>
  <c r="U62" i="1"/>
  <c r="T62" i="1"/>
  <c r="Q60" i="1"/>
  <c r="Q62" i="1"/>
  <c r="Q64" i="1"/>
  <c r="O60" i="1"/>
  <c r="O62" i="1"/>
  <c r="N60" i="1"/>
  <c r="N62" i="1"/>
  <c r="K62" i="1"/>
  <c r="AB61" i="1"/>
  <c r="Y61" i="1"/>
  <c r="X61" i="1"/>
  <c r="W61" i="1"/>
  <c r="V61" i="1"/>
  <c r="U61" i="1"/>
  <c r="T61" i="1"/>
  <c r="R61" i="1"/>
  <c r="R65" i="1"/>
  <c r="O61" i="1"/>
  <c r="O65" i="1"/>
  <c r="M61" i="1"/>
  <c r="M65" i="1"/>
  <c r="K61" i="1"/>
  <c r="AA60" i="1"/>
  <c r="Y60" i="1"/>
  <c r="X60" i="1"/>
  <c r="W60" i="1"/>
  <c r="V60" i="1"/>
  <c r="U60" i="1"/>
  <c r="T60" i="1"/>
  <c r="S60" i="1"/>
  <c r="P60" i="1"/>
  <c r="O64" i="1"/>
  <c r="K60" i="1"/>
  <c r="AB55" i="1"/>
  <c r="AB59" i="1"/>
  <c r="AA53" i="1"/>
  <c r="AA55" i="1"/>
  <c r="AA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K59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K58" i="1"/>
  <c r="K57" i="1"/>
  <c r="AI57" i="1"/>
  <c r="AD57" i="1"/>
  <c r="AC57" i="1"/>
  <c r="AA57" i="1"/>
  <c r="Z57" i="1"/>
  <c r="AF57" i="1"/>
  <c r="AG57" i="1"/>
  <c r="AH57" i="1"/>
  <c r="Z56" i="1"/>
  <c r="K56" i="1"/>
  <c r="AF56" i="1"/>
  <c r="K55" i="1"/>
  <c r="AI55" i="1"/>
  <c r="Z55" i="1"/>
  <c r="AF55" i="1"/>
  <c r="AJ55" i="1"/>
  <c r="AD55" i="1"/>
  <c r="AC55" i="1"/>
  <c r="AA51" i="1"/>
  <c r="AA63" i="1"/>
  <c r="AG55" i="1"/>
  <c r="AH55" i="1"/>
  <c r="K54" i="1"/>
  <c r="AG54" i="1"/>
  <c r="Z54" i="1"/>
  <c r="K53" i="1"/>
  <c r="AI53" i="1"/>
  <c r="AD53" i="1"/>
  <c r="AC53" i="1"/>
  <c r="AC59" i="1"/>
  <c r="Z53" i="1"/>
  <c r="Z59" i="1"/>
  <c r="AG53" i="1"/>
  <c r="AB58" i="1"/>
  <c r="AA58" i="1"/>
  <c r="Z52" i="1"/>
  <c r="K52" i="1"/>
  <c r="AE52" i="1"/>
  <c r="K51" i="1"/>
  <c r="AI51" i="1"/>
  <c r="AI65" i="1"/>
  <c r="AD51" i="1"/>
  <c r="AC51" i="1"/>
  <c r="AB63" i="1"/>
  <c r="Z51" i="1"/>
  <c r="AG51" i="1"/>
  <c r="K50" i="1"/>
  <c r="AG50" i="1"/>
  <c r="AE50" i="1"/>
  <c r="AD50" i="1"/>
  <c r="AB60" i="1"/>
  <c r="AA64" i="1"/>
  <c r="Z50" i="1"/>
  <c r="Z60" i="1"/>
  <c r="AA35" i="1"/>
  <c r="AA37" i="1"/>
  <c r="AA41" i="1"/>
  <c r="AA49" i="1"/>
  <c r="Y49" i="1"/>
  <c r="X49" i="1"/>
  <c r="W49" i="1"/>
  <c r="V49" i="1"/>
  <c r="U49" i="1"/>
  <c r="T49" i="1"/>
  <c r="S45" i="1"/>
  <c r="S49" i="1"/>
  <c r="R45" i="1"/>
  <c r="R49" i="1"/>
  <c r="P45" i="1"/>
  <c r="P49" i="1"/>
  <c r="M45" i="1"/>
  <c r="M49" i="1"/>
  <c r="K49" i="1"/>
  <c r="K34" i="1"/>
  <c r="AE34" i="1"/>
  <c r="K36" i="1"/>
  <c r="AE36" i="1"/>
  <c r="K40" i="1"/>
  <c r="AE40" i="1"/>
  <c r="AE48" i="1"/>
  <c r="Y48" i="1"/>
  <c r="X48" i="1"/>
  <c r="W48" i="1"/>
  <c r="V48" i="1"/>
  <c r="U48" i="1"/>
  <c r="T48" i="1"/>
  <c r="N44" i="1"/>
  <c r="N46" i="1"/>
  <c r="N48" i="1"/>
  <c r="K48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K47" i="1"/>
  <c r="Y46" i="1"/>
  <c r="X46" i="1"/>
  <c r="W46" i="1"/>
  <c r="V46" i="1"/>
  <c r="U46" i="1"/>
  <c r="T46" i="1"/>
  <c r="S44" i="1"/>
  <c r="S46" i="1"/>
  <c r="S48" i="1"/>
  <c r="P44" i="1"/>
  <c r="P46" i="1"/>
  <c r="M44" i="1"/>
  <c r="M46" i="1"/>
  <c r="K46" i="1"/>
  <c r="K35" i="1"/>
  <c r="AE35" i="1"/>
  <c r="K41" i="1"/>
  <c r="AE41" i="1"/>
  <c r="AE45" i="1"/>
  <c r="Y45" i="1"/>
  <c r="X45" i="1"/>
  <c r="W45" i="1"/>
  <c r="V45" i="1"/>
  <c r="U45" i="1"/>
  <c r="T45" i="1"/>
  <c r="Q45" i="1"/>
  <c r="Q49" i="1"/>
  <c r="O45" i="1"/>
  <c r="O49" i="1"/>
  <c r="N45" i="1"/>
  <c r="N49" i="1"/>
  <c r="K45" i="1"/>
  <c r="Z34" i="1"/>
  <c r="Z40" i="1"/>
  <c r="Z44" i="1"/>
  <c r="Y44" i="1"/>
  <c r="X44" i="1"/>
  <c r="W44" i="1"/>
  <c r="V44" i="1"/>
  <c r="U44" i="1"/>
  <c r="T44" i="1"/>
  <c r="R44" i="1"/>
  <c r="Q44" i="1"/>
  <c r="Q46" i="1"/>
  <c r="Q48" i="1"/>
  <c r="P48" i="1"/>
  <c r="O44" i="1"/>
  <c r="O46" i="1"/>
  <c r="K44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K43" i="1"/>
  <c r="AA36" i="1"/>
  <c r="AA38" i="1"/>
  <c r="AA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K42" i="1"/>
  <c r="AI41" i="1"/>
  <c r="AC41" i="1"/>
  <c r="AB41" i="1"/>
  <c r="Z41" i="1"/>
  <c r="AF41" i="1"/>
  <c r="AJ41" i="1"/>
  <c r="AG41" i="1"/>
  <c r="AH41" i="1"/>
  <c r="AG40" i="1"/>
  <c r="AF40" i="1"/>
  <c r="AD40" i="1"/>
  <c r="AB40" i="1"/>
  <c r="AA40" i="1"/>
  <c r="AC40" i="1"/>
  <c r="K39" i="1"/>
  <c r="AI39" i="1"/>
  <c r="Z39" i="1"/>
  <c r="AF39" i="1"/>
  <c r="AJ39" i="1"/>
  <c r="AE39" i="1"/>
  <c r="AC39" i="1"/>
  <c r="K37" i="1"/>
  <c r="AC37" i="1"/>
  <c r="AC43" i="1"/>
  <c r="AB39" i="1"/>
  <c r="AA39" i="1"/>
  <c r="AG39" i="1"/>
  <c r="AH39" i="1"/>
  <c r="Z38" i="1"/>
  <c r="K38" i="1"/>
  <c r="AF38" i="1"/>
  <c r="AB38" i="1"/>
  <c r="AC38" i="1"/>
  <c r="AI37" i="1"/>
  <c r="AI43" i="1"/>
  <c r="AE37" i="1"/>
  <c r="AE43" i="1"/>
  <c r="AC35" i="1"/>
  <c r="AC47" i="1"/>
  <c r="AB37" i="1"/>
  <c r="AA43" i="1"/>
  <c r="Z37" i="1"/>
  <c r="AF37" i="1"/>
  <c r="AF43" i="1"/>
  <c r="AG37" i="1"/>
  <c r="AG43" i="1"/>
  <c r="Z36" i="1"/>
  <c r="AF36" i="1"/>
  <c r="AD36" i="1"/>
  <c r="AB36" i="1"/>
  <c r="AB42" i="1"/>
  <c r="Z42" i="1"/>
  <c r="AI36" i="1"/>
  <c r="AI35" i="1"/>
  <c r="Z35" i="1"/>
  <c r="AF35" i="1"/>
  <c r="AE49" i="1"/>
  <c r="AC49" i="1"/>
  <c r="AB35" i="1"/>
  <c r="AB49" i="1"/>
  <c r="Z45" i="1"/>
  <c r="AD35" i="1"/>
  <c r="AI34" i="1"/>
  <c r="AF34" i="1"/>
  <c r="AJ34" i="1"/>
  <c r="AF46" i="1"/>
  <c r="AD34" i="1"/>
  <c r="AD44" i="1"/>
  <c r="AB34" i="1"/>
  <c r="AB46" i="1"/>
  <c r="AA34" i="1"/>
  <c r="AA46" i="1"/>
  <c r="AG34" i="1"/>
  <c r="Y33" i="1"/>
  <c r="X33" i="1"/>
  <c r="W33" i="1"/>
  <c r="V33" i="1"/>
  <c r="U33" i="1"/>
  <c r="T33" i="1"/>
  <c r="R29" i="1"/>
  <c r="R33" i="1"/>
  <c r="P29" i="1"/>
  <c r="P33" i="1"/>
  <c r="O29" i="1"/>
  <c r="O33" i="1"/>
  <c r="K33" i="1"/>
  <c r="AA18" i="1"/>
  <c r="AA20" i="1"/>
  <c r="AA24" i="1"/>
  <c r="AA32" i="1"/>
  <c r="Y32" i="1"/>
  <c r="X32" i="1"/>
  <c r="W32" i="1"/>
  <c r="V32" i="1"/>
  <c r="U32" i="1"/>
  <c r="T32" i="1"/>
  <c r="K32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K31" i="1"/>
  <c r="K18" i="1"/>
  <c r="AC18" i="1"/>
  <c r="K20" i="1"/>
  <c r="AC20" i="1"/>
  <c r="K22" i="1"/>
  <c r="AC22" i="1"/>
  <c r="K24" i="1"/>
  <c r="AC24" i="1"/>
  <c r="AC30" i="1"/>
  <c r="AA22" i="1"/>
  <c r="AA30" i="1"/>
  <c r="Y30" i="1"/>
  <c r="X30" i="1"/>
  <c r="W30" i="1"/>
  <c r="V30" i="1"/>
  <c r="U30" i="1"/>
  <c r="T30" i="1"/>
  <c r="S28" i="1"/>
  <c r="S30" i="1"/>
  <c r="S32" i="1"/>
  <c r="R28" i="1"/>
  <c r="R30" i="1"/>
  <c r="M28" i="1"/>
  <c r="M30" i="1"/>
  <c r="M32" i="1"/>
  <c r="K30" i="1"/>
  <c r="AA19" i="1"/>
  <c r="AA25" i="1"/>
  <c r="AA29" i="1"/>
  <c r="Y29" i="1"/>
  <c r="X29" i="1"/>
  <c r="W29" i="1"/>
  <c r="V29" i="1"/>
  <c r="U29" i="1"/>
  <c r="T29" i="1"/>
  <c r="S29" i="1"/>
  <c r="S33" i="1"/>
  <c r="Q29" i="1"/>
  <c r="Q33" i="1"/>
  <c r="N29" i="1"/>
  <c r="N33" i="1"/>
  <c r="M29" i="1"/>
  <c r="M33" i="1"/>
  <c r="K29" i="1"/>
  <c r="AA28" i="1"/>
  <c r="Y28" i="1"/>
  <c r="X28" i="1"/>
  <c r="W28" i="1"/>
  <c r="V28" i="1"/>
  <c r="U28" i="1"/>
  <c r="T28" i="1"/>
  <c r="R32" i="1"/>
  <c r="Q28" i="1"/>
  <c r="Q30" i="1"/>
  <c r="Q32" i="1"/>
  <c r="P28" i="1"/>
  <c r="P30" i="1"/>
  <c r="P32" i="1"/>
  <c r="O28" i="1"/>
  <c r="N28" i="1"/>
  <c r="K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K27" i="1"/>
  <c r="AB20" i="1"/>
  <c r="AB22" i="1"/>
  <c r="AB26" i="1"/>
  <c r="AA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K26" i="1"/>
  <c r="AB25" i="1"/>
  <c r="Z25" i="1"/>
  <c r="K25" i="1"/>
  <c r="AF25" i="1"/>
  <c r="AG25" i="1"/>
  <c r="AH25" i="1"/>
  <c r="Z24" i="1"/>
  <c r="AF24" i="1"/>
  <c r="AD24" i="1"/>
  <c r="AB24" i="1"/>
  <c r="AI24" i="1"/>
  <c r="AJ24" i="1"/>
  <c r="AB23" i="1"/>
  <c r="AA23" i="1"/>
  <c r="Z23" i="1"/>
  <c r="K23" i="1"/>
  <c r="AF23" i="1"/>
  <c r="AG23" i="1"/>
  <c r="Z22" i="1"/>
  <c r="AF22" i="1"/>
  <c r="AD22" i="1"/>
  <c r="AI22" i="1"/>
  <c r="AJ22" i="1"/>
  <c r="AB21" i="1"/>
  <c r="AB27" i="1"/>
  <c r="AA21" i="1"/>
  <c r="AA27" i="1"/>
  <c r="Z21" i="1"/>
  <c r="K21" i="1"/>
  <c r="AF21" i="1"/>
  <c r="AG21" i="1"/>
  <c r="Z20" i="1"/>
  <c r="AF20" i="1"/>
  <c r="AF26" i="1"/>
  <c r="AD20" i="1"/>
  <c r="AD26" i="1"/>
  <c r="AC26" i="1"/>
  <c r="Z26" i="1"/>
  <c r="AI20" i="1"/>
  <c r="AB19" i="1"/>
  <c r="AB31" i="1"/>
  <c r="AA33" i="1"/>
  <c r="Z19" i="1"/>
  <c r="K19" i="1"/>
  <c r="AF19" i="1"/>
  <c r="AG19" i="1"/>
  <c r="Z18" i="1"/>
  <c r="AF18" i="1"/>
  <c r="AF32" i="1"/>
  <c r="AD18" i="1"/>
  <c r="AD28" i="1"/>
  <c r="AC28" i="1"/>
  <c r="AB18" i="1"/>
  <c r="AB28" i="1"/>
  <c r="Z30" i="1"/>
  <c r="AI18" i="1"/>
  <c r="Z3" i="1"/>
  <c r="Z5" i="1"/>
  <c r="Z9" i="1"/>
  <c r="Z17" i="1"/>
  <c r="Y17" i="1"/>
  <c r="X17" i="1"/>
  <c r="W17" i="1"/>
  <c r="V17" i="1"/>
  <c r="U17" i="1"/>
  <c r="T17" i="1"/>
  <c r="R13" i="1"/>
  <c r="R17" i="1"/>
  <c r="Q13" i="1"/>
  <c r="Q17" i="1"/>
  <c r="N13" i="1"/>
  <c r="N17" i="1"/>
  <c r="K17" i="1"/>
  <c r="AI2" i="1"/>
  <c r="K4" i="1"/>
  <c r="AI4" i="1"/>
  <c r="K8" i="1"/>
  <c r="AI8" i="1"/>
  <c r="AI16" i="1"/>
  <c r="AA2" i="1"/>
  <c r="AA4" i="1"/>
  <c r="AA8" i="1"/>
  <c r="AA16" i="1"/>
  <c r="Y16" i="1"/>
  <c r="X16" i="1"/>
  <c r="W16" i="1"/>
  <c r="V16" i="1"/>
  <c r="U16" i="1"/>
  <c r="T16" i="1"/>
  <c r="K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K15" i="1"/>
  <c r="AE2" i="1"/>
  <c r="AE4" i="1"/>
  <c r="K6" i="1"/>
  <c r="AE6" i="1"/>
  <c r="AE8" i="1"/>
  <c r="AE14" i="1"/>
  <c r="Y14" i="1"/>
  <c r="X14" i="1"/>
  <c r="W14" i="1"/>
  <c r="V14" i="1"/>
  <c r="U14" i="1"/>
  <c r="T14" i="1"/>
  <c r="O12" i="1"/>
  <c r="O14" i="1"/>
  <c r="O16" i="1"/>
  <c r="M12" i="1"/>
  <c r="M14" i="1"/>
  <c r="M16" i="1"/>
  <c r="K14" i="1"/>
  <c r="K3" i="1"/>
  <c r="AE3" i="1"/>
  <c r="K9" i="1"/>
  <c r="AE9" i="1"/>
  <c r="AE13" i="1"/>
  <c r="AA3" i="1"/>
  <c r="AA9" i="1"/>
  <c r="AA13" i="1"/>
  <c r="Z13" i="1"/>
  <c r="Y13" i="1"/>
  <c r="X13" i="1"/>
  <c r="W13" i="1"/>
  <c r="V13" i="1"/>
  <c r="U13" i="1"/>
  <c r="T13" i="1"/>
  <c r="S13" i="1"/>
  <c r="S17" i="1"/>
  <c r="P13" i="1"/>
  <c r="P17" i="1"/>
  <c r="O13" i="1"/>
  <c r="O17" i="1"/>
  <c r="M13" i="1"/>
  <c r="M17" i="1"/>
  <c r="K13" i="1"/>
  <c r="AA12" i="1"/>
  <c r="Y12" i="1"/>
  <c r="X12" i="1"/>
  <c r="W12" i="1"/>
  <c r="V12" i="1"/>
  <c r="U12" i="1"/>
  <c r="T12" i="1"/>
  <c r="S12" i="1"/>
  <c r="S14" i="1"/>
  <c r="S16" i="1"/>
  <c r="R12" i="1"/>
  <c r="R14" i="1"/>
  <c r="R16" i="1"/>
  <c r="Q12" i="1"/>
  <c r="P12" i="1"/>
  <c r="N12" i="1"/>
  <c r="K12" i="1"/>
  <c r="Z7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K11" i="1"/>
  <c r="AI6" i="1"/>
  <c r="AI10" i="1"/>
  <c r="AA6" i="1"/>
  <c r="AA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K10" i="1"/>
  <c r="AI9" i="1"/>
  <c r="AF9" i="1"/>
  <c r="AJ9" i="1"/>
  <c r="AD9" i="1"/>
  <c r="AB9" i="1"/>
  <c r="AG9" i="1"/>
  <c r="AH9" i="1"/>
  <c r="Z8" i="1"/>
  <c r="AF8" i="1"/>
  <c r="AJ8" i="1"/>
  <c r="AD8" i="1"/>
  <c r="AB8" i="1"/>
  <c r="AC8" i="1"/>
  <c r="K7" i="1"/>
  <c r="AI7" i="1"/>
  <c r="AF7" i="1"/>
  <c r="AJ7" i="1"/>
  <c r="AE7" i="1"/>
  <c r="AD7" i="1"/>
  <c r="AB7" i="1"/>
  <c r="AA7" i="1"/>
  <c r="AG7" i="1"/>
  <c r="AH7" i="1"/>
  <c r="Z6" i="1"/>
  <c r="AF6" i="1"/>
  <c r="AJ6" i="1"/>
  <c r="AD6" i="1"/>
  <c r="AB6" i="1"/>
  <c r="AC6" i="1"/>
  <c r="K5" i="1"/>
  <c r="AI5" i="1"/>
  <c r="AF5" i="1"/>
  <c r="AJ5" i="1"/>
  <c r="AJ11" i="1"/>
  <c r="AI11" i="1"/>
  <c r="AF11" i="1"/>
  <c r="AE5" i="1"/>
  <c r="AE11" i="1"/>
  <c r="AD5" i="1"/>
  <c r="AD11" i="1"/>
  <c r="AB5" i="1"/>
  <c r="AB11" i="1"/>
  <c r="AA5" i="1"/>
  <c r="AA11" i="1"/>
  <c r="AG5" i="1"/>
  <c r="Z4" i="1"/>
  <c r="AF4" i="1"/>
  <c r="AF10" i="1"/>
  <c r="AE10" i="1"/>
  <c r="AD4" i="1"/>
  <c r="AD10" i="1"/>
  <c r="AB4" i="1"/>
  <c r="AB10" i="1"/>
  <c r="Z10" i="1"/>
  <c r="AC4" i="1"/>
  <c r="AI3" i="1"/>
  <c r="AF3" i="1"/>
  <c r="AJ3" i="1"/>
  <c r="AJ15" i="1"/>
  <c r="AI15" i="1"/>
  <c r="AF17" i="1"/>
  <c r="AE17" i="1"/>
  <c r="AD3" i="1"/>
  <c r="AD15" i="1"/>
  <c r="AB3" i="1"/>
  <c r="AB17" i="1"/>
  <c r="AA15" i="1"/>
  <c r="Z15" i="1"/>
  <c r="AG3" i="1"/>
  <c r="AI14" i="1"/>
  <c r="Z2" i="1"/>
  <c r="AF2" i="1"/>
  <c r="AF12" i="1"/>
  <c r="AE12" i="1"/>
  <c r="AD2" i="1"/>
  <c r="AD12" i="1"/>
  <c r="AB2" i="1"/>
  <c r="AB14" i="1"/>
  <c r="AA14" i="1"/>
  <c r="Z16" i="1"/>
  <c r="T158" i="2"/>
  <c r="U158" i="2"/>
  <c r="V158" i="2"/>
  <c r="W158" i="2"/>
  <c r="X158" i="2"/>
  <c r="Y150" i="2"/>
  <c r="Y152" i="2"/>
  <c r="Y158" i="2"/>
  <c r="Z150" i="2"/>
  <c r="Z152" i="2"/>
  <c r="Z158" i="2"/>
  <c r="AA150" i="2"/>
  <c r="AA152" i="2"/>
  <c r="AA158" i="2"/>
  <c r="J150" i="2"/>
  <c r="AB150" i="2"/>
  <c r="J152" i="2"/>
  <c r="AB152" i="2"/>
  <c r="AB158" i="2"/>
  <c r="AC150" i="2"/>
  <c r="AC152" i="2"/>
  <c r="AC158" i="2"/>
  <c r="AD150" i="2"/>
  <c r="AD152" i="2"/>
  <c r="AD158" i="2"/>
  <c r="AE150" i="2"/>
  <c r="AE152" i="2"/>
  <c r="AE158" i="2"/>
  <c r="AF150" i="2"/>
  <c r="AF152" i="2"/>
  <c r="AF158" i="2"/>
  <c r="AG150" i="2"/>
  <c r="AG152" i="2"/>
  <c r="AG158" i="2"/>
  <c r="AH150" i="2"/>
  <c r="AH152" i="2"/>
  <c r="AH158" i="2"/>
  <c r="AI150" i="2"/>
  <c r="AI152" i="2"/>
  <c r="AI158" i="2"/>
  <c r="T159" i="2"/>
  <c r="U159" i="2"/>
  <c r="V159" i="2"/>
  <c r="W159" i="2"/>
  <c r="X159" i="2"/>
  <c r="Y151" i="2"/>
  <c r="Y153" i="2"/>
  <c r="Y159" i="2"/>
  <c r="Z151" i="2"/>
  <c r="Z153" i="2"/>
  <c r="Z159" i="2"/>
  <c r="AA151" i="2"/>
  <c r="AA153" i="2"/>
  <c r="AA159" i="2"/>
  <c r="J151" i="2"/>
  <c r="AB151" i="2"/>
  <c r="J153" i="2"/>
  <c r="AB153" i="2"/>
  <c r="AB159" i="2"/>
  <c r="AC151" i="2"/>
  <c r="AC153" i="2"/>
  <c r="AC159" i="2"/>
  <c r="AD151" i="2"/>
  <c r="AD153" i="2"/>
  <c r="AD159" i="2"/>
  <c r="AE151" i="2"/>
  <c r="AE153" i="2"/>
  <c r="AE159" i="2"/>
  <c r="AF151" i="2"/>
  <c r="AF153" i="2"/>
  <c r="AF159" i="2"/>
  <c r="AG151" i="2"/>
  <c r="AG153" i="2"/>
  <c r="AG159" i="2"/>
  <c r="AH151" i="2"/>
  <c r="AH153" i="2"/>
  <c r="AH159" i="2"/>
  <c r="AI151" i="2"/>
  <c r="AI153" i="2"/>
  <c r="AI159" i="2"/>
  <c r="S159" i="2"/>
  <c r="S158" i="2"/>
  <c r="M158" i="2"/>
  <c r="N158" i="2"/>
  <c r="O158" i="2"/>
  <c r="P158" i="2"/>
  <c r="Q158" i="2"/>
  <c r="R158" i="2"/>
  <c r="M159" i="2"/>
  <c r="N159" i="2"/>
  <c r="O159" i="2"/>
  <c r="P159" i="2"/>
  <c r="Q159" i="2"/>
  <c r="R159" i="2"/>
  <c r="L159" i="2"/>
  <c r="L158" i="2"/>
  <c r="J135" i="2"/>
  <c r="AH135" i="2"/>
  <c r="Y135" i="2"/>
  <c r="AE135" i="2"/>
  <c r="AI135" i="2"/>
  <c r="J137" i="2"/>
  <c r="AH137" i="2"/>
  <c r="Y137" i="2"/>
  <c r="AE137" i="2"/>
  <c r="AI137" i="2"/>
  <c r="AI141" i="2"/>
  <c r="AH141" i="2"/>
  <c r="AF135" i="2"/>
  <c r="AG135" i="2"/>
  <c r="AF137" i="2"/>
  <c r="AG137" i="2"/>
  <c r="AG141" i="2"/>
  <c r="AF141" i="2"/>
  <c r="AE141" i="2"/>
  <c r="AD135" i="2"/>
  <c r="AD137" i="2"/>
  <c r="AD141" i="2"/>
  <c r="AC135" i="2"/>
  <c r="AC137" i="2"/>
  <c r="AC141" i="2"/>
  <c r="AB135" i="2"/>
  <c r="AB137" i="2"/>
  <c r="AB141" i="2"/>
  <c r="AA135" i="2"/>
  <c r="AA137" i="2"/>
  <c r="AA141" i="2"/>
  <c r="Z135" i="2"/>
  <c r="Z137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J134" i="2"/>
  <c r="AH134" i="2"/>
  <c r="Y134" i="2"/>
  <c r="AE134" i="2"/>
  <c r="AI134" i="2"/>
  <c r="J136" i="2"/>
  <c r="AH136" i="2"/>
  <c r="Y136" i="2"/>
  <c r="AE136" i="2"/>
  <c r="AI136" i="2"/>
  <c r="AI140" i="2"/>
  <c r="AH140" i="2"/>
  <c r="AF134" i="2"/>
  <c r="AG134" i="2"/>
  <c r="AF136" i="2"/>
  <c r="AG136" i="2"/>
  <c r="AG140" i="2"/>
  <c r="AF140" i="2"/>
  <c r="AE140" i="2"/>
  <c r="AD134" i="2"/>
  <c r="AD136" i="2"/>
  <c r="AD140" i="2"/>
  <c r="AC134" i="2"/>
  <c r="AC136" i="2"/>
  <c r="AC140" i="2"/>
  <c r="AB134" i="2"/>
  <c r="AB136" i="2"/>
  <c r="AB140" i="2"/>
  <c r="AA134" i="2"/>
  <c r="AA136" i="2"/>
  <c r="AA140" i="2"/>
  <c r="Z134" i="2"/>
  <c r="Z136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J119" i="2"/>
  <c r="AH119" i="2"/>
  <c r="Y119" i="2"/>
  <c r="AE119" i="2"/>
  <c r="AI119" i="2"/>
  <c r="J121" i="2"/>
  <c r="AH121" i="2"/>
  <c r="AE121" i="2"/>
  <c r="AI121" i="2"/>
  <c r="AI125" i="2"/>
  <c r="AH125" i="2"/>
  <c r="AF119" i="2"/>
  <c r="AG119" i="2"/>
  <c r="AF121" i="2"/>
  <c r="AG121" i="2"/>
  <c r="AG125" i="2"/>
  <c r="AF125" i="2"/>
  <c r="AE125" i="2"/>
  <c r="AD119" i="2"/>
  <c r="AD121" i="2"/>
  <c r="AD125" i="2"/>
  <c r="AC119" i="2"/>
  <c r="AC121" i="2"/>
  <c r="AC125" i="2"/>
  <c r="AB119" i="2"/>
  <c r="AB125" i="2"/>
  <c r="AA119" i="2"/>
  <c r="AA125" i="2"/>
  <c r="Z119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J118" i="2"/>
  <c r="AH118" i="2"/>
  <c r="Y118" i="2"/>
  <c r="AE118" i="2"/>
  <c r="AI118" i="2"/>
  <c r="J120" i="2"/>
  <c r="AH120" i="2"/>
  <c r="Y120" i="2"/>
  <c r="AE120" i="2"/>
  <c r="AI120" i="2"/>
  <c r="AI124" i="2"/>
  <c r="AH124" i="2"/>
  <c r="AF118" i="2"/>
  <c r="AG118" i="2"/>
  <c r="AF120" i="2"/>
  <c r="AG120" i="2"/>
  <c r="AG124" i="2"/>
  <c r="AF124" i="2"/>
  <c r="AE124" i="2"/>
  <c r="AD118" i="2"/>
  <c r="AD120" i="2"/>
  <c r="AD124" i="2"/>
  <c r="AC118" i="2"/>
  <c r="AC120" i="2"/>
  <c r="AC124" i="2"/>
  <c r="AB118" i="2"/>
  <c r="AB120" i="2"/>
  <c r="AB124" i="2"/>
  <c r="AA118" i="2"/>
  <c r="AA120" i="2"/>
  <c r="AA124" i="2"/>
  <c r="Z118" i="2"/>
  <c r="Z120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J103" i="2"/>
  <c r="AH103" i="2"/>
  <c r="J105" i="2"/>
  <c r="AH105" i="2"/>
  <c r="AH109" i="2"/>
  <c r="AF103" i="2"/>
  <c r="AF105" i="2"/>
  <c r="AF109" i="2"/>
  <c r="AD103" i="2"/>
  <c r="AD105" i="2"/>
  <c r="AD109" i="2"/>
  <c r="AC103" i="2"/>
  <c r="AC105" i="2"/>
  <c r="AC109" i="2"/>
  <c r="AB103" i="2"/>
  <c r="AB105" i="2"/>
  <c r="AB109" i="2"/>
  <c r="AA103" i="2"/>
  <c r="AA105" i="2"/>
  <c r="AA109" i="2"/>
  <c r="Z103" i="2"/>
  <c r="Z105" i="2"/>
  <c r="Z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J102" i="2"/>
  <c r="AH102" i="2"/>
  <c r="J104" i="2"/>
  <c r="AH104" i="2"/>
  <c r="AH108" i="2"/>
  <c r="AF102" i="2"/>
  <c r="AF104" i="2"/>
  <c r="AF108" i="2"/>
  <c r="AD102" i="2"/>
  <c r="AD104" i="2"/>
  <c r="AD108" i="2"/>
  <c r="AC102" i="2"/>
  <c r="AC104" i="2"/>
  <c r="AC108" i="2"/>
  <c r="AB102" i="2"/>
  <c r="AB104" i="2"/>
  <c r="AB108" i="2"/>
  <c r="AA102" i="2"/>
  <c r="AA104" i="2"/>
  <c r="AA108" i="2"/>
  <c r="Z102" i="2"/>
  <c r="Z104" i="2"/>
  <c r="Z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J87" i="2"/>
  <c r="AH87" i="2"/>
  <c r="Y87" i="2"/>
  <c r="AE87" i="2"/>
  <c r="AI87" i="2"/>
  <c r="J89" i="2"/>
  <c r="AH89" i="2"/>
  <c r="Y89" i="2"/>
  <c r="AE89" i="2"/>
  <c r="AI89" i="2"/>
  <c r="AI93" i="2"/>
  <c r="AH93" i="2"/>
  <c r="AF87" i="2"/>
  <c r="AG87" i="2"/>
  <c r="AF89" i="2"/>
  <c r="AG89" i="2"/>
  <c r="AG93" i="2"/>
  <c r="AF93" i="2"/>
  <c r="AE93" i="2"/>
  <c r="AD87" i="2"/>
  <c r="AD89" i="2"/>
  <c r="AD93" i="2"/>
  <c r="AC87" i="2"/>
  <c r="AC89" i="2"/>
  <c r="AC93" i="2"/>
  <c r="AB87" i="2"/>
  <c r="AB89" i="2"/>
  <c r="AB93" i="2"/>
  <c r="AA87" i="2"/>
  <c r="AA89" i="2"/>
  <c r="AA93" i="2"/>
  <c r="Z87" i="2"/>
  <c r="Z89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J86" i="2"/>
  <c r="AH86" i="2"/>
  <c r="Y86" i="2"/>
  <c r="AE86" i="2"/>
  <c r="AI86" i="2"/>
  <c r="J88" i="2"/>
  <c r="AH88" i="2"/>
  <c r="Y88" i="2"/>
  <c r="AE88" i="2"/>
  <c r="AI88" i="2"/>
  <c r="AI92" i="2"/>
  <c r="AH92" i="2"/>
  <c r="AF86" i="2"/>
  <c r="AG86" i="2"/>
  <c r="AF88" i="2"/>
  <c r="AG88" i="2"/>
  <c r="AG92" i="2"/>
  <c r="AF92" i="2"/>
  <c r="AE92" i="2"/>
  <c r="AD86" i="2"/>
  <c r="AD88" i="2"/>
  <c r="AD92" i="2"/>
  <c r="AC86" i="2"/>
  <c r="AC88" i="2"/>
  <c r="AC92" i="2"/>
  <c r="AB86" i="2"/>
  <c r="AB88" i="2"/>
  <c r="AB92" i="2"/>
  <c r="AA86" i="2"/>
  <c r="AA88" i="2"/>
  <c r="AA92" i="2"/>
  <c r="Z86" i="2"/>
  <c r="Z88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T76" i="2"/>
  <c r="U76" i="2"/>
  <c r="V76" i="2"/>
  <c r="W76" i="2"/>
  <c r="X76" i="2"/>
  <c r="Y70" i="2"/>
  <c r="Y68" i="2"/>
  <c r="Y76" i="2"/>
  <c r="Z70" i="2"/>
  <c r="Z68" i="2"/>
  <c r="Z76" i="2"/>
  <c r="AA70" i="2"/>
  <c r="AA68" i="2"/>
  <c r="AA76" i="2"/>
  <c r="J70" i="2"/>
  <c r="AB70" i="2"/>
  <c r="J68" i="2"/>
  <c r="AB68" i="2"/>
  <c r="AB76" i="2"/>
  <c r="AC70" i="2"/>
  <c r="AC68" i="2"/>
  <c r="AC76" i="2"/>
  <c r="AD70" i="2"/>
  <c r="AD68" i="2"/>
  <c r="AD76" i="2"/>
  <c r="AE70" i="2"/>
  <c r="AE68" i="2"/>
  <c r="AE76" i="2"/>
  <c r="AF70" i="2"/>
  <c r="AF68" i="2"/>
  <c r="AF76" i="2"/>
  <c r="AG70" i="2"/>
  <c r="AG68" i="2"/>
  <c r="AG76" i="2"/>
  <c r="AH70" i="2"/>
  <c r="AH68" i="2"/>
  <c r="AH76" i="2"/>
  <c r="AI70" i="2"/>
  <c r="AI68" i="2"/>
  <c r="AI76" i="2"/>
  <c r="T77" i="2"/>
  <c r="U77" i="2"/>
  <c r="V77" i="2"/>
  <c r="W77" i="2"/>
  <c r="X77" i="2"/>
  <c r="Y71" i="2"/>
  <c r="Y69" i="2"/>
  <c r="Y77" i="2"/>
  <c r="Z71" i="2"/>
  <c r="Z69" i="2"/>
  <c r="Z77" i="2"/>
  <c r="AA71" i="2"/>
  <c r="AA69" i="2"/>
  <c r="AA77" i="2"/>
  <c r="J71" i="2"/>
  <c r="AB71" i="2"/>
  <c r="J69" i="2"/>
  <c r="AB69" i="2"/>
  <c r="AB77" i="2"/>
  <c r="AC71" i="2"/>
  <c r="AC69" i="2"/>
  <c r="AC77" i="2"/>
  <c r="AD71" i="2"/>
  <c r="AD69" i="2"/>
  <c r="AD77" i="2"/>
  <c r="AE71" i="2"/>
  <c r="AE69" i="2"/>
  <c r="AE77" i="2"/>
  <c r="AF71" i="2"/>
  <c r="AF69" i="2"/>
  <c r="AF77" i="2"/>
  <c r="AG71" i="2"/>
  <c r="AG69" i="2"/>
  <c r="AG77" i="2"/>
  <c r="AH71" i="2"/>
  <c r="AH69" i="2"/>
  <c r="AH77" i="2"/>
  <c r="AI71" i="2"/>
  <c r="AI69" i="2"/>
  <c r="AI77" i="2"/>
  <c r="S77" i="2"/>
  <c r="S76" i="2"/>
  <c r="M76" i="2"/>
  <c r="N76" i="2"/>
  <c r="O76" i="2"/>
  <c r="P76" i="2"/>
  <c r="Q76" i="2"/>
  <c r="R76" i="2"/>
  <c r="M77" i="2"/>
  <c r="N77" i="2"/>
  <c r="O77" i="2"/>
  <c r="P77" i="2"/>
  <c r="Q77" i="2"/>
  <c r="R77" i="2"/>
  <c r="L77" i="2"/>
  <c r="L76" i="2"/>
  <c r="J53" i="2"/>
  <c r="AH53" i="2"/>
  <c r="Y53" i="2"/>
  <c r="AE53" i="2"/>
  <c r="AI53" i="2"/>
  <c r="J55" i="2"/>
  <c r="AH55" i="2"/>
  <c r="Y55" i="2"/>
  <c r="AE55" i="2"/>
  <c r="AI55" i="2"/>
  <c r="AI59" i="2"/>
  <c r="AH59" i="2"/>
  <c r="AF53" i="2"/>
  <c r="AG53" i="2"/>
  <c r="AF55" i="2"/>
  <c r="AG55" i="2"/>
  <c r="AG59" i="2"/>
  <c r="AF59" i="2"/>
  <c r="AE59" i="2"/>
  <c r="AD53" i="2"/>
  <c r="AD55" i="2"/>
  <c r="AD59" i="2"/>
  <c r="AC53" i="2"/>
  <c r="AC55" i="2"/>
  <c r="AC59" i="2"/>
  <c r="AB53" i="2"/>
  <c r="AB55" i="2"/>
  <c r="AB59" i="2"/>
  <c r="AA53" i="2"/>
  <c r="AA55" i="2"/>
  <c r="AA59" i="2"/>
  <c r="Z53" i="2"/>
  <c r="Z55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J52" i="2"/>
  <c r="AH52" i="2"/>
  <c r="Y52" i="2"/>
  <c r="AE52" i="2"/>
  <c r="AI52" i="2"/>
  <c r="J54" i="2"/>
  <c r="AH54" i="2"/>
  <c r="Y54" i="2"/>
  <c r="AE54" i="2"/>
  <c r="AI54" i="2"/>
  <c r="AI58" i="2"/>
  <c r="AH58" i="2"/>
  <c r="AF52" i="2"/>
  <c r="AG52" i="2"/>
  <c r="AF54" i="2"/>
  <c r="AG54" i="2"/>
  <c r="AG58" i="2"/>
  <c r="AF58" i="2"/>
  <c r="AE58" i="2"/>
  <c r="AD52" i="2"/>
  <c r="AD54" i="2"/>
  <c r="AD58" i="2"/>
  <c r="AC52" i="2"/>
  <c r="AC54" i="2"/>
  <c r="AC58" i="2"/>
  <c r="AB52" i="2"/>
  <c r="AB54" i="2"/>
  <c r="AB58" i="2"/>
  <c r="AA52" i="2"/>
  <c r="AA54" i="2"/>
  <c r="AA58" i="2"/>
  <c r="Z52" i="2"/>
  <c r="Z54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J37" i="2"/>
  <c r="AH37" i="2"/>
  <c r="Y37" i="2"/>
  <c r="AE37" i="2"/>
  <c r="AI37" i="2"/>
  <c r="J39" i="2"/>
  <c r="AH39" i="2"/>
  <c r="Y39" i="2"/>
  <c r="AE39" i="2"/>
  <c r="AI39" i="2"/>
  <c r="AI43" i="2"/>
  <c r="AH43" i="2"/>
  <c r="AF37" i="2"/>
  <c r="AG37" i="2"/>
  <c r="AF39" i="2"/>
  <c r="AG39" i="2"/>
  <c r="AG43" i="2"/>
  <c r="AF43" i="2"/>
  <c r="AE43" i="2"/>
  <c r="AD37" i="2"/>
  <c r="AD39" i="2"/>
  <c r="AD43" i="2"/>
  <c r="AC37" i="2"/>
  <c r="AC39" i="2"/>
  <c r="AC43" i="2"/>
  <c r="AB37" i="2"/>
  <c r="AB39" i="2"/>
  <c r="AB43" i="2"/>
  <c r="AA37" i="2"/>
  <c r="AA39" i="2"/>
  <c r="AA43" i="2"/>
  <c r="Z37" i="2"/>
  <c r="Z39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J36" i="2"/>
  <c r="AH36" i="2"/>
  <c r="Y36" i="2"/>
  <c r="AE36" i="2"/>
  <c r="AI36" i="2"/>
  <c r="J38" i="2"/>
  <c r="AH38" i="2"/>
  <c r="Y38" i="2"/>
  <c r="AE38" i="2"/>
  <c r="AI38" i="2"/>
  <c r="AI42" i="2"/>
  <c r="AH42" i="2"/>
  <c r="AF36" i="2"/>
  <c r="AG36" i="2"/>
  <c r="AF38" i="2"/>
  <c r="AG38" i="2"/>
  <c r="AG42" i="2"/>
  <c r="AF42" i="2"/>
  <c r="AE42" i="2"/>
  <c r="AD36" i="2"/>
  <c r="AD38" i="2"/>
  <c r="AD42" i="2"/>
  <c r="AC36" i="2"/>
  <c r="AC38" i="2"/>
  <c r="AC42" i="2"/>
  <c r="AB36" i="2"/>
  <c r="AB38" i="2"/>
  <c r="AB42" i="2"/>
  <c r="AA36" i="2"/>
  <c r="AA38" i="2"/>
  <c r="AA42" i="2"/>
  <c r="Z36" i="2"/>
  <c r="Z38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J21" i="2"/>
  <c r="AH21" i="2"/>
  <c r="Y21" i="2"/>
  <c r="AE21" i="2"/>
  <c r="AI21" i="2"/>
  <c r="J23" i="2"/>
  <c r="AH23" i="2"/>
  <c r="Y23" i="2"/>
  <c r="AE23" i="2"/>
  <c r="AI23" i="2"/>
  <c r="AI27" i="2"/>
  <c r="AH27" i="2"/>
  <c r="AF21" i="2"/>
  <c r="AG21" i="2"/>
  <c r="AF23" i="2"/>
  <c r="AG23" i="2"/>
  <c r="AG27" i="2"/>
  <c r="AF27" i="2"/>
  <c r="AE27" i="2"/>
  <c r="AD21" i="2"/>
  <c r="AD23" i="2"/>
  <c r="AD27" i="2"/>
  <c r="AC21" i="2"/>
  <c r="AC23" i="2"/>
  <c r="AC27" i="2"/>
  <c r="AB21" i="2"/>
  <c r="AB23" i="2"/>
  <c r="AB27" i="2"/>
  <c r="AA21" i="2"/>
  <c r="AA23" i="2"/>
  <c r="AA27" i="2"/>
  <c r="Z21" i="2"/>
  <c r="Z23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J20" i="2"/>
  <c r="AH20" i="2"/>
  <c r="Y20" i="2"/>
  <c r="AE20" i="2"/>
  <c r="AI20" i="2"/>
  <c r="J22" i="2"/>
  <c r="AH22" i="2"/>
  <c r="Y22" i="2"/>
  <c r="AE22" i="2"/>
  <c r="AI22" i="2"/>
  <c r="AI26" i="2"/>
  <c r="AH26" i="2"/>
  <c r="AF20" i="2"/>
  <c r="AG20" i="2"/>
  <c r="AF22" i="2"/>
  <c r="AG22" i="2"/>
  <c r="AG26" i="2"/>
  <c r="AF26" i="2"/>
  <c r="AE26" i="2"/>
  <c r="AD20" i="2"/>
  <c r="AD22" i="2"/>
  <c r="AD26" i="2"/>
  <c r="AC20" i="2"/>
  <c r="AC22" i="2"/>
  <c r="AC26" i="2"/>
  <c r="AB20" i="2"/>
  <c r="AB22" i="2"/>
  <c r="AB26" i="2"/>
  <c r="AA20" i="2"/>
  <c r="AA22" i="2"/>
  <c r="AA26" i="2"/>
  <c r="Z20" i="2"/>
  <c r="Z22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T10" i="2"/>
  <c r="U10" i="2"/>
  <c r="V10" i="2"/>
  <c r="W10" i="2"/>
  <c r="X10" i="2"/>
  <c r="Y4" i="2"/>
  <c r="Y6" i="2"/>
  <c r="Y10" i="2"/>
  <c r="Z4" i="2"/>
  <c r="Z6" i="2"/>
  <c r="Z10" i="2"/>
  <c r="AA4" i="2"/>
  <c r="AA6" i="2"/>
  <c r="AA10" i="2"/>
  <c r="J4" i="2"/>
  <c r="AB4" i="2"/>
  <c r="J6" i="2"/>
  <c r="AB6" i="2"/>
  <c r="AB10" i="2"/>
  <c r="AC4" i="2"/>
  <c r="AC6" i="2"/>
  <c r="AC10" i="2"/>
  <c r="AD4" i="2"/>
  <c r="AD6" i="2"/>
  <c r="AD10" i="2"/>
  <c r="AE4" i="2"/>
  <c r="AE6" i="2"/>
  <c r="AE10" i="2"/>
  <c r="AF4" i="2"/>
  <c r="AF6" i="2"/>
  <c r="AF10" i="2"/>
  <c r="AG4" i="2"/>
  <c r="AG6" i="2"/>
  <c r="AG10" i="2"/>
  <c r="AH4" i="2"/>
  <c r="AH6" i="2"/>
  <c r="AH10" i="2"/>
  <c r="AI4" i="2"/>
  <c r="AI6" i="2"/>
  <c r="AI10" i="2"/>
  <c r="T11" i="2"/>
  <c r="U11" i="2"/>
  <c r="V11" i="2"/>
  <c r="W11" i="2"/>
  <c r="X11" i="2"/>
  <c r="Y5" i="2"/>
  <c r="Y7" i="2"/>
  <c r="Y11" i="2"/>
  <c r="Z5" i="2"/>
  <c r="Z7" i="2"/>
  <c r="Z11" i="2"/>
  <c r="AA5" i="2"/>
  <c r="AA7" i="2"/>
  <c r="AA11" i="2"/>
  <c r="J5" i="2"/>
  <c r="AB5" i="2"/>
  <c r="J7" i="2"/>
  <c r="AB7" i="2"/>
  <c r="AB11" i="2"/>
  <c r="AC5" i="2"/>
  <c r="AC7" i="2"/>
  <c r="AC11" i="2"/>
  <c r="AD5" i="2"/>
  <c r="AD7" i="2"/>
  <c r="AD11" i="2"/>
  <c r="AE5" i="2"/>
  <c r="AE7" i="2"/>
  <c r="AE11" i="2"/>
  <c r="AF5" i="2"/>
  <c r="AF7" i="2"/>
  <c r="AF11" i="2"/>
  <c r="AG5" i="2"/>
  <c r="AG7" i="2"/>
  <c r="AG11" i="2"/>
  <c r="AH5" i="2"/>
  <c r="AH7" i="2"/>
  <c r="AH11" i="2"/>
  <c r="AI5" i="2"/>
  <c r="AI7" i="2"/>
  <c r="AI11" i="2"/>
  <c r="S11" i="2"/>
  <c r="S10" i="2"/>
  <c r="M10" i="2"/>
  <c r="N10" i="2"/>
  <c r="O10" i="2"/>
  <c r="P10" i="2"/>
  <c r="Q10" i="2"/>
  <c r="R10" i="2"/>
  <c r="M11" i="2"/>
  <c r="N11" i="2"/>
  <c r="O11" i="2"/>
  <c r="P11" i="2"/>
  <c r="Q11" i="2"/>
  <c r="R11" i="2"/>
  <c r="L11" i="2"/>
  <c r="L10" i="2"/>
  <c r="J159" i="2"/>
  <c r="J158" i="2"/>
  <c r="J141" i="2"/>
  <c r="J140" i="2"/>
  <c r="J125" i="2"/>
  <c r="J124" i="2"/>
  <c r="J109" i="2"/>
  <c r="J108" i="2"/>
  <c r="J93" i="2"/>
  <c r="J92" i="2"/>
  <c r="J77" i="2"/>
  <c r="J76" i="2"/>
  <c r="J59" i="2"/>
  <c r="J58" i="2"/>
  <c r="J43" i="2"/>
  <c r="J42" i="2"/>
  <c r="J27" i="2"/>
  <c r="J26" i="2"/>
  <c r="J11" i="2"/>
  <c r="J10" i="2"/>
  <c r="Y105" i="2"/>
  <c r="X165" i="2"/>
  <c r="W165" i="2"/>
  <c r="V165" i="2"/>
  <c r="U165" i="2"/>
  <c r="T165" i="2"/>
  <c r="S165" i="2"/>
  <c r="J165" i="2"/>
  <c r="X164" i="2"/>
  <c r="W164" i="2"/>
  <c r="V164" i="2"/>
  <c r="U164" i="2"/>
  <c r="T164" i="2"/>
  <c r="S164" i="2"/>
  <c r="J164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J163" i="2"/>
  <c r="X162" i="2"/>
  <c r="W162" i="2"/>
  <c r="V162" i="2"/>
  <c r="U162" i="2"/>
  <c r="T162" i="2"/>
  <c r="S162" i="2"/>
  <c r="J162" i="2"/>
  <c r="X161" i="2"/>
  <c r="W161" i="2"/>
  <c r="V161" i="2"/>
  <c r="U161" i="2"/>
  <c r="T161" i="2"/>
  <c r="S161" i="2"/>
  <c r="R161" i="2"/>
  <c r="R165" i="2"/>
  <c r="Q161" i="2"/>
  <c r="Q165" i="2"/>
  <c r="P161" i="2"/>
  <c r="P165" i="2"/>
  <c r="O161" i="2"/>
  <c r="O165" i="2"/>
  <c r="N161" i="2"/>
  <c r="N165" i="2"/>
  <c r="M161" i="2"/>
  <c r="M165" i="2"/>
  <c r="L161" i="2"/>
  <c r="L165" i="2"/>
  <c r="J161" i="2"/>
  <c r="X160" i="2"/>
  <c r="W160" i="2"/>
  <c r="V160" i="2"/>
  <c r="U160" i="2"/>
  <c r="T160" i="2"/>
  <c r="S160" i="2"/>
  <c r="R160" i="2"/>
  <c r="R162" i="2"/>
  <c r="R164" i="2"/>
  <c r="Q160" i="2"/>
  <c r="Q162" i="2"/>
  <c r="P160" i="2"/>
  <c r="O160" i="2"/>
  <c r="N160" i="2"/>
  <c r="M160" i="2"/>
  <c r="L160" i="2"/>
  <c r="L162" i="2"/>
  <c r="J160" i="2"/>
  <c r="AA157" i="2"/>
  <c r="Z157" i="2"/>
  <c r="Y157" i="2"/>
  <c r="J157" i="2"/>
  <c r="AC157" i="2"/>
  <c r="J156" i="2"/>
  <c r="AH156" i="2"/>
  <c r="AC156" i="2"/>
  <c r="AA156" i="2"/>
  <c r="Z156" i="2"/>
  <c r="Y156" i="2"/>
  <c r="AF156" i="2"/>
  <c r="J155" i="2"/>
  <c r="AD155" i="2"/>
  <c r="AA155" i="2"/>
  <c r="Z155" i="2"/>
  <c r="Y155" i="2"/>
  <c r="AE155" i="2"/>
  <c r="AC155" i="2"/>
  <c r="AA154" i="2"/>
  <c r="Z154" i="2"/>
  <c r="Y154" i="2"/>
  <c r="J154" i="2"/>
  <c r="AF154" i="2"/>
  <c r="AA149" i="2"/>
  <c r="Z149" i="2"/>
  <c r="Y149" i="2"/>
  <c r="J149" i="2"/>
  <c r="AC149" i="2"/>
  <c r="AA148" i="2"/>
  <c r="Z148" i="2"/>
  <c r="Y148" i="2"/>
  <c r="J148" i="2"/>
  <c r="AF148" i="2"/>
  <c r="X147" i="2"/>
  <c r="W147" i="2"/>
  <c r="V147" i="2"/>
  <c r="U147" i="2"/>
  <c r="T147" i="2"/>
  <c r="S147" i="2"/>
  <c r="J147" i="2"/>
  <c r="X146" i="2"/>
  <c r="W146" i="2"/>
  <c r="V146" i="2"/>
  <c r="U146" i="2"/>
  <c r="T146" i="2"/>
  <c r="S146" i="2"/>
  <c r="J146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J145" i="2"/>
  <c r="X144" i="2"/>
  <c r="W144" i="2"/>
  <c r="V144" i="2"/>
  <c r="U144" i="2"/>
  <c r="T144" i="2"/>
  <c r="S144" i="2"/>
  <c r="J144" i="2"/>
  <c r="X143" i="2"/>
  <c r="W143" i="2"/>
  <c r="V143" i="2"/>
  <c r="U143" i="2"/>
  <c r="T143" i="2"/>
  <c r="S143" i="2"/>
  <c r="R143" i="2"/>
  <c r="R147" i="2"/>
  <c r="Q143" i="2"/>
  <c r="Q147" i="2"/>
  <c r="P143" i="2"/>
  <c r="P147" i="2"/>
  <c r="O143" i="2"/>
  <c r="O147" i="2"/>
  <c r="N143" i="2"/>
  <c r="N147" i="2"/>
  <c r="M143" i="2"/>
  <c r="M147" i="2"/>
  <c r="L143" i="2"/>
  <c r="L147" i="2"/>
  <c r="J143" i="2"/>
  <c r="X142" i="2"/>
  <c r="W142" i="2"/>
  <c r="V142" i="2"/>
  <c r="U142" i="2"/>
  <c r="T142" i="2"/>
  <c r="S142" i="2"/>
  <c r="R142" i="2"/>
  <c r="R144" i="2"/>
  <c r="R146" i="2"/>
  <c r="Q142" i="2"/>
  <c r="P142" i="2"/>
  <c r="P144" i="2"/>
  <c r="O142" i="2"/>
  <c r="O144" i="2"/>
  <c r="N142" i="2"/>
  <c r="M142" i="2"/>
  <c r="L142" i="2"/>
  <c r="J142" i="2"/>
  <c r="AA139" i="2"/>
  <c r="Z139" i="2"/>
  <c r="Y139" i="2"/>
  <c r="J139" i="2"/>
  <c r="AE139" i="2"/>
  <c r="AC139" i="2"/>
  <c r="AA138" i="2"/>
  <c r="Z138" i="2"/>
  <c r="Y138" i="2"/>
  <c r="J138" i="2"/>
  <c r="AF138" i="2"/>
  <c r="AA133" i="2"/>
  <c r="Z133" i="2"/>
  <c r="Y133" i="2"/>
  <c r="J133" i="2"/>
  <c r="AD133" i="2"/>
  <c r="AA132" i="2"/>
  <c r="Z132" i="2"/>
  <c r="Y132" i="2"/>
  <c r="J132" i="2"/>
  <c r="AF132" i="2"/>
  <c r="X131" i="2"/>
  <c r="W131" i="2"/>
  <c r="V131" i="2"/>
  <c r="U131" i="2"/>
  <c r="T131" i="2"/>
  <c r="S131" i="2"/>
  <c r="J131" i="2"/>
  <c r="X130" i="2"/>
  <c r="W130" i="2"/>
  <c r="V130" i="2"/>
  <c r="U130" i="2"/>
  <c r="T130" i="2"/>
  <c r="S130" i="2"/>
  <c r="J130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J129" i="2"/>
  <c r="X128" i="2"/>
  <c r="W128" i="2"/>
  <c r="V128" i="2"/>
  <c r="U128" i="2"/>
  <c r="T128" i="2"/>
  <c r="S128" i="2"/>
  <c r="J128" i="2"/>
  <c r="X127" i="2"/>
  <c r="W127" i="2"/>
  <c r="V127" i="2"/>
  <c r="U127" i="2"/>
  <c r="T127" i="2"/>
  <c r="S127" i="2"/>
  <c r="R127" i="2"/>
  <c r="R131" i="2"/>
  <c r="Q127" i="2"/>
  <c r="Q131" i="2"/>
  <c r="P127" i="2"/>
  <c r="P131" i="2"/>
  <c r="O127" i="2"/>
  <c r="O131" i="2"/>
  <c r="N127" i="2"/>
  <c r="N131" i="2"/>
  <c r="M127" i="2"/>
  <c r="M131" i="2"/>
  <c r="L127" i="2"/>
  <c r="L131" i="2"/>
  <c r="J127" i="2"/>
  <c r="X126" i="2"/>
  <c r="W126" i="2"/>
  <c r="V126" i="2"/>
  <c r="U126" i="2"/>
  <c r="T126" i="2"/>
  <c r="S126" i="2"/>
  <c r="R126" i="2"/>
  <c r="Q126" i="2"/>
  <c r="Q128" i="2"/>
  <c r="Q130" i="2"/>
  <c r="P126" i="2"/>
  <c r="P128" i="2"/>
  <c r="P130" i="2"/>
  <c r="O126" i="2"/>
  <c r="O128" i="2"/>
  <c r="O130" i="2"/>
  <c r="N126" i="2"/>
  <c r="N128" i="2"/>
  <c r="N130" i="2"/>
  <c r="M126" i="2"/>
  <c r="L126" i="2"/>
  <c r="J126" i="2"/>
  <c r="J123" i="2"/>
  <c r="J122" i="2"/>
  <c r="AC122" i="2"/>
  <c r="AA117" i="2"/>
  <c r="Z117" i="2"/>
  <c r="Z131" i="2"/>
  <c r="Y117" i="2"/>
  <c r="J117" i="2"/>
  <c r="AF117" i="2"/>
  <c r="AA116" i="2"/>
  <c r="Z116" i="2"/>
  <c r="Y116" i="2"/>
  <c r="Y126" i="2"/>
  <c r="J116" i="2"/>
  <c r="AH116" i="2"/>
  <c r="X115" i="2"/>
  <c r="W115" i="2"/>
  <c r="V115" i="2"/>
  <c r="U115" i="2"/>
  <c r="T115" i="2"/>
  <c r="S115" i="2"/>
  <c r="J115" i="2"/>
  <c r="X114" i="2"/>
  <c r="W114" i="2"/>
  <c r="V114" i="2"/>
  <c r="U114" i="2"/>
  <c r="T114" i="2"/>
  <c r="S114" i="2"/>
  <c r="J114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J113" i="2"/>
  <c r="X112" i="2"/>
  <c r="W112" i="2"/>
  <c r="V112" i="2"/>
  <c r="U112" i="2"/>
  <c r="T112" i="2"/>
  <c r="S112" i="2"/>
  <c r="J112" i="2"/>
  <c r="X111" i="2"/>
  <c r="W111" i="2"/>
  <c r="V111" i="2"/>
  <c r="U111" i="2"/>
  <c r="T111" i="2"/>
  <c r="S111" i="2"/>
  <c r="R111" i="2"/>
  <c r="R115" i="2"/>
  <c r="Q111" i="2"/>
  <c r="Q115" i="2"/>
  <c r="P111" i="2"/>
  <c r="P115" i="2"/>
  <c r="O111" i="2"/>
  <c r="O115" i="2"/>
  <c r="N111" i="2"/>
  <c r="N115" i="2"/>
  <c r="M111" i="2"/>
  <c r="M115" i="2"/>
  <c r="L111" i="2"/>
  <c r="L115" i="2"/>
  <c r="J111" i="2"/>
  <c r="X110" i="2"/>
  <c r="W110" i="2"/>
  <c r="V110" i="2"/>
  <c r="U110" i="2"/>
  <c r="T110" i="2"/>
  <c r="S110" i="2"/>
  <c r="R110" i="2"/>
  <c r="R112" i="2"/>
  <c r="R114" i="2"/>
  <c r="Q110" i="2"/>
  <c r="Q112" i="2"/>
  <c r="P110" i="2"/>
  <c r="P112" i="2"/>
  <c r="O110" i="2"/>
  <c r="N110" i="2"/>
  <c r="M110" i="2"/>
  <c r="M112" i="2"/>
  <c r="L110" i="2"/>
  <c r="L112" i="2"/>
  <c r="J110" i="2"/>
  <c r="AA107" i="2"/>
  <c r="Z107" i="2"/>
  <c r="Y107" i="2"/>
  <c r="J107" i="2"/>
  <c r="J106" i="2"/>
  <c r="AC106" i="2"/>
  <c r="AA106" i="2"/>
  <c r="Z106" i="2"/>
  <c r="Y106" i="2"/>
  <c r="AH106" i="2"/>
  <c r="AE105" i="2"/>
  <c r="Y104" i="2"/>
  <c r="Y103" i="2"/>
  <c r="Y109" i="2"/>
  <c r="Y102" i="2"/>
  <c r="Y108" i="2"/>
  <c r="J101" i="2"/>
  <c r="AF101" i="2"/>
  <c r="AA101" i="2"/>
  <c r="Z101" i="2"/>
  <c r="Y101" i="2"/>
  <c r="J100" i="2"/>
  <c r="AC100" i="2"/>
  <c r="AA100" i="2"/>
  <c r="Z100" i="2"/>
  <c r="Y100" i="2"/>
  <c r="AH100" i="2"/>
  <c r="X99" i="2"/>
  <c r="W99" i="2"/>
  <c r="V99" i="2"/>
  <c r="U99" i="2"/>
  <c r="T99" i="2"/>
  <c r="S99" i="2"/>
  <c r="J99" i="2"/>
  <c r="X98" i="2"/>
  <c r="W98" i="2"/>
  <c r="V98" i="2"/>
  <c r="U98" i="2"/>
  <c r="T98" i="2"/>
  <c r="S98" i="2"/>
  <c r="J98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J97" i="2"/>
  <c r="X96" i="2"/>
  <c r="W96" i="2"/>
  <c r="V96" i="2"/>
  <c r="U96" i="2"/>
  <c r="T96" i="2"/>
  <c r="S96" i="2"/>
  <c r="M94" i="2"/>
  <c r="M96" i="2"/>
  <c r="J96" i="2"/>
  <c r="X95" i="2"/>
  <c r="W95" i="2"/>
  <c r="V95" i="2"/>
  <c r="U95" i="2"/>
  <c r="T95" i="2"/>
  <c r="S95" i="2"/>
  <c r="R95" i="2"/>
  <c r="R99" i="2"/>
  <c r="Q95" i="2"/>
  <c r="Q99" i="2"/>
  <c r="P95" i="2"/>
  <c r="P99" i="2"/>
  <c r="O95" i="2"/>
  <c r="O99" i="2"/>
  <c r="N95" i="2"/>
  <c r="N99" i="2"/>
  <c r="M95" i="2"/>
  <c r="M99" i="2"/>
  <c r="L95" i="2"/>
  <c r="L99" i="2"/>
  <c r="J95" i="2"/>
  <c r="X94" i="2"/>
  <c r="W94" i="2"/>
  <c r="V94" i="2"/>
  <c r="U94" i="2"/>
  <c r="T94" i="2"/>
  <c r="S94" i="2"/>
  <c r="R94" i="2"/>
  <c r="R96" i="2"/>
  <c r="R98" i="2"/>
  <c r="Q94" i="2"/>
  <c r="Q96" i="2"/>
  <c r="P94" i="2"/>
  <c r="P96" i="2"/>
  <c r="O94" i="2"/>
  <c r="N94" i="2"/>
  <c r="L94" i="2"/>
  <c r="L96" i="2"/>
  <c r="J94" i="2"/>
  <c r="AA91" i="2"/>
  <c r="Z91" i="2"/>
  <c r="Y91" i="2"/>
  <c r="J91" i="2"/>
  <c r="AA90" i="2"/>
  <c r="Z90" i="2"/>
  <c r="Y90" i="2"/>
  <c r="J90" i="2"/>
  <c r="AH90" i="2"/>
  <c r="AA85" i="2"/>
  <c r="Z85" i="2"/>
  <c r="Y85" i="2"/>
  <c r="J85" i="2"/>
  <c r="AF85" i="2"/>
  <c r="J84" i="2"/>
  <c r="AD84" i="2"/>
  <c r="AC84" i="2"/>
  <c r="AB84" i="2"/>
  <c r="AA84" i="2"/>
  <c r="Z84" i="2"/>
  <c r="Y84" i="2"/>
  <c r="AH84" i="2"/>
  <c r="X83" i="2"/>
  <c r="W83" i="2"/>
  <c r="V83" i="2"/>
  <c r="U83" i="2"/>
  <c r="T83" i="2"/>
  <c r="S83" i="2"/>
  <c r="J83" i="2"/>
  <c r="X82" i="2"/>
  <c r="W82" i="2"/>
  <c r="V82" i="2"/>
  <c r="U82" i="2"/>
  <c r="T82" i="2"/>
  <c r="S82" i="2"/>
  <c r="J82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J81" i="2"/>
  <c r="X80" i="2"/>
  <c r="W80" i="2"/>
  <c r="V80" i="2"/>
  <c r="U80" i="2"/>
  <c r="T80" i="2"/>
  <c r="S80" i="2"/>
  <c r="J80" i="2"/>
  <c r="X79" i="2"/>
  <c r="W79" i="2"/>
  <c r="V79" i="2"/>
  <c r="U79" i="2"/>
  <c r="T79" i="2"/>
  <c r="S79" i="2"/>
  <c r="R79" i="2"/>
  <c r="R83" i="2"/>
  <c r="Q79" i="2"/>
  <c r="Q83" i="2"/>
  <c r="P79" i="2"/>
  <c r="P83" i="2"/>
  <c r="O79" i="2"/>
  <c r="O83" i="2"/>
  <c r="N79" i="2"/>
  <c r="N83" i="2"/>
  <c r="M79" i="2"/>
  <c r="M83" i="2"/>
  <c r="L79" i="2"/>
  <c r="L83" i="2"/>
  <c r="J79" i="2"/>
  <c r="X78" i="2"/>
  <c r="W78" i="2"/>
  <c r="V78" i="2"/>
  <c r="U78" i="2"/>
  <c r="T78" i="2"/>
  <c r="S78" i="2"/>
  <c r="R78" i="2"/>
  <c r="R80" i="2"/>
  <c r="R82" i="2"/>
  <c r="Q78" i="2"/>
  <c r="Q80" i="2"/>
  <c r="P78" i="2"/>
  <c r="P80" i="2"/>
  <c r="O78" i="2"/>
  <c r="N78" i="2"/>
  <c r="M78" i="2"/>
  <c r="M80" i="2"/>
  <c r="L78" i="2"/>
  <c r="L80" i="2"/>
  <c r="J78" i="2"/>
  <c r="Y75" i="2"/>
  <c r="J75" i="2"/>
  <c r="AE75" i="2"/>
  <c r="AA75" i="2"/>
  <c r="Z75" i="2"/>
  <c r="AD75" i="2"/>
  <c r="AA74" i="2"/>
  <c r="Z74" i="2"/>
  <c r="Y74" i="2"/>
  <c r="J74" i="2"/>
  <c r="AF74" i="2"/>
  <c r="AA73" i="2"/>
  <c r="Z73" i="2"/>
  <c r="Y73" i="2"/>
  <c r="J73" i="2"/>
  <c r="AC73" i="2"/>
  <c r="AA72" i="2"/>
  <c r="Z72" i="2"/>
  <c r="Y72" i="2"/>
  <c r="J72" i="2"/>
  <c r="AF72" i="2"/>
  <c r="AA67" i="2"/>
  <c r="Z67" i="2"/>
  <c r="Y67" i="2"/>
  <c r="J67" i="2"/>
  <c r="AF67" i="2"/>
  <c r="AA66" i="2"/>
  <c r="Z66" i="2"/>
  <c r="Y66" i="2"/>
  <c r="Y82" i="2"/>
  <c r="J66" i="2"/>
  <c r="AH66" i="2"/>
  <c r="X65" i="2"/>
  <c r="W65" i="2"/>
  <c r="V65" i="2"/>
  <c r="U65" i="2"/>
  <c r="T65" i="2"/>
  <c r="S65" i="2"/>
  <c r="O61" i="2"/>
  <c r="O65" i="2"/>
  <c r="J65" i="2"/>
  <c r="X64" i="2"/>
  <c r="W64" i="2"/>
  <c r="V64" i="2"/>
  <c r="U64" i="2"/>
  <c r="T64" i="2"/>
  <c r="S64" i="2"/>
  <c r="O60" i="2"/>
  <c r="O62" i="2"/>
  <c r="O64" i="2"/>
  <c r="J64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J63" i="2"/>
  <c r="X62" i="2"/>
  <c r="W62" i="2"/>
  <c r="V62" i="2"/>
  <c r="U62" i="2"/>
  <c r="T62" i="2"/>
  <c r="S62" i="2"/>
  <c r="Q60" i="2"/>
  <c r="Q62" i="2"/>
  <c r="L60" i="2"/>
  <c r="L62" i="2"/>
  <c r="J62" i="2"/>
  <c r="X61" i="2"/>
  <c r="W61" i="2"/>
  <c r="V61" i="2"/>
  <c r="U61" i="2"/>
  <c r="T61" i="2"/>
  <c r="S61" i="2"/>
  <c r="R61" i="2"/>
  <c r="R65" i="2"/>
  <c r="Q61" i="2"/>
  <c r="Q65" i="2"/>
  <c r="P61" i="2"/>
  <c r="P65" i="2"/>
  <c r="N61" i="2"/>
  <c r="N65" i="2"/>
  <c r="M61" i="2"/>
  <c r="M65" i="2"/>
  <c r="L61" i="2"/>
  <c r="L65" i="2"/>
  <c r="J61" i="2"/>
  <c r="X60" i="2"/>
  <c r="W60" i="2"/>
  <c r="V60" i="2"/>
  <c r="U60" i="2"/>
  <c r="T60" i="2"/>
  <c r="S60" i="2"/>
  <c r="R60" i="2"/>
  <c r="R62" i="2"/>
  <c r="R64" i="2"/>
  <c r="P60" i="2"/>
  <c r="P62" i="2"/>
  <c r="N60" i="2"/>
  <c r="M60" i="2"/>
  <c r="J60" i="2"/>
  <c r="AA57" i="2"/>
  <c r="Z57" i="2"/>
  <c r="Y57" i="2"/>
  <c r="J57" i="2"/>
  <c r="AA56" i="2"/>
  <c r="Z56" i="2"/>
  <c r="Y56" i="2"/>
  <c r="J56" i="2"/>
  <c r="AF56" i="2"/>
  <c r="AA51" i="2"/>
  <c r="AA61" i="2"/>
  <c r="Z51" i="2"/>
  <c r="Y51" i="2"/>
  <c r="J51" i="2"/>
  <c r="J50" i="2"/>
  <c r="AC50" i="2"/>
  <c r="AB50" i="2"/>
  <c r="AA50" i="2"/>
  <c r="Z50" i="2"/>
  <c r="Y50" i="2"/>
  <c r="AE50" i="2"/>
  <c r="AF50" i="2"/>
  <c r="X49" i="2"/>
  <c r="W49" i="2"/>
  <c r="V49" i="2"/>
  <c r="U49" i="2"/>
  <c r="T49" i="2"/>
  <c r="S49" i="2"/>
  <c r="J49" i="2"/>
  <c r="X48" i="2"/>
  <c r="W48" i="2"/>
  <c r="V48" i="2"/>
  <c r="U48" i="2"/>
  <c r="T48" i="2"/>
  <c r="S48" i="2"/>
  <c r="J48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J47" i="2"/>
  <c r="X46" i="2"/>
  <c r="W46" i="2"/>
  <c r="V46" i="2"/>
  <c r="U46" i="2"/>
  <c r="T46" i="2"/>
  <c r="S46" i="2"/>
  <c r="L44" i="2"/>
  <c r="L46" i="2"/>
  <c r="J46" i="2"/>
  <c r="X45" i="2"/>
  <c r="W45" i="2"/>
  <c r="V45" i="2"/>
  <c r="U45" i="2"/>
  <c r="T45" i="2"/>
  <c r="S45" i="2"/>
  <c r="R45" i="2"/>
  <c r="R49" i="2"/>
  <c r="Q45" i="2"/>
  <c r="Q49" i="2"/>
  <c r="P45" i="2"/>
  <c r="P49" i="2"/>
  <c r="O45" i="2"/>
  <c r="O49" i="2"/>
  <c r="N45" i="2"/>
  <c r="N49" i="2"/>
  <c r="M45" i="2"/>
  <c r="M49" i="2"/>
  <c r="L45" i="2"/>
  <c r="L49" i="2"/>
  <c r="J45" i="2"/>
  <c r="Y34" i="2"/>
  <c r="Y40" i="2"/>
  <c r="Y44" i="2"/>
  <c r="X44" i="2"/>
  <c r="W44" i="2"/>
  <c r="V44" i="2"/>
  <c r="U44" i="2"/>
  <c r="T44" i="2"/>
  <c r="S44" i="2"/>
  <c r="R44" i="2"/>
  <c r="R46" i="2"/>
  <c r="R48" i="2"/>
  <c r="Q44" i="2"/>
  <c r="Q46" i="2"/>
  <c r="Q48" i="2"/>
  <c r="P44" i="2"/>
  <c r="P46" i="2"/>
  <c r="P48" i="2"/>
  <c r="O44" i="2"/>
  <c r="O46" i="2"/>
  <c r="N44" i="2"/>
  <c r="M44" i="2"/>
  <c r="J44" i="2"/>
  <c r="J41" i="2"/>
  <c r="AF41" i="2"/>
  <c r="Y41" i="2"/>
  <c r="AE41" i="2"/>
  <c r="AD41" i="2"/>
  <c r="AA41" i="2"/>
  <c r="Z41" i="2"/>
  <c r="J40" i="2"/>
  <c r="AD40" i="2"/>
  <c r="AC40" i="2"/>
  <c r="AB40" i="2"/>
  <c r="AA40" i="2"/>
  <c r="Z40" i="2"/>
  <c r="AE40" i="2"/>
  <c r="AF40" i="2"/>
  <c r="AA35" i="2"/>
  <c r="Z35" i="2"/>
  <c r="Z49" i="2"/>
  <c r="Y35" i="2"/>
  <c r="J35" i="2"/>
  <c r="AE35" i="2"/>
  <c r="AF35" i="2"/>
  <c r="J34" i="2"/>
  <c r="AB34" i="2"/>
  <c r="AA34" i="2"/>
  <c r="Z34" i="2"/>
  <c r="Y48" i="2"/>
  <c r="AF34" i="2"/>
  <c r="X33" i="2"/>
  <c r="W33" i="2"/>
  <c r="V33" i="2"/>
  <c r="U33" i="2"/>
  <c r="T33" i="2"/>
  <c r="S33" i="2"/>
  <c r="J33" i="2"/>
  <c r="X32" i="2"/>
  <c r="W32" i="2"/>
  <c r="V32" i="2"/>
  <c r="U32" i="2"/>
  <c r="T32" i="2"/>
  <c r="S32" i="2"/>
  <c r="J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J31" i="2"/>
  <c r="X30" i="2"/>
  <c r="W30" i="2"/>
  <c r="V30" i="2"/>
  <c r="U30" i="2"/>
  <c r="T30" i="2"/>
  <c r="S30" i="2"/>
  <c r="J30" i="2"/>
  <c r="X29" i="2"/>
  <c r="W29" i="2"/>
  <c r="V29" i="2"/>
  <c r="U29" i="2"/>
  <c r="T29" i="2"/>
  <c r="S29" i="2"/>
  <c r="R29" i="2"/>
  <c r="R33" i="2"/>
  <c r="Q29" i="2"/>
  <c r="Q33" i="2"/>
  <c r="P29" i="2"/>
  <c r="P33" i="2"/>
  <c r="O29" i="2"/>
  <c r="O33" i="2"/>
  <c r="N29" i="2"/>
  <c r="N33" i="2"/>
  <c r="M29" i="2"/>
  <c r="M33" i="2"/>
  <c r="L29" i="2"/>
  <c r="L33" i="2"/>
  <c r="J29" i="2"/>
  <c r="X28" i="2"/>
  <c r="W28" i="2"/>
  <c r="V28" i="2"/>
  <c r="U28" i="2"/>
  <c r="T28" i="2"/>
  <c r="S28" i="2"/>
  <c r="R28" i="2"/>
  <c r="R30" i="2"/>
  <c r="R32" i="2"/>
  <c r="Q28" i="2"/>
  <c r="Q30" i="2"/>
  <c r="Q32" i="2"/>
  <c r="P28" i="2"/>
  <c r="P30" i="2"/>
  <c r="O28" i="2"/>
  <c r="O30" i="2"/>
  <c r="N28" i="2"/>
  <c r="M28" i="2"/>
  <c r="L28" i="2"/>
  <c r="L30" i="2"/>
  <c r="J28" i="2"/>
  <c r="AA25" i="2"/>
  <c r="Z25" i="2"/>
  <c r="Y25" i="2"/>
  <c r="J25" i="2"/>
  <c r="AE25" i="2"/>
  <c r="AF25" i="2"/>
  <c r="J24" i="2"/>
  <c r="AH24" i="2"/>
  <c r="AD24" i="2"/>
  <c r="AC24" i="2"/>
  <c r="AA24" i="2"/>
  <c r="Z24" i="2"/>
  <c r="Y24" i="2"/>
  <c r="AE24" i="2"/>
  <c r="AF24" i="2"/>
  <c r="AA19" i="2"/>
  <c r="Z19" i="2"/>
  <c r="Y19" i="2"/>
  <c r="J19" i="2"/>
  <c r="AF19" i="2"/>
  <c r="AA18" i="2"/>
  <c r="Z18" i="2"/>
  <c r="Y18" i="2"/>
  <c r="J18" i="2"/>
  <c r="AF18" i="2"/>
  <c r="X17" i="2"/>
  <c r="W17" i="2"/>
  <c r="V17" i="2"/>
  <c r="U17" i="2"/>
  <c r="T17" i="2"/>
  <c r="S17" i="2"/>
  <c r="J17" i="2"/>
  <c r="X16" i="2"/>
  <c r="W16" i="2"/>
  <c r="V16" i="2"/>
  <c r="U16" i="2"/>
  <c r="T16" i="2"/>
  <c r="S16" i="2"/>
  <c r="J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J15" i="2"/>
  <c r="X14" i="2"/>
  <c r="W14" i="2"/>
  <c r="V14" i="2"/>
  <c r="U14" i="2"/>
  <c r="T14" i="2"/>
  <c r="S14" i="2"/>
  <c r="J14" i="2"/>
  <c r="X13" i="2"/>
  <c r="W13" i="2"/>
  <c r="V13" i="2"/>
  <c r="U13" i="2"/>
  <c r="T13" i="2"/>
  <c r="S13" i="2"/>
  <c r="R13" i="2"/>
  <c r="R17" i="2"/>
  <c r="Q13" i="2"/>
  <c r="Q17" i="2"/>
  <c r="P13" i="2"/>
  <c r="P17" i="2"/>
  <c r="O13" i="2"/>
  <c r="O17" i="2"/>
  <c r="N13" i="2"/>
  <c r="N17" i="2"/>
  <c r="M13" i="2"/>
  <c r="M17" i="2"/>
  <c r="L13" i="2"/>
  <c r="L17" i="2"/>
  <c r="J13" i="2"/>
  <c r="X12" i="2"/>
  <c r="W12" i="2"/>
  <c r="V12" i="2"/>
  <c r="U12" i="2"/>
  <c r="T12" i="2"/>
  <c r="S12" i="2"/>
  <c r="R12" i="2"/>
  <c r="R14" i="2"/>
  <c r="R16" i="2"/>
  <c r="Q12" i="2"/>
  <c r="P12" i="2"/>
  <c r="P14" i="2"/>
  <c r="O12" i="2"/>
  <c r="O14" i="2"/>
  <c r="N12" i="2"/>
  <c r="M12" i="2"/>
  <c r="M14" i="2"/>
  <c r="L12" i="2"/>
  <c r="J12" i="2"/>
  <c r="AA9" i="2"/>
  <c r="Z9" i="2"/>
  <c r="Y9" i="2"/>
  <c r="J9" i="2"/>
  <c r="AB9" i="2"/>
  <c r="AA8" i="2"/>
  <c r="Z8" i="2"/>
  <c r="Y8" i="2"/>
  <c r="J8" i="2"/>
  <c r="AF8" i="2"/>
  <c r="J3" i="2"/>
  <c r="AH3" i="2"/>
  <c r="AC3" i="2"/>
  <c r="AB3" i="2"/>
  <c r="AB15" i="2"/>
  <c r="AA3" i="2"/>
  <c r="Z3" i="2"/>
  <c r="Y3" i="2"/>
  <c r="Y13" i="2"/>
  <c r="AF3" i="2"/>
  <c r="J2" i="2"/>
  <c r="AF2" i="2"/>
  <c r="AF14" i="2"/>
  <c r="AA2" i="2"/>
  <c r="AA12" i="2"/>
  <c r="Z2" i="2"/>
  <c r="Z16" i="2"/>
  <c r="Y2" i="2"/>
  <c r="AC2" i="2"/>
  <c r="N14" i="1"/>
  <c r="N16" i="1"/>
  <c r="AG31" i="1"/>
  <c r="AG33" i="1"/>
  <c r="AG29" i="1"/>
  <c r="AH19" i="1"/>
  <c r="AI77" i="1"/>
  <c r="AC16" i="1"/>
  <c r="AC12" i="1"/>
  <c r="AC14" i="1"/>
  <c r="AG17" i="1"/>
  <c r="AG13" i="1"/>
  <c r="AH3" i="1"/>
  <c r="AG15" i="1"/>
  <c r="AF29" i="1"/>
  <c r="AF31" i="1"/>
  <c r="AF33" i="1"/>
  <c r="AC10" i="1"/>
  <c r="AG11" i="1"/>
  <c r="AH5" i="1"/>
  <c r="AH11" i="1"/>
  <c r="AH21" i="1"/>
  <c r="AH23" i="1"/>
  <c r="AH27" i="1"/>
  <c r="AG27" i="1"/>
  <c r="AE38" i="1"/>
  <c r="AE42" i="1"/>
  <c r="AI26" i="1"/>
  <c r="AJ20" i="1"/>
  <c r="AJ26" i="1"/>
  <c r="AF27" i="1"/>
  <c r="AF49" i="1"/>
  <c r="AI32" i="1"/>
  <c r="AJ18" i="1"/>
  <c r="AI30" i="1"/>
  <c r="AG44" i="1"/>
  <c r="AH34" i="1"/>
  <c r="O30" i="1"/>
  <c r="O32" i="1"/>
  <c r="AJ36" i="1"/>
  <c r="AI40" i="1"/>
  <c r="AJ40" i="1"/>
  <c r="AJ48" i="1"/>
  <c r="AF54" i="1"/>
  <c r="AH54" i="1"/>
  <c r="Z31" i="1"/>
  <c r="Z63" i="1"/>
  <c r="Z65" i="1"/>
  <c r="AG125" i="1"/>
  <c r="AG129" i="1"/>
  <c r="AG159" i="1"/>
  <c r="AG2" i="1"/>
  <c r="AC3" i="1"/>
  <c r="AG4" i="1"/>
  <c r="AC5" i="1"/>
  <c r="AG6" i="1"/>
  <c r="AH6" i="1"/>
  <c r="AC7" i="1"/>
  <c r="AG8" i="1"/>
  <c r="AH8" i="1"/>
  <c r="AC9" i="1"/>
  <c r="Z12" i="1"/>
  <c r="AB13" i="1"/>
  <c r="AD14" i="1"/>
  <c r="AB16" i="1"/>
  <c r="AA17" i="1"/>
  <c r="AI17" i="1"/>
  <c r="AE18" i="1"/>
  <c r="AI19" i="1"/>
  <c r="AE20" i="1"/>
  <c r="AE22" i="1"/>
  <c r="AE26" i="1"/>
  <c r="AI21" i="1"/>
  <c r="AI23" i="1"/>
  <c r="AJ23" i="1"/>
  <c r="AE24" i="1"/>
  <c r="AI25" i="1"/>
  <c r="AJ25" i="1"/>
  <c r="AF28" i="1"/>
  <c r="Z29" i="1"/>
  <c r="AB30" i="1"/>
  <c r="AA31" i="1"/>
  <c r="Z32" i="1"/>
  <c r="AC34" i="1"/>
  <c r="AG35" i="1"/>
  <c r="AC36" i="1"/>
  <c r="AC42" i="1"/>
  <c r="AJ37" i="1"/>
  <c r="AJ43" i="1"/>
  <c r="AG38" i="1"/>
  <c r="AH38" i="1"/>
  <c r="AA61" i="1"/>
  <c r="AF52" i="1"/>
  <c r="AF53" i="1"/>
  <c r="AJ53" i="1"/>
  <c r="AJ59" i="1"/>
  <c r="AD56" i="1"/>
  <c r="AC56" i="1"/>
  <c r="AI56" i="1"/>
  <c r="AJ56" i="1"/>
  <c r="P62" i="1"/>
  <c r="P64" i="1"/>
  <c r="Z64" i="1"/>
  <c r="AA65" i="1"/>
  <c r="AB79" i="1"/>
  <c r="AB83" i="1"/>
  <c r="AB81" i="1"/>
  <c r="AE76" i="1"/>
  <c r="AF75" i="1"/>
  <c r="AH75" i="1"/>
  <c r="AE75" i="1"/>
  <c r="AD75" i="1"/>
  <c r="AC75" i="1"/>
  <c r="AG91" i="1"/>
  <c r="AG99" i="1"/>
  <c r="AG89" i="1"/>
  <c r="AG97" i="1"/>
  <c r="AH88" i="1"/>
  <c r="AC89" i="1"/>
  <c r="AC93" i="1"/>
  <c r="AE89" i="1"/>
  <c r="AD89" i="1"/>
  <c r="AD91" i="1"/>
  <c r="AD97" i="1"/>
  <c r="Z33" i="1"/>
  <c r="AB12" i="1"/>
  <c r="AD13" i="1"/>
  <c r="P14" i="1"/>
  <c r="P16" i="1"/>
  <c r="AF14" i="1"/>
  <c r="AE15" i="1"/>
  <c r="AD16" i="1"/>
  <c r="AG18" i="1"/>
  <c r="AC19" i="1"/>
  <c r="AG20" i="1"/>
  <c r="AC21" i="1"/>
  <c r="AC23" i="1"/>
  <c r="AC27" i="1"/>
  <c r="AG22" i="1"/>
  <c r="AH22" i="1"/>
  <c r="AG24" i="1"/>
  <c r="AH24" i="1"/>
  <c r="AC25" i="1"/>
  <c r="Z28" i="1"/>
  <c r="AB29" i="1"/>
  <c r="N30" i="1"/>
  <c r="N32" i="1"/>
  <c r="AD30" i="1"/>
  <c r="AB32" i="1"/>
  <c r="AA47" i="1"/>
  <c r="AI47" i="1"/>
  <c r="AB43" i="1"/>
  <c r="AB44" i="1"/>
  <c r="AB47" i="1"/>
  <c r="O48" i="1"/>
  <c r="AC65" i="1"/>
  <c r="AI59" i="1"/>
  <c r="AG65" i="1"/>
  <c r="AE82" i="1"/>
  <c r="AE80" i="1"/>
  <c r="AE78" i="1"/>
  <c r="AF73" i="1"/>
  <c r="AJ73" i="1"/>
  <c r="AE73" i="1"/>
  <c r="AD73" i="1"/>
  <c r="AC73" i="1"/>
  <c r="AA81" i="1"/>
  <c r="AF92" i="1"/>
  <c r="AG95" i="1"/>
  <c r="AF134" i="1"/>
  <c r="AH134" i="1"/>
  <c r="AG136" i="1"/>
  <c r="AF136" i="1"/>
  <c r="AH136" i="1"/>
  <c r="AH140" i="1"/>
  <c r="AE136" i="1"/>
  <c r="AD136" i="1"/>
  <c r="AC136" i="1"/>
  <c r="AI136" i="1"/>
  <c r="AF45" i="1"/>
  <c r="AJ17" i="1"/>
  <c r="Z47" i="1"/>
  <c r="AC54" i="1"/>
  <c r="AI54" i="1"/>
  <c r="AJ54" i="1"/>
  <c r="AJ2" i="1"/>
  <c r="AJ4" i="1"/>
  <c r="AJ10" i="1"/>
  <c r="Q14" i="1"/>
  <c r="Q16" i="1"/>
  <c r="AF15" i="1"/>
  <c r="AE16" i="1"/>
  <c r="AD17" i="1"/>
  <c r="AD19" i="1"/>
  <c r="AD21" i="1"/>
  <c r="AD23" i="1"/>
  <c r="AD25" i="1"/>
  <c r="AC32" i="1"/>
  <c r="AB33" i="1"/>
  <c r="AF44" i="1"/>
  <c r="AF48" i="1"/>
  <c r="AJ35" i="1"/>
  <c r="AF42" i="1"/>
  <c r="AA48" i="1"/>
  <c r="AG52" i="1"/>
  <c r="AG56" i="1"/>
  <c r="AG62" i="1"/>
  <c r="AD65" i="1"/>
  <c r="AD61" i="1"/>
  <c r="AD52" i="1"/>
  <c r="S62" i="1"/>
  <c r="S64" i="1"/>
  <c r="Z61" i="1"/>
  <c r="AJ66" i="1"/>
  <c r="AF82" i="1"/>
  <c r="AF80" i="1"/>
  <c r="AH70" i="1"/>
  <c r="AH68" i="1"/>
  <c r="AH76" i="1"/>
  <c r="AG76" i="1"/>
  <c r="AF71" i="1"/>
  <c r="AE71" i="1"/>
  <c r="AE69" i="1"/>
  <c r="AE77" i="1"/>
  <c r="AD71" i="1"/>
  <c r="AC71" i="1"/>
  <c r="AC69" i="1"/>
  <c r="AC77" i="1"/>
  <c r="AA83" i="1"/>
  <c r="AG110" i="1"/>
  <c r="AG114" i="1"/>
  <c r="AG112" i="1"/>
  <c r="Z27" i="1"/>
  <c r="AI38" i="1"/>
  <c r="AJ38" i="1"/>
  <c r="AJ46" i="1"/>
  <c r="AG83" i="1"/>
  <c r="AG81" i="1"/>
  <c r="AG79" i="1"/>
  <c r="AG77" i="1"/>
  <c r="AF13" i="1"/>
  <c r="Z14" i="1"/>
  <c r="AF16" i="1"/>
  <c r="AE19" i="1"/>
  <c r="AE21" i="1"/>
  <c r="AE23" i="1"/>
  <c r="AE27" i="1"/>
  <c r="AE25" i="1"/>
  <c r="AF30" i="1"/>
  <c r="AD32" i="1"/>
  <c r="AC45" i="1"/>
  <c r="AG36" i="1"/>
  <c r="AH40" i="1"/>
  <c r="Z43" i="1"/>
  <c r="M48" i="1"/>
  <c r="AE44" i="1"/>
  <c r="AA45" i="1"/>
  <c r="AE47" i="1"/>
  <c r="AB48" i="1"/>
  <c r="AI49" i="1"/>
  <c r="AF51" i="1"/>
  <c r="AE56" i="1"/>
  <c r="AE60" i="1"/>
  <c r="Z58" i="1"/>
  <c r="AC63" i="1"/>
  <c r="AF69" i="1"/>
  <c r="AJ69" i="1"/>
  <c r="AD69" i="1"/>
  <c r="N82" i="1"/>
  <c r="AI89" i="1"/>
  <c r="S128" i="1"/>
  <c r="S130" i="1"/>
  <c r="AF132" i="1"/>
  <c r="AE132" i="1"/>
  <c r="AD132" i="1"/>
  <c r="AC132" i="1"/>
  <c r="AI132" i="1"/>
  <c r="AG132" i="1"/>
  <c r="AC143" i="1"/>
  <c r="AC145" i="1"/>
  <c r="AC147" i="1"/>
  <c r="AI141" i="1"/>
  <c r="AC52" i="1"/>
  <c r="AI52" i="1"/>
  <c r="R46" i="1"/>
  <c r="R48" i="1"/>
  <c r="AD60" i="1"/>
  <c r="AD64" i="1"/>
  <c r="AE96" i="1"/>
  <c r="AE94" i="1"/>
  <c r="AE98" i="1"/>
  <c r="Z48" i="1"/>
  <c r="Z46" i="1"/>
  <c r="AD38" i="1"/>
  <c r="AD46" i="1"/>
  <c r="AB45" i="1"/>
  <c r="AF47" i="1"/>
  <c r="AD48" i="1"/>
  <c r="AC50" i="1"/>
  <c r="AI50" i="1"/>
  <c r="AG64" i="1"/>
  <c r="AD59" i="1"/>
  <c r="AD54" i="1"/>
  <c r="AD62" i="1"/>
  <c r="AH56" i="1"/>
  <c r="AJ57" i="1"/>
  <c r="AC61" i="1"/>
  <c r="AD63" i="1"/>
  <c r="AG82" i="1"/>
  <c r="AG80" i="1"/>
  <c r="AH66" i="1"/>
  <c r="AG78" i="1"/>
  <c r="AF67" i="1"/>
  <c r="AE67" i="1"/>
  <c r="AD67" i="1"/>
  <c r="AC67" i="1"/>
  <c r="AA77" i="1"/>
  <c r="AI75" i="1"/>
  <c r="AD84" i="1"/>
  <c r="AC84" i="1"/>
  <c r="AI84" i="1"/>
  <c r="AG84" i="1"/>
  <c r="AD93" i="1"/>
  <c r="AE115" i="1"/>
  <c r="AE111" i="1"/>
  <c r="AE113" i="1"/>
  <c r="AG126" i="1"/>
  <c r="AG130" i="1"/>
  <c r="AF116" i="1"/>
  <c r="AH116" i="1"/>
  <c r="AG120" i="1"/>
  <c r="AG128" i="1"/>
  <c r="AI125" i="1"/>
  <c r="AB15" i="1"/>
  <c r="AG59" i="1"/>
  <c r="AC78" i="1"/>
  <c r="AC82" i="1"/>
  <c r="AC80" i="1"/>
  <c r="AA44" i="1"/>
  <c r="AH37" i="1"/>
  <c r="AH43" i="1"/>
  <c r="AE46" i="1"/>
  <c r="Z49" i="1"/>
  <c r="Z62" i="1"/>
  <c r="AF50" i="1"/>
  <c r="AH50" i="1"/>
  <c r="AG61" i="1"/>
  <c r="AG63" i="1"/>
  <c r="AJ51" i="1"/>
  <c r="AE54" i="1"/>
  <c r="AE58" i="1"/>
  <c r="N64" i="1"/>
  <c r="AI63" i="1"/>
  <c r="AB77" i="1"/>
  <c r="AH73" i="1"/>
  <c r="AF76" i="1"/>
  <c r="P80" i="1"/>
  <c r="P82" i="1"/>
  <c r="AE93" i="1"/>
  <c r="AC91" i="1"/>
  <c r="AC99" i="1"/>
  <c r="AE91" i="1"/>
  <c r="AD99" i="1"/>
  <c r="AA142" i="1"/>
  <c r="AA146" i="1"/>
  <c r="AA144" i="1"/>
  <c r="AD37" i="1"/>
  <c r="AD41" i="1"/>
  <c r="AD49" i="1"/>
  <c r="AD39" i="1"/>
  <c r="AD47" i="1"/>
  <c r="AD45" i="1"/>
  <c r="AD66" i="1"/>
  <c r="AD68" i="1"/>
  <c r="AD70" i="1"/>
  <c r="AD72" i="1"/>
  <c r="AD74" i="1"/>
  <c r="S82" i="1"/>
  <c r="AE85" i="1"/>
  <c r="AF89" i="1"/>
  <c r="AJ90" i="1"/>
  <c r="Z92" i="1"/>
  <c r="S96" i="1"/>
  <c r="S98" i="1"/>
  <c r="P98" i="1"/>
  <c r="AF102" i="1"/>
  <c r="AE102" i="1"/>
  <c r="AD102" i="1"/>
  <c r="AC102" i="1"/>
  <c r="AC104" i="1"/>
  <c r="AC108" i="1"/>
  <c r="AF106" i="1"/>
  <c r="AH106" i="1"/>
  <c r="AE106" i="1"/>
  <c r="AD106" i="1"/>
  <c r="AC106" i="1"/>
  <c r="AC127" i="1"/>
  <c r="AC129" i="1"/>
  <c r="AG124" i="1"/>
  <c r="AD120" i="1"/>
  <c r="AC120" i="1"/>
  <c r="AI120" i="1"/>
  <c r="AF120" i="1"/>
  <c r="AJ120" i="1"/>
  <c r="AI140" i="1"/>
  <c r="AF182" i="1"/>
  <c r="AH182" i="1"/>
  <c r="AC197" i="1"/>
  <c r="AC195" i="1"/>
  <c r="AC199" i="1"/>
  <c r="AG186" i="1"/>
  <c r="AG192" i="1"/>
  <c r="Z94" i="1"/>
  <c r="AF84" i="1"/>
  <c r="Z98" i="1"/>
  <c r="AF91" i="1"/>
  <c r="AJ91" i="1"/>
  <c r="AI113" i="1"/>
  <c r="AF105" i="1"/>
  <c r="AJ105" i="1"/>
  <c r="O112" i="1"/>
  <c r="O114" i="1"/>
  <c r="AE128" i="1"/>
  <c r="AE126" i="1"/>
  <c r="AE130" i="1"/>
  <c r="AI131" i="1"/>
  <c r="AI129" i="1"/>
  <c r="AE147" i="1"/>
  <c r="AE143" i="1"/>
  <c r="AE145" i="1"/>
  <c r="AE51" i="1"/>
  <c r="AE53" i="1"/>
  <c r="AE55" i="1"/>
  <c r="AE59" i="1"/>
  <c r="AE57" i="1"/>
  <c r="Z78" i="1"/>
  <c r="AA98" i="1"/>
  <c r="AA96" i="1"/>
  <c r="AC97" i="1"/>
  <c r="AI85" i="1"/>
  <c r="AH86" i="1"/>
  <c r="Z96" i="1"/>
  <c r="AE109" i="1"/>
  <c r="AC113" i="1"/>
  <c r="AD118" i="1"/>
  <c r="AD124" i="1"/>
  <c r="AC118" i="1"/>
  <c r="AC124" i="1"/>
  <c r="AI118" i="1"/>
  <c r="AF118" i="1"/>
  <c r="AF124" i="1"/>
  <c r="AF140" i="1"/>
  <c r="AE134" i="1"/>
  <c r="AD134" i="1"/>
  <c r="AD140" i="1"/>
  <c r="AC134" i="1"/>
  <c r="AC140" i="1"/>
  <c r="AF138" i="1"/>
  <c r="AJ138" i="1"/>
  <c r="AE138" i="1"/>
  <c r="AD138" i="1"/>
  <c r="AC138" i="1"/>
  <c r="Q80" i="1"/>
  <c r="Q82" i="1"/>
  <c r="Z99" i="1"/>
  <c r="Z95" i="1"/>
  <c r="Z97" i="1"/>
  <c r="AF85" i="1"/>
  <c r="AH85" i="1"/>
  <c r="AI92" i="1"/>
  <c r="AJ86" i="1"/>
  <c r="AF100" i="1"/>
  <c r="AJ100" i="1"/>
  <c r="AE100" i="1"/>
  <c r="AD100" i="1"/>
  <c r="AC100" i="1"/>
  <c r="AG108" i="1"/>
  <c r="AH102" i="1"/>
  <c r="AF104" i="1"/>
  <c r="AJ104" i="1"/>
  <c r="AE104" i="1"/>
  <c r="AD104" i="1"/>
  <c r="AG131" i="1"/>
  <c r="AG127" i="1"/>
  <c r="Q162" i="1"/>
  <c r="Q164" i="1"/>
  <c r="AF170" i="1"/>
  <c r="AH170" i="1"/>
  <c r="AA99" i="1"/>
  <c r="AA95" i="1"/>
  <c r="AA97" i="1"/>
  <c r="AI87" i="1"/>
  <c r="AI102" i="1"/>
  <c r="AI106" i="1"/>
  <c r="AI114" i="1"/>
  <c r="R112" i="1"/>
  <c r="R114" i="1"/>
  <c r="AI115" i="1"/>
  <c r="AC131" i="1"/>
  <c r="AI139" i="1"/>
  <c r="AI147" i="1"/>
  <c r="AI145" i="1"/>
  <c r="AA140" i="1"/>
  <c r="AC141" i="1"/>
  <c r="AF168" i="1"/>
  <c r="AF174" i="1"/>
  <c r="AE168" i="1"/>
  <c r="AE170" i="1"/>
  <c r="AE174" i="1"/>
  <c r="AD168" i="1"/>
  <c r="AC168" i="1"/>
  <c r="AI168" i="1"/>
  <c r="AG168" i="1"/>
  <c r="Z93" i="1"/>
  <c r="AF87" i="1"/>
  <c r="AJ88" i="1"/>
  <c r="AA114" i="1"/>
  <c r="AA112" i="1"/>
  <c r="AA110" i="1"/>
  <c r="AC111" i="1"/>
  <c r="AF107" i="1"/>
  <c r="AJ107" i="1"/>
  <c r="AI109" i="1"/>
  <c r="AD116" i="1"/>
  <c r="AC116" i="1"/>
  <c r="AI116" i="1"/>
  <c r="AA131" i="1"/>
  <c r="AA127" i="1"/>
  <c r="AA129" i="1"/>
  <c r="AE129" i="1"/>
  <c r="AE141" i="1"/>
  <c r="AF148" i="1"/>
  <c r="AE148" i="1"/>
  <c r="AD148" i="1"/>
  <c r="AC148" i="1"/>
  <c r="AI148" i="1"/>
  <c r="AG148" i="1"/>
  <c r="O98" i="1"/>
  <c r="AD101" i="1"/>
  <c r="AD103" i="1"/>
  <c r="AD105" i="1"/>
  <c r="AD109" i="1"/>
  <c r="AD107" i="1"/>
  <c r="AB115" i="1"/>
  <c r="Q128" i="1"/>
  <c r="Q130" i="1"/>
  <c r="Z142" i="1"/>
  <c r="Z146" i="1"/>
  <c r="Z144" i="1"/>
  <c r="AD133" i="1"/>
  <c r="AD135" i="1"/>
  <c r="AD137" i="1"/>
  <c r="AC163" i="1"/>
  <c r="AC161" i="1"/>
  <c r="AF150" i="1"/>
  <c r="AH150" i="1"/>
  <c r="AF152" i="1"/>
  <c r="AE152" i="1"/>
  <c r="AD152" i="1"/>
  <c r="AC152" i="1"/>
  <c r="AI152" i="1"/>
  <c r="AJ152" i="1"/>
  <c r="AF156" i="1"/>
  <c r="AE156" i="1"/>
  <c r="AD156" i="1"/>
  <c r="AC156" i="1"/>
  <c r="AI156" i="1"/>
  <c r="AF172" i="1"/>
  <c r="AE172" i="1"/>
  <c r="AD172" i="1"/>
  <c r="AC172" i="1"/>
  <c r="AI172" i="1"/>
  <c r="AF185" i="1"/>
  <c r="AH185" i="1"/>
  <c r="AF186" i="1"/>
  <c r="AE186" i="1"/>
  <c r="AD186" i="1"/>
  <c r="AC186" i="1"/>
  <c r="AI186" i="1"/>
  <c r="AJ186" i="1"/>
  <c r="AF190" i="1"/>
  <c r="AE190" i="1"/>
  <c r="AD190" i="1"/>
  <c r="AC190" i="1"/>
  <c r="AI190" i="1"/>
  <c r="AF101" i="1"/>
  <c r="AF103" i="1"/>
  <c r="AF109" i="1"/>
  <c r="Q112" i="1"/>
  <c r="Q114" i="1"/>
  <c r="AD117" i="1"/>
  <c r="AD119" i="1"/>
  <c r="AD125" i="1"/>
  <c r="AA128" i="1"/>
  <c r="Z129" i="1"/>
  <c r="AB146" i="1"/>
  <c r="AB144" i="1"/>
  <c r="AF133" i="1"/>
  <c r="AJ133" i="1"/>
  <c r="AF135" i="1"/>
  <c r="AF137" i="1"/>
  <c r="AJ137" i="1"/>
  <c r="AJ139" i="1"/>
  <c r="AG139" i="1"/>
  <c r="AH139" i="1"/>
  <c r="AE157" i="1"/>
  <c r="AE155" i="1"/>
  <c r="AE161" i="1"/>
  <c r="R162" i="1"/>
  <c r="R164" i="1"/>
  <c r="AG181" i="1"/>
  <c r="AG171" i="1"/>
  <c r="AG179" i="1"/>
  <c r="AC175" i="1"/>
  <c r="AJ171" i="1"/>
  <c r="R178" i="1"/>
  <c r="R180" i="1"/>
  <c r="AG177" i="1"/>
  <c r="AI199" i="1"/>
  <c r="AB96" i="1"/>
  <c r="AG101" i="1"/>
  <c r="AG103" i="1"/>
  <c r="AG105" i="1"/>
  <c r="AH105" i="1"/>
  <c r="AG107" i="1"/>
  <c r="AH107" i="1"/>
  <c r="Z127" i="1"/>
  <c r="Z130" i="1"/>
  <c r="AG133" i="1"/>
  <c r="AG135" i="1"/>
  <c r="AG137" i="1"/>
  <c r="AF149" i="1"/>
  <c r="AJ149" i="1"/>
  <c r="AF184" i="1"/>
  <c r="AF192" i="1"/>
  <c r="AE184" i="1"/>
  <c r="AD184" i="1"/>
  <c r="AD192" i="1"/>
  <c r="AC184" i="1"/>
  <c r="AI184" i="1"/>
  <c r="R196" i="1"/>
  <c r="R198" i="1"/>
  <c r="AB97" i="1"/>
  <c r="Z113" i="1"/>
  <c r="AF117" i="1"/>
  <c r="AJ117" i="1"/>
  <c r="AF119" i="1"/>
  <c r="AF125" i="1"/>
  <c r="AB129" i="1"/>
  <c r="AA130" i="1"/>
  <c r="Z147" i="1"/>
  <c r="Z143" i="1"/>
  <c r="Z145" i="1"/>
  <c r="AH149" i="1"/>
  <c r="AG165" i="1"/>
  <c r="AG163" i="1"/>
  <c r="AF158" i="1"/>
  <c r="AE150" i="1"/>
  <c r="AE158" i="1"/>
  <c r="AD150" i="1"/>
  <c r="AD158" i="1"/>
  <c r="AC150" i="1"/>
  <c r="AC158" i="1"/>
  <c r="AI150" i="1"/>
  <c r="AG152" i="1"/>
  <c r="AH152" i="1"/>
  <c r="AF154" i="1"/>
  <c r="AH154" i="1"/>
  <c r="AE154" i="1"/>
  <c r="AD154" i="1"/>
  <c r="AC154" i="1"/>
  <c r="AI154" i="1"/>
  <c r="AG156" i="1"/>
  <c r="AC165" i="1"/>
  <c r="AG172" i="1"/>
  <c r="AH172" i="1"/>
  <c r="AC193" i="1"/>
  <c r="AG190" i="1"/>
  <c r="AG196" i="1"/>
  <c r="AF188" i="1"/>
  <c r="AH188" i="1"/>
  <c r="AE188" i="1"/>
  <c r="AD188" i="1"/>
  <c r="AC188" i="1"/>
  <c r="AI188" i="1"/>
  <c r="AJ188" i="1"/>
  <c r="AH190" i="1"/>
  <c r="AB95" i="1"/>
  <c r="Z111" i="1"/>
  <c r="AB127" i="1"/>
  <c r="AA147" i="1"/>
  <c r="AA143" i="1"/>
  <c r="AA145" i="1"/>
  <c r="AB142" i="1"/>
  <c r="AC159" i="1"/>
  <c r="AH153" i="1"/>
  <c r="AH157" i="1"/>
  <c r="AF166" i="1"/>
  <c r="AH166" i="1"/>
  <c r="AE166" i="1"/>
  <c r="AD166" i="1"/>
  <c r="AC166" i="1"/>
  <c r="AI166" i="1"/>
  <c r="AD170" i="1"/>
  <c r="AC170" i="1"/>
  <c r="AI170" i="1"/>
  <c r="AJ170" i="1"/>
  <c r="AJ187" i="1"/>
  <c r="AJ191" i="1"/>
  <c r="AB147" i="1"/>
  <c r="AB143" i="1"/>
  <c r="AB145" i="1"/>
  <c r="AC179" i="1"/>
  <c r="AC177" i="1"/>
  <c r="AF169" i="1"/>
  <c r="AH169" i="1"/>
  <c r="AH171" i="1"/>
  <c r="AH175" i="1"/>
  <c r="AE182" i="1"/>
  <c r="AD182" i="1"/>
  <c r="AC182" i="1"/>
  <c r="AI182" i="1"/>
  <c r="Q144" i="1"/>
  <c r="Q146" i="1"/>
  <c r="O146" i="1"/>
  <c r="AA160" i="1"/>
  <c r="Z161" i="1"/>
  <c r="O164" i="1"/>
  <c r="AD165" i="1"/>
  <c r="AA176" i="1"/>
  <c r="Z177" i="1"/>
  <c r="Q178" i="1"/>
  <c r="Q180" i="1"/>
  <c r="O180" i="1"/>
  <c r="AD181" i="1"/>
  <c r="AA194" i="1"/>
  <c r="Z195" i="1"/>
  <c r="Q196" i="1"/>
  <c r="Q198" i="1"/>
  <c r="O198" i="1"/>
  <c r="AD199" i="1"/>
  <c r="R144" i="1"/>
  <c r="R146" i="1"/>
  <c r="AE151" i="1"/>
  <c r="AE153" i="1"/>
  <c r="AB160" i="1"/>
  <c r="AA161" i="1"/>
  <c r="AI161" i="1"/>
  <c r="Z162" i="1"/>
  <c r="AE167" i="1"/>
  <c r="AE169" i="1"/>
  <c r="AE171" i="1"/>
  <c r="AE173" i="1"/>
  <c r="AB176" i="1"/>
  <c r="AA177" i="1"/>
  <c r="Z178" i="1"/>
  <c r="AB194" i="1"/>
  <c r="AA195" i="1"/>
  <c r="AI195" i="1"/>
  <c r="Z196" i="1"/>
  <c r="AE199" i="1"/>
  <c r="S144" i="1"/>
  <c r="S146" i="1"/>
  <c r="AF151" i="1"/>
  <c r="AF159" i="1"/>
  <c r="AB161" i="1"/>
  <c r="S162" i="1"/>
  <c r="S164" i="1"/>
  <c r="AA162" i="1"/>
  <c r="Z163" i="1"/>
  <c r="AF167" i="1"/>
  <c r="AB177" i="1"/>
  <c r="S178" i="1"/>
  <c r="S180" i="1"/>
  <c r="AA178" i="1"/>
  <c r="Z179" i="1"/>
  <c r="AF183" i="1"/>
  <c r="AH183" i="1"/>
  <c r="AB195" i="1"/>
  <c r="AA196" i="1"/>
  <c r="Z197" i="1"/>
  <c r="AB162" i="1"/>
  <c r="AA163" i="1"/>
  <c r="AI163" i="1"/>
  <c r="AB178" i="1"/>
  <c r="AA179" i="1"/>
  <c r="AG187" i="1"/>
  <c r="AH187" i="1"/>
  <c r="AG189" i="1"/>
  <c r="AH189" i="1"/>
  <c r="AG191" i="1"/>
  <c r="AH191" i="1"/>
  <c r="AB196" i="1"/>
  <c r="AA197" i="1"/>
  <c r="AI197" i="1"/>
  <c r="M144" i="1"/>
  <c r="M146" i="1"/>
  <c r="AD161" i="1"/>
  <c r="M162" i="1"/>
  <c r="M164" i="1"/>
  <c r="AB163" i="1"/>
  <c r="AD177" i="1"/>
  <c r="AB179" i="1"/>
  <c r="AD195" i="1"/>
  <c r="AB197" i="1"/>
  <c r="AI165" i="1"/>
  <c r="Z110" i="2"/>
  <c r="Z147" i="2"/>
  <c r="Z161" i="2"/>
  <c r="AA111" i="2"/>
  <c r="Y98" i="2"/>
  <c r="Y114" i="2"/>
  <c r="Y111" i="2"/>
  <c r="AI24" i="2"/>
  <c r="Z31" i="2"/>
  <c r="AA31" i="2"/>
  <c r="AC161" i="2"/>
  <c r="AE9" i="2"/>
  <c r="AE18" i="2"/>
  <c r="AE56" i="2"/>
  <c r="AH56" i="2"/>
  <c r="AI56" i="2"/>
  <c r="Q64" i="2"/>
  <c r="AE73" i="2"/>
  <c r="AE90" i="2"/>
  <c r="AI90" i="2"/>
  <c r="Z78" i="2"/>
  <c r="AH40" i="2"/>
  <c r="AI40" i="2"/>
  <c r="AD50" i="2"/>
  <c r="AD56" i="2"/>
  <c r="AD60" i="2"/>
  <c r="AE72" i="2"/>
  <c r="AH74" i="2"/>
  <c r="AE74" i="2"/>
  <c r="AI74" i="2"/>
  <c r="AH98" i="2"/>
  <c r="AE85" i="2"/>
  <c r="AG85" i="2"/>
  <c r="AD100" i="2"/>
  <c r="AD106" i="2"/>
  <c r="Y128" i="2"/>
  <c r="AE157" i="2"/>
  <c r="AC9" i="2"/>
  <c r="AB18" i="2"/>
  <c r="Y47" i="2"/>
  <c r="AH50" i="2"/>
  <c r="AC56" i="2"/>
  <c r="AC64" i="2"/>
  <c r="AB66" i="2"/>
  <c r="AB72" i="2"/>
  <c r="AB74" i="2"/>
  <c r="AB82" i="2"/>
  <c r="AD73" i="2"/>
  <c r="Z99" i="2"/>
  <c r="AB90" i="2"/>
  <c r="AB154" i="2"/>
  <c r="Q164" i="2"/>
  <c r="AG72" i="2"/>
  <c r="AE3" i="2"/>
  <c r="AE13" i="2"/>
  <c r="AD9" i="2"/>
  <c r="AC18" i="2"/>
  <c r="AE30" i="2"/>
  <c r="AD35" i="2"/>
  <c r="AF64" i="2"/>
  <c r="Y83" i="2"/>
  <c r="AF73" i="2"/>
  <c r="Z94" i="2"/>
  <c r="AA99" i="2"/>
  <c r="AC90" i="2"/>
  <c r="AC94" i="2"/>
  <c r="AB132" i="2"/>
  <c r="AH154" i="2"/>
  <c r="AE156" i="2"/>
  <c r="AI156" i="2"/>
  <c r="Z13" i="2"/>
  <c r="AF9" i="2"/>
  <c r="AD18" i="2"/>
  <c r="Y28" i="2"/>
  <c r="Z46" i="2"/>
  <c r="AA47" i="2"/>
  <c r="Y61" i="2"/>
  <c r="AD62" i="2"/>
  <c r="Z79" i="2"/>
  <c r="AA96" i="2"/>
  <c r="AD90" i="2"/>
  <c r="AH114" i="2"/>
  <c r="AH112" i="2"/>
  <c r="AC132" i="2"/>
  <c r="AB148" i="2"/>
  <c r="AH8" i="2"/>
  <c r="AH18" i="2"/>
  <c r="AH32" i="2"/>
  <c r="AB24" i="2"/>
  <c r="AD25" i="2"/>
  <c r="AA46" i="2"/>
  <c r="AE47" i="2"/>
  <c r="AA45" i="2"/>
  <c r="Z65" i="2"/>
  <c r="AA63" i="2"/>
  <c r="AH72" i="2"/>
  <c r="AG74" i="2"/>
  <c r="AB96" i="2"/>
  <c r="Y95" i="2"/>
  <c r="P98" i="2"/>
  <c r="AA115" i="2"/>
  <c r="Y110" i="2"/>
  <c r="AH132" i="2"/>
  <c r="AC148" i="2"/>
  <c r="AF49" i="2"/>
  <c r="AF47" i="2"/>
  <c r="AD67" i="2"/>
  <c r="AD79" i="2"/>
  <c r="Z143" i="2"/>
  <c r="AE8" i="2"/>
  <c r="AH9" i="2"/>
  <c r="AF12" i="2"/>
  <c r="Y30" i="2"/>
  <c r="AA49" i="2"/>
  <c r="AB48" i="2"/>
  <c r="Y45" i="2"/>
  <c r="AC60" i="2"/>
  <c r="AA83" i="2"/>
  <c r="AF75" i="2"/>
  <c r="AF83" i="2"/>
  <c r="AA81" i="2"/>
  <c r="M98" i="2"/>
  <c r="Q98" i="2"/>
  <c r="Z98" i="2"/>
  <c r="AD114" i="2"/>
  <c r="Y131" i="2"/>
  <c r="AA147" i="2"/>
  <c r="Y163" i="2"/>
  <c r="Q114" i="2"/>
  <c r="Y17" i="2"/>
  <c r="O32" i="2"/>
  <c r="Y32" i="2"/>
  <c r="AD49" i="2"/>
  <c r="Z61" i="2"/>
  <c r="AC67" i="2"/>
  <c r="AI72" i="2"/>
  <c r="Z96" i="2"/>
  <c r="Y99" i="2"/>
  <c r="Z130" i="2"/>
  <c r="AB138" i="2"/>
  <c r="AD139" i="2"/>
  <c r="Q144" i="2"/>
  <c r="Q146" i="2"/>
  <c r="P146" i="2"/>
  <c r="Y162" i="2"/>
  <c r="AD149" i="2"/>
  <c r="AD157" i="2"/>
  <c r="AD163" i="2"/>
  <c r="AF16" i="2"/>
  <c r="Y16" i="2"/>
  <c r="Q14" i="2"/>
  <c r="Q16" i="2"/>
  <c r="Y14" i="2"/>
  <c r="AG24" i="2"/>
  <c r="L32" i="2"/>
  <c r="P32" i="2"/>
  <c r="AC34" i="2"/>
  <c r="AG40" i="2"/>
  <c r="L48" i="2"/>
  <c r="AE51" i="2"/>
  <c r="AB56" i="2"/>
  <c r="P64" i="2"/>
  <c r="Y64" i="2"/>
  <c r="P82" i="2"/>
  <c r="AB106" i="2"/>
  <c r="L114" i="2"/>
  <c r="Z112" i="2"/>
  <c r="AA131" i="2"/>
  <c r="AC138" i="2"/>
  <c r="Z162" i="2"/>
  <c r="AA161" i="2"/>
  <c r="AE154" i="2"/>
  <c r="AI154" i="2"/>
  <c r="AB156" i="2"/>
  <c r="AA163" i="2"/>
  <c r="L98" i="2"/>
  <c r="Z12" i="2"/>
  <c r="AA17" i="2"/>
  <c r="AB8" i="2"/>
  <c r="Y33" i="2"/>
  <c r="AG25" i="2"/>
  <c r="AD34" i="2"/>
  <c r="AD46" i="2"/>
  <c r="AE62" i="2"/>
  <c r="Y65" i="2"/>
  <c r="L64" i="2"/>
  <c r="AE67" i="2"/>
  <c r="AE83" i="2"/>
  <c r="Q82" i="2"/>
  <c r="Y97" i="2"/>
  <c r="Z115" i="2"/>
  <c r="M114" i="2"/>
  <c r="Z113" i="2"/>
  <c r="AB116" i="2"/>
  <c r="AB130" i="2"/>
  <c r="AE117" i="2"/>
  <c r="Z126" i="2"/>
  <c r="AH138" i="2"/>
  <c r="Z164" i="2"/>
  <c r="Z14" i="2"/>
  <c r="AC8" i="2"/>
  <c r="AC16" i="2"/>
  <c r="AH34" i="2"/>
  <c r="Y46" i="2"/>
  <c r="Z82" i="2"/>
  <c r="Y96" i="2"/>
  <c r="Y94" i="2"/>
  <c r="AH96" i="2"/>
  <c r="Z97" i="2"/>
  <c r="AA113" i="2"/>
  <c r="AC116" i="2"/>
  <c r="Y130" i="2"/>
  <c r="AE149" i="2"/>
  <c r="AE165" i="2"/>
  <c r="Z81" i="2"/>
  <c r="AA33" i="2"/>
  <c r="AA65" i="2"/>
  <c r="Y62" i="2"/>
  <c r="Y63" i="2"/>
  <c r="AC75" i="2"/>
  <c r="AC83" i="2"/>
  <c r="AA79" i="2"/>
  <c r="AD94" i="2"/>
  <c r="Z95" i="2"/>
  <c r="AA97" i="2"/>
  <c r="AG105" i="2"/>
  <c r="AD116" i="2"/>
  <c r="Y165" i="2"/>
  <c r="AG9" i="2"/>
  <c r="AD2" i="2"/>
  <c r="AD8" i="2"/>
  <c r="AE2" i="2"/>
  <c r="AG2" i="2"/>
  <c r="P16" i="2"/>
  <c r="AA29" i="2"/>
  <c r="AE34" i="2"/>
  <c r="AE46" i="2"/>
  <c r="Y49" i="2"/>
  <c r="Z47" i="2"/>
  <c r="Z63" i="2"/>
  <c r="Y79" i="2"/>
  <c r="Y81" i="2"/>
  <c r="AD98" i="2"/>
  <c r="AA95" i="2"/>
  <c r="AB100" i="2"/>
  <c r="AE103" i="2"/>
  <c r="AE107" i="2"/>
  <c r="Z111" i="2"/>
  <c r="P114" i="2"/>
  <c r="Z114" i="2"/>
  <c r="AE116" i="2"/>
  <c r="AE138" i="2"/>
  <c r="AG138" i="2"/>
  <c r="AH148" i="2"/>
  <c r="AC154" i="2"/>
  <c r="Y113" i="2"/>
  <c r="AE101" i="2"/>
  <c r="AG101" i="2"/>
  <c r="Y115" i="2"/>
  <c r="Y112" i="2"/>
  <c r="AF29" i="2"/>
  <c r="AF31" i="2"/>
  <c r="AF33" i="2"/>
  <c r="AG3" i="2"/>
  <c r="AF13" i="2"/>
  <c r="AF17" i="2"/>
  <c r="AH19" i="2"/>
  <c r="AH123" i="2"/>
  <c r="AF123" i="2"/>
  <c r="AF127" i="2"/>
  <c r="AE123" i="2"/>
  <c r="AE131" i="2"/>
  <c r="AD123" i="2"/>
  <c r="AC123" i="2"/>
  <c r="Z17" i="2"/>
  <c r="M62" i="2"/>
  <c r="M64" i="2"/>
  <c r="N80" i="2"/>
  <c r="N82" i="2"/>
  <c r="Z15" i="2"/>
  <c r="O80" i="2"/>
  <c r="O82" i="2"/>
  <c r="AA15" i="2"/>
  <c r="AE17" i="2"/>
  <c r="AB28" i="2"/>
  <c r="AB32" i="2"/>
  <c r="AB30" i="2"/>
  <c r="AF32" i="2"/>
  <c r="AF46" i="2"/>
  <c r="AG34" i="2"/>
  <c r="AF44" i="2"/>
  <c r="AI34" i="2"/>
  <c r="AB60" i="2"/>
  <c r="AB64" i="2"/>
  <c r="AB62" i="2"/>
  <c r="AA160" i="2"/>
  <c r="AA164" i="2"/>
  <c r="AA162" i="2"/>
  <c r="AE28" i="2"/>
  <c r="AC57" i="2"/>
  <c r="AB57" i="2"/>
  <c r="AH57" i="2"/>
  <c r="AI3" i="2"/>
  <c r="Y15" i="2"/>
  <c r="Z60" i="2"/>
  <c r="Z64" i="2"/>
  <c r="N30" i="2"/>
  <c r="N32" i="2"/>
  <c r="AC17" i="2"/>
  <c r="AC13" i="2"/>
  <c r="AH2" i="2"/>
  <c r="AD3" i="2"/>
  <c r="AC15" i="2"/>
  <c r="Y12" i="2"/>
  <c r="AA14" i="2"/>
  <c r="AC32" i="2"/>
  <c r="AC30" i="2"/>
  <c r="AD19" i="2"/>
  <c r="AC35" i="2"/>
  <c r="AB35" i="2"/>
  <c r="AH35" i="2"/>
  <c r="AC41" i="2"/>
  <c r="AB41" i="2"/>
  <c r="AH41" i="2"/>
  <c r="AI41" i="2"/>
  <c r="AE44" i="2"/>
  <c r="O48" i="2"/>
  <c r="AD51" i="2"/>
  <c r="AD57" i="2"/>
  <c r="AD107" i="2"/>
  <c r="AC107" i="2"/>
  <c r="AB107" i="2"/>
  <c r="AH107" i="2"/>
  <c r="AF107" i="2"/>
  <c r="Y31" i="2"/>
  <c r="AB17" i="2"/>
  <c r="AB13" i="2"/>
  <c r="AA60" i="2"/>
  <c r="AA64" i="2"/>
  <c r="N62" i="2"/>
  <c r="N64" i="2"/>
  <c r="AE64" i="2"/>
  <c r="AI9" i="2"/>
  <c r="AD32" i="2"/>
  <c r="AD30" i="2"/>
  <c r="AE19" i="2"/>
  <c r="AG19" i="2"/>
  <c r="Z44" i="2"/>
  <c r="Z48" i="2"/>
  <c r="M46" i="2"/>
  <c r="M48" i="2"/>
  <c r="AE45" i="2"/>
  <c r="AE49" i="2"/>
  <c r="AE57" i="2"/>
  <c r="AE61" i="2"/>
  <c r="AD91" i="2"/>
  <c r="AC91" i="2"/>
  <c r="AB91" i="2"/>
  <c r="AH91" i="2"/>
  <c r="AF91" i="2"/>
  <c r="AF97" i="2"/>
  <c r="AA130" i="2"/>
  <c r="AA128" i="2"/>
  <c r="AA126" i="2"/>
  <c r="M16" i="2"/>
  <c r="AC51" i="2"/>
  <c r="AB51" i="2"/>
  <c r="AH51" i="2"/>
  <c r="Z28" i="2"/>
  <c r="Z32" i="2"/>
  <c r="AA28" i="2"/>
  <c r="AA32" i="2"/>
  <c r="AG41" i="2"/>
  <c r="AE15" i="2"/>
  <c r="AB2" i="2"/>
  <c r="AA16" i="2"/>
  <c r="AH17" i="2"/>
  <c r="AC25" i="2"/>
  <c r="AB25" i="2"/>
  <c r="AH25" i="2"/>
  <c r="AI25" i="2"/>
  <c r="AC28" i="2"/>
  <c r="Z30" i="2"/>
  <c r="AA44" i="2"/>
  <c r="AA48" i="2"/>
  <c r="N46" i="2"/>
  <c r="N48" i="2"/>
  <c r="AF45" i="2"/>
  <c r="AE48" i="2"/>
  <c r="AF51" i="2"/>
  <c r="AF57" i="2"/>
  <c r="AG57" i="2"/>
  <c r="Z62" i="2"/>
  <c r="AA78" i="2"/>
  <c r="AA82" i="2"/>
  <c r="AA80" i="2"/>
  <c r="AA94" i="2"/>
  <c r="AA98" i="2"/>
  <c r="AE91" i="2"/>
  <c r="AA110" i="2"/>
  <c r="AA114" i="2"/>
  <c r="Y147" i="2"/>
  <c r="Y143" i="2"/>
  <c r="AE133" i="2"/>
  <c r="Y145" i="2"/>
  <c r="AC19" i="2"/>
  <c r="AB19" i="2"/>
  <c r="AD45" i="2"/>
  <c r="AD47" i="2"/>
  <c r="AC110" i="2"/>
  <c r="AC114" i="2"/>
  <c r="AC112" i="2"/>
  <c r="N14" i="2"/>
  <c r="N16" i="2"/>
  <c r="M30" i="2"/>
  <c r="M32" i="2"/>
  <c r="AA13" i="2"/>
  <c r="O16" i="2"/>
  <c r="Z33" i="2"/>
  <c r="Z29" i="2"/>
  <c r="AG35" i="2"/>
  <c r="AD12" i="2"/>
  <c r="L14" i="2"/>
  <c r="L16" i="2"/>
  <c r="AF30" i="2"/>
  <c r="AG18" i="2"/>
  <c r="AF28" i="2"/>
  <c r="AI18" i="2"/>
  <c r="AD28" i="2"/>
  <c r="Y29" i="2"/>
  <c r="AA30" i="2"/>
  <c r="AB44" i="2"/>
  <c r="AF48" i="2"/>
  <c r="AF62" i="2"/>
  <c r="AG50" i="2"/>
  <c r="AF60" i="2"/>
  <c r="AI50" i="2"/>
  <c r="AG56" i="2"/>
  <c r="AE60" i="2"/>
  <c r="AA62" i="2"/>
  <c r="AB80" i="2"/>
  <c r="AB78" i="2"/>
  <c r="AD83" i="2"/>
  <c r="AD81" i="2"/>
  <c r="AB94" i="2"/>
  <c r="AB98" i="2"/>
  <c r="AF115" i="2"/>
  <c r="AA112" i="2"/>
  <c r="AC128" i="2"/>
  <c r="AC130" i="2"/>
  <c r="AC126" i="2"/>
  <c r="AE132" i="2"/>
  <c r="AI132" i="2"/>
  <c r="Y142" i="2"/>
  <c r="Y146" i="2"/>
  <c r="Y144" i="2"/>
  <c r="Z45" i="2"/>
  <c r="AI105" i="2"/>
  <c r="AF131" i="2"/>
  <c r="Z142" i="2"/>
  <c r="Z146" i="2"/>
  <c r="Y60" i="2"/>
  <c r="AC62" i="2"/>
  <c r="AF81" i="2"/>
  <c r="AF79" i="2"/>
  <c r="AG73" i="2"/>
  <c r="AG75" i="2"/>
  <c r="Z80" i="2"/>
  <c r="N96" i="2"/>
  <c r="N98" i="2"/>
  <c r="N112" i="2"/>
  <c r="N114" i="2"/>
  <c r="AG117" i="2"/>
  <c r="AF129" i="2"/>
  <c r="R128" i="2"/>
  <c r="R130" i="2"/>
  <c r="AA142" i="2"/>
  <c r="AA146" i="2"/>
  <c r="AA144" i="2"/>
  <c r="Z144" i="2"/>
  <c r="AF66" i="2"/>
  <c r="AD66" i="2"/>
  <c r="AC66" i="2"/>
  <c r="AB67" i="2"/>
  <c r="AH67" i="2"/>
  <c r="AB73" i="2"/>
  <c r="AH73" i="2"/>
  <c r="AI73" i="2"/>
  <c r="AB75" i="2"/>
  <c r="AH75" i="2"/>
  <c r="AI75" i="2"/>
  <c r="AH82" i="2"/>
  <c r="AD85" i="2"/>
  <c r="AC85" i="2"/>
  <c r="AB85" i="2"/>
  <c r="AH85" i="2"/>
  <c r="O96" i="2"/>
  <c r="O98" i="2"/>
  <c r="AD101" i="2"/>
  <c r="AC101" i="2"/>
  <c r="AB101" i="2"/>
  <c r="AH101" i="2"/>
  <c r="O112" i="2"/>
  <c r="O114" i="2"/>
  <c r="AI116" i="2"/>
  <c r="Y80" i="2"/>
  <c r="AE66" i="2"/>
  <c r="AI66" i="2"/>
  <c r="Y78" i="2"/>
  <c r="L82" i="2"/>
  <c r="AD117" i="2"/>
  <c r="AC117" i="2"/>
  <c r="AB117" i="2"/>
  <c r="AH117" i="2"/>
  <c r="L128" i="2"/>
  <c r="L130" i="2"/>
  <c r="M82" i="2"/>
  <c r="Y127" i="2"/>
  <c r="Y129" i="2"/>
  <c r="AH122" i="2"/>
  <c r="AF122" i="2"/>
  <c r="AE122" i="2"/>
  <c r="AE126" i="2"/>
  <c r="AD122" i="2"/>
  <c r="AD128" i="2"/>
  <c r="Z83" i="2"/>
  <c r="AD143" i="2"/>
  <c r="AD145" i="2"/>
  <c r="AD147" i="2"/>
  <c r="AF146" i="2"/>
  <c r="AC72" i="2"/>
  <c r="AC74" i="2"/>
  <c r="AE84" i="2"/>
  <c r="AD96" i="2"/>
  <c r="AE100" i="2"/>
  <c r="AE102" i="2"/>
  <c r="AE104" i="2"/>
  <c r="AI104" i="2"/>
  <c r="AE106" i="2"/>
  <c r="AI106" i="2"/>
  <c r="AD112" i="2"/>
  <c r="Z128" i="2"/>
  <c r="AC144" i="2"/>
  <c r="N144" i="2"/>
  <c r="N146" i="2"/>
  <c r="L164" i="2"/>
  <c r="AD72" i="2"/>
  <c r="AD74" i="2"/>
  <c r="AF84" i="2"/>
  <c r="AF90" i="2"/>
  <c r="AF100" i="2"/>
  <c r="AF106" i="2"/>
  <c r="AF116" i="2"/>
  <c r="Z129" i="2"/>
  <c r="AH146" i="2"/>
  <c r="AF164" i="2"/>
  <c r="AF162" i="2"/>
  <c r="AF160" i="2"/>
  <c r="AC165" i="2"/>
  <c r="AC163" i="2"/>
  <c r="Z127" i="2"/>
  <c r="AA129" i="2"/>
  <c r="N162" i="2"/>
  <c r="N164" i="2"/>
  <c r="AA127" i="2"/>
  <c r="M128" i="2"/>
  <c r="M130" i="2"/>
  <c r="AF144" i="2"/>
  <c r="AF142" i="2"/>
  <c r="AC133" i="2"/>
  <c r="AB133" i="2"/>
  <c r="AH133" i="2"/>
  <c r="AF133" i="2"/>
  <c r="O146" i="2"/>
  <c r="Z163" i="2"/>
  <c r="Y164" i="2"/>
  <c r="AF139" i="2"/>
  <c r="AG139" i="2"/>
  <c r="Z145" i="2"/>
  <c r="AF149" i="2"/>
  <c r="AF155" i="2"/>
  <c r="AG155" i="2"/>
  <c r="AF157" i="2"/>
  <c r="M162" i="2"/>
  <c r="M164" i="2"/>
  <c r="Z165" i="2"/>
  <c r="L144" i="2"/>
  <c r="L146" i="2"/>
  <c r="AA145" i="2"/>
  <c r="AA165" i="2"/>
  <c r="AD132" i="2"/>
  <c r="AD138" i="2"/>
  <c r="AH139" i="2"/>
  <c r="AI139" i="2"/>
  <c r="AA143" i="2"/>
  <c r="M144" i="2"/>
  <c r="M146" i="2"/>
  <c r="AD148" i="2"/>
  <c r="AH149" i="2"/>
  <c r="AD154" i="2"/>
  <c r="AH155" i="2"/>
  <c r="AI155" i="2"/>
  <c r="AD156" i="2"/>
  <c r="AH157" i="2"/>
  <c r="Y160" i="2"/>
  <c r="O162" i="2"/>
  <c r="O164" i="2"/>
  <c r="AE148" i="2"/>
  <c r="Z160" i="2"/>
  <c r="AH160" i="2"/>
  <c r="Y161" i="2"/>
  <c r="P162" i="2"/>
  <c r="P164" i="2"/>
  <c r="AB139" i="2"/>
  <c r="AB149" i="2"/>
  <c r="AB155" i="2"/>
  <c r="AB157" i="2"/>
  <c r="AH199" i="1"/>
  <c r="AH197" i="1"/>
  <c r="AH195" i="1"/>
  <c r="AJ102" i="1"/>
  <c r="AJ106" i="1"/>
  <c r="AJ112" i="1"/>
  <c r="AJ114" i="1"/>
  <c r="AJ161" i="1"/>
  <c r="AF115" i="1"/>
  <c r="AF111" i="1"/>
  <c r="AF113" i="1"/>
  <c r="AG158" i="1"/>
  <c r="AF160" i="1"/>
  <c r="AF164" i="1"/>
  <c r="AF162" i="1"/>
  <c r="AD128" i="1"/>
  <c r="AD126" i="1"/>
  <c r="AD130" i="1"/>
  <c r="AJ92" i="1"/>
  <c r="AI124" i="1"/>
  <c r="AJ118" i="1"/>
  <c r="AJ124" i="1"/>
  <c r="AE65" i="1"/>
  <c r="AE61" i="1"/>
  <c r="AE63" i="1"/>
  <c r="AH194" i="1"/>
  <c r="AG94" i="1"/>
  <c r="AG98" i="1"/>
  <c r="AG96" i="1"/>
  <c r="AH84" i="1"/>
  <c r="AE83" i="1"/>
  <c r="AE81" i="1"/>
  <c r="AE79" i="1"/>
  <c r="AE144" i="1"/>
  <c r="AE142" i="1"/>
  <c r="AE146" i="1"/>
  <c r="AE33" i="1"/>
  <c r="AE29" i="1"/>
  <c r="AE31" i="1"/>
  <c r="AG26" i="1"/>
  <c r="AH20" i="1"/>
  <c r="AH26" i="1"/>
  <c r="AJ19" i="1"/>
  <c r="AI33" i="1"/>
  <c r="AI31" i="1"/>
  <c r="AG16" i="1"/>
  <c r="AH2" i="1"/>
  <c r="AG12" i="1"/>
  <c r="AG14" i="1"/>
  <c r="AH33" i="1"/>
  <c r="AH31" i="1"/>
  <c r="AG175" i="1"/>
  <c r="AD178" i="1"/>
  <c r="AD176" i="1"/>
  <c r="AD180" i="1"/>
  <c r="AI158" i="1"/>
  <c r="AJ150" i="1"/>
  <c r="AJ158" i="1"/>
  <c r="AE192" i="1"/>
  <c r="AH137" i="1"/>
  <c r="AG115" i="1"/>
  <c r="AG111" i="1"/>
  <c r="AH101" i="1"/>
  <c r="AG113" i="1"/>
  <c r="AJ190" i="1"/>
  <c r="AD115" i="1"/>
  <c r="AD113" i="1"/>
  <c r="AD111" i="1"/>
  <c r="AF93" i="1"/>
  <c r="AH87" i="1"/>
  <c r="AH89" i="1"/>
  <c r="AH93" i="1"/>
  <c r="AC95" i="1"/>
  <c r="AF94" i="1"/>
  <c r="AF96" i="1"/>
  <c r="AF98" i="1"/>
  <c r="AD76" i="1"/>
  <c r="AI98" i="1"/>
  <c r="AI96" i="1"/>
  <c r="AJ84" i="1"/>
  <c r="AF83" i="1"/>
  <c r="AF81" i="1"/>
  <c r="AF79" i="1"/>
  <c r="AJ67" i="1"/>
  <c r="AF142" i="1"/>
  <c r="AF146" i="1"/>
  <c r="AF144" i="1"/>
  <c r="AH36" i="1"/>
  <c r="AH42" i="1"/>
  <c r="AG42" i="1"/>
  <c r="AG60" i="1"/>
  <c r="AC33" i="1"/>
  <c r="AC29" i="1"/>
  <c r="AC31" i="1"/>
  <c r="AH104" i="1"/>
  <c r="AH108" i="1"/>
  <c r="AE32" i="1"/>
  <c r="AE30" i="1"/>
  <c r="AE28" i="1"/>
  <c r="AH151" i="1"/>
  <c r="AH159" i="1"/>
  <c r="AD95" i="1"/>
  <c r="AJ32" i="1"/>
  <c r="AJ30" i="1"/>
  <c r="AH69" i="1"/>
  <c r="AH165" i="1"/>
  <c r="AH161" i="1"/>
  <c r="AG141" i="1"/>
  <c r="AH135" i="1"/>
  <c r="AH141" i="1"/>
  <c r="AJ169" i="1"/>
  <c r="AJ175" i="1"/>
  <c r="AF175" i="1"/>
  <c r="AI198" i="1"/>
  <c r="AI196" i="1"/>
  <c r="AJ182" i="1"/>
  <c r="AI194" i="1"/>
  <c r="AF176" i="1"/>
  <c r="AF180" i="1"/>
  <c r="AF178" i="1"/>
  <c r="AJ154" i="1"/>
  <c r="AG195" i="1"/>
  <c r="AG197" i="1"/>
  <c r="AG147" i="1"/>
  <c r="AG143" i="1"/>
  <c r="AG145" i="1"/>
  <c r="AH133" i="1"/>
  <c r="AF141" i="1"/>
  <c r="AD129" i="1"/>
  <c r="AD131" i="1"/>
  <c r="AD127" i="1"/>
  <c r="AF126" i="1"/>
  <c r="AF128" i="1"/>
  <c r="AF130" i="1"/>
  <c r="AG160" i="1"/>
  <c r="AG164" i="1"/>
  <c r="AG162" i="1"/>
  <c r="AH148" i="1"/>
  <c r="AJ103" i="1"/>
  <c r="AJ109" i="1"/>
  <c r="AG174" i="1"/>
  <c r="AH168" i="1"/>
  <c r="AH174" i="1"/>
  <c r="AG180" i="1"/>
  <c r="AI93" i="1"/>
  <c r="AJ87" i="1"/>
  <c r="AJ89" i="1"/>
  <c r="AJ93" i="1"/>
  <c r="AH117" i="1"/>
  <c r="AH184" i="1"/>
  <c r="AH186" i="1"/>
  <c r="AH192" i="1"/>
  <c r="AG194" i="1"/>
  <c r="AH118" i="1"/>
  <c r="AH130" i="1"/>
  <c r="AD82" i="1"/>
  <c r="AD78" i="1"/>
  <c r="AD80" i="1"/>
  <c r="AD96" i="1"/>
  <c r="AD98" i="1"/>
  <c r="AD94" i="1"/>
  <c r="AH80" i="1"/>
  <c r="AH78" i="1"/>
  <c r="AH82" i="1"/>
  <c r="AD77" i="1"/>
  <c r="AG140" i="1"/>
  <c r="AH138" i="1"/>
  <c r="AG49" i="1"/>
  <c r="AG47" i="1"/>
  <c r="AH35" i="1"/>
  <c r="AG45" i="1"/>
  <c r="AI42" i="1"/>
  <c r="AG48" i="1"/>
  <c r="AF161" i="1"/>
  <c r="AF165" i="1"/>
  <c r="AF163" i="1"/>
  <c r="AI108" i="1"/>
  <c r="AJ108" i="1"/>
  <c r="AF99" i="1"/>
  <c r="AF97" i="1"/>
  <c r="AF95" i="1"/>
  <c r="AF177" i="1"/>
  <c r="AJ167" i="1"/>
  <c r="AF181" i="1"/>
  <c r="AF179" i="1"/>
  <c r="AC198" i="1"/>
  <c r="AC196" i="1"/>
  <c r="AC194" i="1"/>
  <c r="AG199" i="1"/>
  <c r="AF147" i="1"/>
  <c r="AF143" i="1"/>
  <c r="AF145" i="1"/>
  <c r="AH193" i="1"/>
  <c r="AJ156" i="1"/>
  <c r="AI164" i="1"/>
  <c r="AI176" i="1"/>
  <c r="AI162" i="1"/>
  <c r="AJ148" i="1"/>
  <c r="AI160" i="1"/>
  <c r="AI174" i="1"/>
  <c r="AJ168" i="1"/>
  <c r="AJ174" i="1"/>
  <c r="AG176" i="1"/>
  <c r="AC112" i="1"/>
  <c r="AC110" i="1"/>
  <c r="AC114" i="1"/>
  <c r="AD108" i="1"/>
  <c r="AJ75" i="1"/>
  <c r="AG58" i="1"/>
  <c r="AH52" i="1"/>
  <c r="AH58" i="1"/>
  <c r="AG142" i="1"/>
  <c r="AG146" i="1"/>
  <c r="AG144" i="1"/>
  <c r="AH132" i="1"/>
  <c r="AI81" i="1"/>
  <c r="AI83" i="1"/>
  <c r="AC48" i="1"/>
  <c r="AC46" i="1"/>
  <c r="AC44" i="1"/>
  <c r="AJ42" i="1"/>
  <c r="AH48" i="1"/>
  <c r="AH46" i="1"/>
  <c r="AD42" i="1"/>
  <c r="AC180" i="1"/>
  <c r="AC178" i="1"/>
  <c r="AC176" i="1"/>
  <c r="AG109" i="1"/>
  <c r="AH103" i="1"/>
  <c r="AH109" i="1"/>
  <c r="AF64" i="1"/>
  <c r="AF62" i="1"/>
  <c r="AF60" i="1"/>
  <c r="AC98" i="1"/>
  <c r="AC96" i="1"/>
  <c r="AC94" i="1"/>
  <c r="AJ78" i="1"/>
  <c r="AJ80" i="1"/>
  <c r="AJ82" i="1"/>
  <c r="AJ185" i="1"/>
  <c r="AJ193" i="1"/>
  <c r="AF193" i="1"/>
  <c r="AD196" i="1"/>
  <c r="AD194" i="1"/>
  <c r="AD198" i="1"/>
  <c r="AG193" i="1"/>
  <c r="AD141" i="1"/>
  <c r="AC164" i="1"/>
  <c r="AC162" i="1"/>
  <c r="AC160" i="1"/>
  <c r="AC174" i="1"/>
  <c r="AJ151" i="1"/>
  <c r="AJ159" i="1"/>
  <c r="AH120" i="1"/>
  <c r="AD110" i="1"/>
  <c r="AD114" i="1"/>
  <c r="AD112" i="1"/>
  <c r="AE140" i="1"/>
  <c r="AJ134" i="1"/>
  <c r="AE108" i="1"/>
  <c r="AE95" i="1"/>
  <c r="AE97" i="1"/>
  <c r="AE99" i="1"/>
  <c r="AJ119" i="1"/>
  <c r="AJ125" i="1"/>
  <c r="AI62" i="1"/>
  <c r="AI64" i="1"/>
  <c r="AJ50" i="1"/>
  <c r="AI58" i="1"/>
  <c r="AJ52" i="1"/>
  <c r="AJ58" i="1"/>
  <c r="AI146" i="1"/>
  <c r="AI144" i="1"/>
  <c r="AJ132" i="1"/>
  <c r="AH67" i="1"/>
  <c r="AH100" i="1"/>
  <c r="AF77" i="1"/>
  <c r="AJ14" i="1"/>
  <c r="AJ16" i="1"/>
  <c r="AJ136" i="1"/>
  <c r="AH91" i="1"/>
  <c r="AI79" i="1"/>
  <c r="AE64" i="1"/>
  <c r="AF58" i="1"/>
  <c r="AC11" i="1"/>
  <c r="AH119" i="1"/>
  <c r="AH125" i="1"/>
  <c r="AI46" i="1"/>
  <c r="AJ71" i="1"/>
  <c r="AJ77" i="1"/>
  <c r="AE62" i="1"/>
  <c r="AE159" i="1"/>
  <c r="AE163" i="1"/>
  <c r="AF131" i="1"/>
  <c r="AF129" i="1"/>
  <c r="AF127" i="1"/>
  <c r="AE178" i="1"/>
  <c r="AE176" i="1"/>
  <c r="AE180" i="1"/>
  <c r="AG178" i="1"/>
  <c r="AH167" i="1"/>
  <c r="AF195" i="1"/>
  <c r="AJ183" i="1"/>
  <c r="AF199" i="1"/>
  <c r="AF197" i="1"/>
  <c r="AE175" i="1"/>
  <c r="AE196" i="1"/>
  <c r="AE194" i="1"/>
  <c r="AE198" i="1"/>
  <c r="AI192" i="1"/>
  <c r="AJ184" i="1"/>
  <c r="AJ192" i="1"/>
  <c r="AJ172" i="1"/>
  <c r="AD145" i="1"/>
  <c r="AD147" i="1"/>
  <c r="AD143" i="1"/>
  <c r="AD162" i="1"/>
  <c r="AD160" i="1"/>
  <c r="AD164" i="1"/>
  <c r="AI130" i="1"/>
  <c r="AJ116" i="1"/>
  <c r="AI128" i="1"/>
  <c r="AD174" i="1"/>
  <c r="AE110" i="1"/>
  <c r="AE114" i="1"/>
  <c r="AE112" i="1"/>
  <c r="AH92" i="1"/>
  <c r="AJ101" i="1"/>
  <c r="AF108" i="1"/>
  <c r="AD43" i="1"/>
  <c r="AF59" i="1"/>
  <c r="AH53" i="1"/>
  <c r="AH59" i="1"/>
  <c r="AC83" i="1"/>
  <c r="AC81" i="1"/>
  <c r="AC79" i="1"/>
  <c r="AC60" i="1"/>
  <c r="AC62" i="1"/>
  <c r="AC64" i="1"/>
  <c r="AC58" i="1"/>
  <c r="AC146" i="1"/>
  <c r="AC144" i="1"/>
  <c r="AC142" i="1"/>
  <c r="AD58" i="1"/>
  <c r="AJ49" i="1"/>
  <c r="AJ47" i="1"/>
  <c r="AD27" i="1"/>
  <c r="AG93" i="1"/>
  <c r="AJ21" i="1"/>
  <c r="AJ27" i="1"/>
  <c r="AI27" i="1"/>
  <c r="AG10" i="1"/>
  <c r="AH4" i="1"/>
  <c r="AH10" i="1"/>
  <c r="AH71" i="1"/>
  <c r="AH77" i="1"/>
  <c r="AG46" i="1"/>
  <c r="AE165" i="1"/>
  <c r="AH156" i="1"/>
  <c r="AG198" i="1"/>
  <c r="AG28" i="1"/>
  <c r="AG30" i="1"/>
  <c r="AH18" i="1"/>
  <c r="AG32" i="1"/>
  <c r="AI173" i="1"/>
  <c r="AI177" i="1"/>
  <c r="AE177" i="1"/>
  <c r="AE181" i="1"/>
  <c r="AE179" i="1"/>
  <c r="AF194" i="1"/>
  <c r="AF198" i="1"/>
  <c r="AF196" i="1"/>
  <c r="AI180" i="1"/>
  <c r="AI178" i="1"/>
  <c r="AJ166" i="1"/>
  <c r="AC192" i="1"/>
  <c r="AH158" i="1"/>
  <c r="AE162" i="1"/>
  <c r="AE160" i="1"/>
  <c r="AE164" i="1"/>
  <c r="AC130" i="1"/>
  <c r="AC128" i="1"/>
  <c r="AC126" i="1"/>
  <c r="AF110" i="1"/>
  <c r="AF114" i="1"/>
  <c r="AF112" i="1"/>
  <c r="AI99" i="1"/>
  <c r="AJ85" i="1"/>
  <c r="AI97" i="1"/>
  <c r="AJ63" i="1"/>
  <c r="AJ65" i="1"/>
  <c r="AD83" i="1"/>
  <c r="AD81" i="1"/>
  <c r="AD79" i="1"/>
  <c r="AJ135" i="1"/>
  <c r="AJ141" i="1"/>
  <c r="AD144" i="1"/>
  <c r="AD142" i="1"/>
  <c r="AD146" i="1"/>
  <c r="AF65" i="1"/>
  <c r="AF61" i="1"/>
  <c r="AF63" i="1"/>
  <c r="AD33" i="1"/>
  <c r="AD29" i="1"/>
  <c r="AD31" i="1"/>
  <c r="AI48" i="1"/>
  <c r="AC13" i="1"/>
  <c r="AC17" i="1"/>
  <c r="AC15" i="1"/>
  <c r="AI112" i="1"/>
  <c r="AH15" i="1"/>
  <c r="AH17" i="1"/>
  <c r="AH51" i="1"/>
  <c r="AG103" i="2"/>
  <c r="AG109" i="2"/>
  <c r="AE109" i="2"/>
  <c r="AI102" i="2"/>
  <c r="AI108" i="2"/>
  <c r="AE108" i="2"/>
  <c r="AC142" i="2"/>
  <c r="AD161" i="2"/>
  <c r="AB160" i="2"/>
  <c r="AG132" i="2"/>
  <c r="AB142" i="2"/>
  <c r="AC146" i="2"/>
  <c r="AE161" i="2"/>
  <c r="AE163" i="2"/>
  <c r="AB146" i="2"/>
  <c r="AC164" i="2"/>
  <c r="AI157" i="2"/>
  <c r="AG157" i="2"/>
  <c r="AC160" i="2"/>
  <c r="AE129" i="2"/>
  <c r="AE99" i="2"/>
  <c r="AI30" i="2"/>
  <c r="AG32" i="2"/>
  <c r="AE32" i="2"/>
  <c r="AE111" i="2"/>
  <c r="AG107" i="2"/>
  <c r="AG113" i="2"/>
  <c r="AC162" i="2"/>
  <c r="AC96" i="2"/>
  <c r="AH78" i="2"/>
  <c r="AD126" i="2"/>
  <c r="AG122" i="2"/>
  <c r="AG67" i="2"/>
  <c r="AG79" i="2"/>
  <c r="AE79" i="2"/>
  <c r="AB46" i="2"/>
  <c r="AC98" i="2"/>
  <c r="AG156" i="2"/>
  <c r="AD64" i="2"/>
  <c r="AH64" i="2"/>
  <c r="AE81" i="2"/>
  <c r="AB126" i="2"/>
  <c r="AH30" i="2"/>
  <c r="AG90" i="2"/>
  <c r="AB144" i="2"/>
  <c r="AI103" i="2"/>
  <c r="AI109" i="2"/>
  <c r="AE16" i="2"/>
  <c r="AB128" i="2"/>
  <c r="AE63" i="2"/>
  <c r="AC46" i="2"/>
  <c r="AI8" i="2"/>
  <c r="AD110" i="2"/>
  <c r="AB164" i="2"/>
  <c r="AI91" i="2"/>
  <c r="AB112" i="2"/>
  <c r="AH62" i="2"/>
  <c r="AD16" i="2"/>
  <c r="AG8" i="2"/>
  <c r="AG14" i="2"/>
  <c r="AB114" i="2"/>
  <c r="AI107" i="2"/>
  <c r="AE115" i="2"/>
  <c r="AE14" i="2"/>
  <c r="AE12" i="2"/>
  <c r="AB110" i="2"/>
  <c r="AG91" i="2"/>
  <c r="AG97" i="2"/>
  <c r="AH46" i="2"/>
  <c r="AC48" i="2"/>
  <c r="AC44" i="2"/>
  <c r="AH80" i="2"/>
  <c r="AG154" i="2"/>
  <c r="AD48" i="2"/>
  <c r="AD44" i="2"/>
  <c r="AD14" i="2"/>
  <c r="AC79" i="2"/>
  <c r="AC12" i="2"/>
  <c r="AH144" i="2"/>
  <c r="AE113" i="2"/>
  <c r="AC81" i="2"/>
  <c r="AC14" i="2"/>
  <c r="AD165" i="2"/>
  <c r="AB162" i="2"/>
  <c r="AH162" i="2"/>
  <c r="AH164" i="2"/>
  <c r="AI138" i="2"/>
  <c r="AH48" i="2"/>
  <c r="AG102" i="2"/>
  <c r="AG104" i="2"/>
  <c r="AG33" i="2"/>
  <c r="AG31" i="2"/>
  <c r="AI78" i="2"/>
  <c r="AI82" i="2"/>
  <c r="AI80" i="2"/>
  <c r="AD61" i="2"/>
  <c r="AD63" i="2"/>
  <c r="AD65" i="2"/>
  <c r="AC99" i="2"/>
  <c r="AC95" i="2"/>
  <c r="AC97" i="2"/>
  <c r="AF111" i="2"/>
  <c r="AI146" i="2"/>
  <c r="AI144" i="2"/>
  <c r="AE144" i="2"/>
  <c r="AE142" i="2"/>
  <c r="AE146" i="2"/>
  <c r="AG123" i="2"/>
  <c r="AG131" i="2"/>
  <c r="AB165" i="2"/>
  <c r="AB163" i="2"/>
  <c r="AB161" i="2"/>
  <c r="AD146" i="2"/>
  <c r="AD144" i="2"/>
  <c r="AD142" i="2"/>
  <c r="AF147" i="2"/>
  <c r="AF145" i="2"/>
  <c r="AF143" i="2"/>
  <c r="AG133" i="2"/>
  <c r="AC115" i="2"/>
  <c r="AC111" i="2"/>
  <c r="AC113" i="2"/>
  <c r="AD130" i="2"/>
  <c r="AB33" i="2"/>
  <c r="AB29" i="2"/>
  <c r="AB31" i="2"/>
  <c r="AC65" i="2"/>
  <c r="AC61" i="2"/>
  <c r="AC63" i="2"/>
  <c r="AG46" i="2"/>
  <c r="AG48" i="2"/>
  <c r="AI123" i="2"/>
  <c r="AG15" i="2"/>
  <c r="AG17" i="2"/>
  <c r="AE98" i="2"/>
  <c r="AE96" i="2"/>
  <c r="AI84" i="2"/>
  <c r="AE94" i="2"/>
  <c r="AB99" i="2"/>
  <c r="AB95" i="2"/>
  <c r="AB97" i="2"/>
  <c r="AF80" i="2"/>
  <c r="AF78" i="2"/>
  <c r="AF82" i="2"/>
  <c r="AG66" i="2"/>
  <c r="AE128" i="2"/>
  <c r="AI101" i="2"/>
  <c r="AH115" i="2"/>
  <c r="AH113" i="2"/>
  <c r="AI48" i="2"/>
  <c r="AI46" i="2"/>
  <c r="AD164" i="2"/>
  <c r="AD162" i="2"/>
  <c r="AD160" i="2"/>
  <c r="AE82" i="2"/>
  <c r="AE80" i="2"/>
  <c r="AE78" i="2"/>
  <c r="AB65" i="2"/>
  <c r="AB61" i="2"/>
  <c r="AB63" i="2"/>
  <c r="AD29" i="2"/>
  <c r="AD31" i="2"/>
  <c r="AD33" i="2"/>
  <c r="AF15" i="2"/>
  <c r="AF163" i="2"/>
  <c r="AF161" i="2"/>
  <c r="AG149" i="2"/>
  <c r="AF165" i="2"/>
  <c r="AI133" i="2"/>
  <c r="AH147" i="2"/>
  <c r="AH145" i="2"/>
  <c r="AH131" i="2"/>
  <c r="AH129" i="2"/>
  <c r="AI117" i="2"/>
  <c r="AD115" i="2"/>
  <c r="AD111" i="2"/>
  <c r="AD113" i="2"/>
  <c r="AH79" i="2"/>
  <c r="AI67" i="2"/>
  <c r="AH83" i="2"/>
  <c r="AH81" i="2"/>
  <c r="AG49" i="2"/>
  <c r="AG47" i="2"/>
  <c r="AC33" i="2"/>
  <c r="AC29" i="2"/>
  <c r="AC31" i="2"/>
  <c r="AE127" i="2"/>
  <c r="AG51" i="2"/>
  <c r="AF65" i="2"/>
  <c r="AF63" i="2"/>
  <c r="AF61" i="2"/>
  <c r="AB16" i="2"/>
  <c r="AB14" i="2"/>
  <c r="AB12" i="2"/>
  <c r="AI35" i="2"/>
  <c r="AH49" i="2"/>
  <c r="AH47" i="2"/>
  <c r="AE65" i="2"/>
  <c r="AH15" i="2"/>
  <c r="AH161" i="2"/>
  <c r="AI149" i="2"/>
  <c r="AH165" i="2"/>
  <c r="AH163" i="2"/>
  <c r="AH130" i="2"/>
  <c r="AI122" i="2"/>
  <c r="AI130" i="2"/>
  <c r="AB115" i="2"/>
  <c r="AB111" i="2"/>
  <c r="AB113" i="2"/>
  <c r="AB147" i="2"/>
  <c r="AB143" i="2"/>
  <c r="AB145" i="2"/>
  <c r="AB129" i="2"/>
  <c r="AB131" i="2"/>
  <c r="AB127" i="2"/>
  <c r="AB83" i="2"/>
  <c r="AB79" i="2"/>
  <c r="AB81" i="2"/>
  <c r="AI64" i="2"/>
  <c r="AI62" i="2"/>
  <c r="AB49" i="2"/>
  <c r="AB45" i="2"/>
  <c r="AB47" i="2"/>
  <c r="AG144" i="2"/>
  <c r="AI32" i="2"/>
  <c r="AE145" i="2"/>
  <c r="AE143" i="2"/>
  <c r="AE147" i="2"/>
  <c r="AF112" i="2"/>
  <c r="AG100" i="2"/>
  <c r="AF114" i="2"/>
  <c r="AF110" i="2"/>
  <c r="AC147" i="2"/>
  <c r="AC143" i="2"/>
  <c r="AC145" i="2"/>
  <c r="AF126" i="2"/>
  <c r="AG116" i="2"/>
  <c r="AF128" i="2"/>
  <c r="AF130" i="2"/>
  <c r="AF96" i="2"/>
  <c r="AG84" i="2"/>
  <c r="AF98" i="2"/>
  <c r="AF94" i="2"/>
  <c r="AE114" i="2"/>
  <c r="AE112" i="2"/>
  <c r="AI100" i="2"/>
  <c r="AE110" i="2"/>
  <c r="AC129" i="2"/>
  <c r="AC127" i="2"/>
  <c r="AC131" i="2"/>
  <c r="AH128" i="2"/>
  <c r="AC82" i="2"/>
  <c r="AC80" i="2"/>
  <c r="AC78" i="2"/>
  <c r="AE130" i="2"/>
  <c r="AF99" i="2"/>
  <c r="AE97" i="2"/>
  <c r="AE31" i="2"/>
  <c r="AE33" i="2"/>
  <c r="AE29" i="2"/>
  <c r="AC49" i="2"/>
  <c r="AC45" i="2"/>
  <c r="AC47" i="2"/>
  <c r="AI17" i="2"/>
  <c r="AI15" i="2"/>
  <c r="AD15" i="2"/>
  <c r="AD13" i="2"/>
  <c r="AD17" i="2"/>
  <c r="AI51" i="2"/>
  <c r="AH65" i="2"/>
  <c r="AH63" i="2"/>
  <c r="AI2" i="2"/>
  <c r="AH16" i="2"/>
  <c r="AH14" i="2"/>
  <c r="AD99" i="2"/>
  <c r="AD95" i="2"/>
  <c r="AD97" i="2"/>
  <c r="AF113" i="2"/>
  <c r="AE164" i="2"/>
  <c r="AE162" i="2"/>
  <c r="AE160" i="2"/>
  <c r="AI148" i="2"/>
  <c r="AG148" i="2"/>
  <c r="AG106" i="2"/>
  <c r="AD131" i="2"/>
  <c r="AD127" i="2"/>
  <c r="AD129" i="2"/>
  <c r="AI85" i="2"/>
  <c r="AH99" i="2"/>
  <c r="AH97" i="2"/>
  <c r="AD82" i="2"/>
  <c r="AD80" i="2"/>
  <c r="AD78" i="2"/>
  <c r="AF95" i="2"/>
  <c r="AG64" i="2"/>
  <c r="AG62" i="2"/>
  <c r="AE95" i="2"/>
  <c r="AI57" i="2"/>
  <c r="AI19" i="2"/>
  <c r="AH33" i="2"/>
  <c r="AH31" i="2"/>
  <c r="AH63" i="1"/>
  <c r="AH65" i="1"/>
  <c r="AH30" i="1"/>
  <c r="AH32" i="1"/>
  <c r="AJ113" i="1"/>
  <c r="AJ115" i="1"/>
  <c r="AH131" i="1"/>
  <c r="AH129" i="1"/>
  <c r="AJ31" i="1"/>
  <c r="AJ33" i="1"/>
  <c r="AH128" i="1"/>
  <c r="AJ129" i="1"/>
  <c r="AJ130" i="1"/>
  <c r="AJ128" i="1"/>
  <c r="AJ165" i="1"/>
  <c r="AJ199" i="1"/>
  <c r="AJ197" i="1"/>
  <c r="AJ195" i="1"/>
  <c r="AJ64" i="1"/>
  <c r="AJ62" i="1"/>
  <c r="AJ140" i="1"/>
  <c r="AJ83" i="1"/>
  <c r="AJ79" i="1"/>
  <c r="AJ81" i="1"/>
  <c r="AJ131" i="1"/>
  <c r="AH164" i="1"/>
  <c r="AH176" i="1"/>
  <c r="AH162" i="1"/>
  <c r="AH160" i="1"/>
  <c r="AH114" i="1"/>
  <c r="AH112" i="1"/>
  <c r="AJ164" i="1"/>
  <c r="AJ176" i="1"/>
  <c r="AJ162" i="1"/>
  <c r="AJ160" i="1"/>
  <c r="AH147" i="1"/>
  <c r="AH145" i="1"/>
  <c r="AH97" i="1"/>
  <c r="AJ99" i="1"/>
  <c r="AJ97" i="1"/>
  <c r="AH81" i="1"/>
  <c r="AH79" i="1"/>
  <c r="AH83" i="1"/>
  <c r="AH146" i="1"/>
  <c r="AH144" i="1"/>
  <c r="AH196" i="1"/>
  <c r="AH99" i="1"/>
  <c r="AJ145" i="1"/>
  <c r="AJ180" i="1"/>
  <c r="AJ178" i="1"/>
  <c r="AJ146" i="1"/>
  <c r="AJ144" i="1"/>
  <c r="AH16" i="1"/>
  <c r="AH14" i="1"/>
  <c r="AH98" i="1"/>
  <c r="AH96" i="1"/>
  <c r="AH198" i="1"/>
  <c r="AH178" i="1"/>
  <c r="AJ147" i="1"/>
  <c r="AH47" i="1"/>
  <c r="AH49" i="1"/>
  <c r="AH124" i="1"/>
  <c r="AJ198" i="1"/>
  <c r="AJ196" i="1"/>
  <c r="AJ194" i="1"/>
  <c r="AH163" i="1"/>
  <c r="AJ98" i="1"/>
  <c r="AJ96" i="1"/>
  <c r="AH115" i="1"/>
  <c r="AH113" i="1"/>
  <c r="AH180" i="1"/>
  <c r="AH64" i="1"/>
  <c r="AI181" i="1"/>
  <c r="AI179" i="1"/>
  <c r="AJ163" i="1"/>
  <c r="AH62" i="1"/>
  <c r="AG108" i="2"/>
  <c r="AG146" i="2"/>
  <c r="AG30" i="2"/>
  <c r="AG115" i="2"/>
  <c r="AG81" i="2"/>
  <c r="AG83" i="2"/>
  <c r="AG16" i="2"/>
  <c r="AG99" i="2"/>
  <c r="AG129" i="2"/>
  <c r="AI65" i="2"/>
  <c r="AI63" i="2"/>
  <c r="AI161" i="2"/>
  <c r="AI165" i="2"/>
  <c r="AI163" i="2"/>
  <c r="AI160" i="2"/>
  <c r="AI164" i="2"/>
  <c r="AI162" i="2"/>
  <c r="AI147" i="2"/>
  <c r="AI145" i="2"/>
  <c r="AG163" i="2"/>
  <c r="AG161" i="2"/>
  <c r="AG165" i="2"/>
  <c r="AG128" i="2"/>
  <c r="AG130" i="2"/>
  <c r="AG65" i="2"/>
  <c r="AG63" i="2"/>
  <c r="AG147" i="2"/>
  <c r="AG145" i="2"/>
  <c r="AI114" i="2"/>
  <c r="AI112" i="2"/>
  <c r="AI49" i="2"/>
  <c r="AI47" i="2"/>
  <c r="AI33" i="2"/>
  <c r="AI31" i="2"/>
  <c r="AI83" i="2"/>
  <c r="AI81" i="2"/>
  <c r="AI79" i="2"/>
  <c r="AI115" i="2"/>
  <c r="AI113" i="2"/>
  <c r="AI99" i="2"/>
  <c r="AI97" i="2"/>
  <c r="AI14" i="2"/>
  <c r="AI16" i="2"/>
  <c r="AG112" i="2"/>
  <c r="AG114" i="2"/>
  <c r="AI128" i="2"/>
  <c r="AG80" i="2"/>
  <c r="AG78" i="2"/>
  <c r="AG82" i="2"/>
  <c r="AI98" i="2"/>
  <c r="AI96" i="2"/>
  <c r="AI131" i="2"/>
  <c r="AI129" i="2"/>
  <c r="AG162" i="2"/>
  <c r="AG160" i="2"/>
  <c r="AG164" i="2"/>
  <c r="AG96" i="2"/>
  <c r="AG98" i="2"/>
  <c r="AJ173" i="1"/>
  <c r="AJ177" i="1"/>
  <c r="AH173" i="1"/>
  <c r="AH177" i="1"/>
  <c r="AH179" i="1"/>
  <c r="AH181" i="1"/>
  <c r="AJ179" i="1"/>
  <c r="AJ181" i="1"/>
</calcChain>
</file>

<file path=xl/sharedStrings.xml><?xml version="1.0" encoding="utf-8"?>
<sst xmlns="http://schemas.openxmlformats.org/spreadsheetml/2006/main" count="1807" uniqueCount="68">
  <si>
    <t>Site</t>
  </si>
  <si>
    <t>Year</t>
  </si>
  <si>
    <t>Shocking Reach Length</t>
  </si>
  <si>
    <t>DENSITY (#/m2)</t>
  </si>
  <si>
    <t>Lower Error Bar</t>
  </si>
  <si>
    <t xml:space="preserve">Upper Error Bar </t>
  </si>
  <si>
    <t>Biomass (g/m2)  lower CI</t>
  </si>
  <si>
    <t>Biomass (g/m2) Upper CI</t>
  </si>
  <si>
    <t xml:space="preserve">Total VB Density </t>
  </si>
  <si>
    <t>T.VB Den Lower CI for plots</t>
  </si>
  <si>
    <t>T.VB Den Upper CI for plots</t>
  </si>
  <si>
    <t>TOTAL VERTEBRATE BIOMASS</t>
  </si>
  <si>
    <t>Vertebrate lower CI</t>
  </si>
  <si>
    <t>Vertebrate upper CI</t>
  </si>
  <si>
    <t xml:space="preserve">Chucksney </t>
  </si>
  <si>
    <t>Manipulation</t>
  </si>
  <si>
    <t>Reference</t>
  </si>
  <si>
    <t>Wt_CT_95lower</t>
  </si>
  <si>
    <t>Wt_CT_95upper</t>
  </si>
  <si>
    <t>L_CT_95lower</t>
  </si>
  <si>
    <t>L_CT_95upper</t>
  </si>
  <si>
    <t>Species</t>
  </si>
  <si>
    <t>CT</t>
  </si>
  <si>
    <t>YOY</t>
  </si>
  <si>
    <t>DC</t>
  </si>
  <si>
    <t>MA</t>
  </si>
  <si>
    <t>POP_SE</t>
  </si>
  <si>
    <t>Loon</t>
  </si>
  <si>
    <t>McTE</t>
  </si>
  <si>
    <t>W113</t>
  </si>
  <si>
    <t>W100</t>
  </si>
  <si>
    <t>SC</t>
  </si>
  <si>
    <t>W122</t>
  </si>
  <si>
    <t xml:space="preserve">Reach_Type </t>
  </si>
  <si>
    <t>Reach_Number</t>
  </si>
  <si>
    <t>Wetted_Width</t>
  </si>
  <si>
    <t>Reach_Area</t>
  </si>
  <si>
    <t xml:space="preserve">Loon </t>
  </si>
  <si>
    <t>POP_EST</t>
  </si>
  <si>
    <t>TOTAL_CATCH</t>
  </si>
  <si>
    <t xml:space="preserve">Condition_Factor </t>
  </si>
  <si>
    <t>MEAN_WEIGHT_CT</t>
  </si>
  <si>
    <t>Passes</t>
  </si>
  <si>
    <t>ADJUSTED_POP_LOWER_CI</t>
  </si>
  <si>
    <t>POP_UPPER_CI</t>
  </si>
  <si>
    <t>CAPT_PROB</t>
  </si>
  <si>
    <t>Estimated_BIOMASS</t>
  </si>
  <si>
    <t>Biomass_total_Lower_CI</t>
  </si>
  <si>
    <t>Biomass_Upper_CI</t>
  </si>
  <si>
    <t>Pre</t>
  </si>
  <si>
    <t>Post</t>
  </si>
  <si>
    <t>Treatment</t>
  </si>
  <si>
    <t>FISH</t>
  </si>
  <si>
    <t>VERT</t>
  </si>
  <si>
    <t>VERTminus</t>
  </si>
  <si>
    <t xml:space="preserve">BIOMASSperM2 </t>
  </si>
  <si>
    <t>DCT</t>
  </si>
  <si>
    <t>Reach</t>
  </si>
  <si>
    <t>Site_</t>
  </si>
  <si>
    <t>C</t>
  </si>
  <si>
    <t>L</t>
  </si>
  <si>
    <t>M</t>
  </si>
  <si>
    <t>MEAN_LENGTH</t>
  </si>
  <si>
    <t>CHUCK</t>
  </si>
  <si>
    <t>LOON</t>
  </si>
  <si>
    <t>MCTE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</si>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</sst>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1" tint="0.499984740745262"/>
      </top>
      <bottom/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4" fillId="0" borderId="1" xfId="1" applyFont="1" applyBorder="1" applyAlignment="1">
      <alignment horizontal="center" wrapText="1"/>
    </xf>
    <xf numFmtId="0" fontId="5" fillId="0" borderId="1" xfId="1" applyFont="1" applyFill="1" applyBorder="1" applyAlignment="1">
      <alignment horizontal="center" wrapText="1"/>
    </xf>
    <xf numFmtId="2" fontId="5" fillId="0" borderId="1" xfId="1" applyNumberFormat="1" applyFont="1" applyFill="1" applyBorder="1" applyAlignment="1">
      <alignment horizontal="center" wrapText="1"/>
    </xf>
    <xf numFmtId="0" fontId="3" fillId="2" borderId="1" xfId="1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right" wrapText="1"/>
    </xf>
    <xf numFmtId="165" fontId="3" fillId="2" borderId="1" xfId="0" applyNumberFormat="1" applyFont="1" applyFill="1" applyBorder="1" applyAlignment="1">
      <alignment horizontal="right" wrapText="1"/>
    </xf>
    <xf numFmtId="165" fontId="3" fillId="4" borderId="1" xfId="1" applyNumberFormat="1" applyFont="1" applyFill="1" applyBorder="1" applyAlignment="1">
      <alignment horizontal="center" wrapText="1"/>
    </xf>
    <xf numFmtId="0" fontId="3" fillId="4" borderId="1" xfId="1" applyFont="1" applyFill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 wrapText="1"/>
    </xf>
    <xf numFmtId="165" fontId="3" fillId="5" borderId="1" xfId="0" applyNumberFormat="1" applyFont="1" applyFill="1" applyBorder="1" applyAlignment="1">
      <alignment horizontal="right" wrapText="1"/>
    </xf>
    <xf numFmtId="165" fontId="3" fillId="4" borderId="1" xfId="0" applyNumberFormat="1" applyFont="1" applyFill="1" applyBorder="1" applyAlignment="1">
      <alignment horizontal="right" wrapText="1"/>
    </xf>
    <xf numFmtId="165" fontId="3" fillId="6" borderId="1" xfId="0" applyNumberFormat="1" applyFont="1" applyFill="1" applyBorder="1" applyAlignment="1">
      <alignment horizontal="right" wrapText="1"/>
    </xf>
    <xf numFmtId="164" fontId="3" fillId="7" borderId="1" xfId="1" applyNumberFormat="1" applyFont="1" applyFill="1" applyBorder="1" applyAlignment="1">
      <alignment horizontal="center" wrapText="1"/>
    </xf>
    <xf numFmtId="0" fontId="3" fillId="7" borderId="1" xfId="1" applyFont="1" applyFill="1" applyBorder="1" applyAlignment="1">
      <alignment horizontal="center" wrapText="1"/>
    </xf>
    <xf numFmtId="165" fontId="3" fillId="7" borderId="1" xfId="1" applyNumberFormat="1" applyFont="1" applyFill="1" applyBorder="1" applyAlignment="1">
      <alignment horizontal="center" wrapText="1"/>
    </xf>
    <xf numFmtId="164" fontId="3" fillId="7" borderId="1" xfId="0" applyNumberFormat="1" applyFont="1" applyFill="1" applyBorder="1" applyAlignment="1">
      <alignment wrapText="1"/>
    </xf>
    <xf numFmtId="165" fontId="3" fillId="8" borderId="1" xfId="0" applyNumberFormat="1" applyFont="1" applyFill="1" applyBorder="1" applyAlignment="1">
      <alignment horizontal="right" wrapText="1"/>
    </xf>
    <xf numFmtId="165" fontId="3" fillId="7" borderId="1" xfId="0" applyNumberFormat="1" applyFont="1" applyFill="1" applyBorder="1" applyAlignment="1">
      <alignment horizontal="right" wrapText="1"/>
    </xf>
    <xf numFmtId="0" fontId="2" fillId="9" borderId="1" xfId="0" applyFont="1" applyFill="1" applyBorder="1" applyAlignment="1">
      <alignment wrapText="1"/>
    </xf>
    <xf numFmtId="166" fontId="2" fillId="10" borderId="1" xfId="0" applyNumberFormat="1" applyFont="1" applyFill="1" applyBorder="1" applyAlignment="1">
      <alignment wrapText="1"/>
    </xf>
    <xf numFmtId="165" fontId="3" fillId="0" borderId="1" xfId="0" applyNumberFormat="1" applyFont="1" applyFill="1" applyBorder="1" applyAlignment="1">
      <alignment horizontal="right" wrapText="1"/>
    </xf>
    <xf numFmtId="164" fontId="6" fillId="2" borderId="1" xfId="1" applyNumberFormat="1" applyFont="1" applyFill="1" applyBorder="1" applyAlignment="1">
      <alignment horizontal="center" wrapText="1"/>
    </xf>
    <xf numFmtId="0" fontId="6" fillId="2" borderId="1" xfId="1" applyFont="1" applyFill="1" applyBorder="1" applyAlignment="1">
      <alignment horizontal="center" wrapText="1"/>
    </xf>
    <xf numFmtId="0" fontId="7" fillId="2" borderId="1" xfId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right" wrapText="1"/>
    </xf>
    <xf numFmtId="0" fontId="0" fillId="0" borderId="3" xfId="0" applyBorder="1"/>
    <xf numFmtId="0" fontId="0" fillId="0" borderId="0" xfId="0" applyBorder="1"/>
    <xf numFmtId="165" fontId="3" fillId="0" borderId="4" xfId="0" applyNumberFormat="1" applyFont="1" applyFill="1" applyBorder="1" applyAlignment="1">
      <alignment horizontal="right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Border="1"/>
    <xf numFmtId="0" fontId="4" fillId="0" borderId="1" xfId="1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1" applyFont="1" applyFill="1" applyBorder="1" applyAlignment="1">
      <alignment horizont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99"/>
  <sheetViews>
    <sheetView zoomScale="85" zoomScaleNormal="85" zoomScalePageLayoutView="85" workbookViewId="0">
      <pane ySplit="1" topLeftCell="A8" activePane="bottomLeft" state="frozen"/>
      <selection pane="bottomLeft" sqref="A1:B1048576"/>
    </sheetView>
  </sheetViews>
  <sheetFormatPr baseColWidth="10" defaultColWidth="8.83203125" defaultRowHeight="15" x14ac:dyDescent="0.2"/>
  <cols>
    <col min="1" max="1" width="11" bestFit="1" customWidth="1"/>
    <col min="2" max="2" width="11" style="35" customWidth="1"/>
    <col min="3" max="3" width="5.1640625" bestFit="1" customWidth="1"/>
    <col min="4" max="4" width="4.1640625" customWidth="1"/>
    <col min="5" max="6" width="8.5" customWidth="1"/>
    <col min="7" max="7" width="5.5" bestFit="1" customWidth="1"/>
    <col min="8" max="8" width="3.6640625" customWidth="1"/>
    <col min="9" max="9" width="9" customWidth="1"/>
    <col min="10" max="10" width="7.33203125" bestFit="1" customWidth="1"/>
    <col min="11" max="11" width="6.6640625" bestFit="1" customWidth="1"/>
    <col min="12" max="12" width="12.5" customWidth="1"/>
    <col min="14" max="14" width="10.6640625" customWidth="1"/>
    <col min="19" max="19" width="10.5" customWidth="1"/>
    <col min="26" max="26" width="10.6640625" bestFit="1" customWidth="1"/>
    <col min="32" max="32" width="8.33203125" customWidth="1"/>
    <col min="33" max="33" width="7.5" customWidth="1"/>
    <col min="36" max="36" width="8.83203125" style="27"/>
    <col min="37" max="37" width="3.6640625" style="28" customWidth="1"/>
    <col min="90" max="90" width="3.5" customWidth="1"/>
  </cols>
  <sheetData>
    <row r="1" spans="1:90" ht="80" x14ac:dyDescent="0.2">
      <c r="A1" s="1" t="s">
        <v>0</v>
      </c>
      <c r="B1" s="34" t="s">
        <v>58</v>
      </c>
      <c r="C1" s="1" t="s">
        <v>1</v>
      </c>
      <c r="D1" s="1" t="s">
        <v>34</v>
      </c>
      <c r="E1" s="1" t="s">
        <v>33</v>
      </c>
      <c r="F1" s="1" t="s">
        <v>57</v>
      </c>
      <c r="G1" s="1" t="s">
        <v>51</v>
      </c>
      <c r="H1" s="1" t="s">
        <v>42</v>
      </c>
      <c r="I1" s="2" t="s">
        <v>2</v>
      </c>
      <c r="J1" s="3" t="s">
        <v>35</v>
      </c>
      <c r="K1" s="3" t="s">
        <v>36</v>
      </c>
      <c r="L1" s="3" t="s">
        <v>21</v>
      </c>
      <c r="M1" s="23" t="s">
        <v>41</v>
      </c>
      <c r="N1" s="23" t="s">
        <v>17</v>
      </c>
      <c r="O1" s="23" t="s">
        <v>18</v>
      </c>
      <c r="P1" s="23" t="s">
        <v>62</v>
      </c>
      <c r="Q1" s="23" t="s">
        <v>19</v>
      </c>
      <c r="R1" s="23" t="s">
        <v>20</v>
      </c>
      <c r="S1" s="24" t="s">
        <v>40</v>
      </c>
      <c r="T1" s="25" t="s">
        <v>39</v>
      </c>
      <c r="U1" s="25" t="s">
        <v>38</v>
      </c>
      <c r="V1" s="4" t="s">
        <v>43</v>
      </c>
      <c r="W1" s="4" t="s">
        <v>44</v>
      </c>
      <c r="X1" s="4" t="s">
        <v>26</v>
      </c>
      <c r="Y1" s="4" t="s">
        <v>45</v>
      </c>
      <c r="Z1" s="5" t="s">
        <v>46</v>
      </c>
      <c r="AA1" s="5" t="s">
        <v>47</v>
      </c>
      <c r="AB1" s="5" t="s">
        <v>48</v>
      </c>
      <c r="AC1" s="6" t="s">
        <v>3</v>
      </c>
      <c r="AD1" s="6" t="s">
        <v>4</v>
      </c>
      <c r="AE1" s="6" t="s">
        <v>5</v>
      </c>
      <c r="AF1" s="7" t="s">
        <v>55</v>
      </c>
      <c r="AG1" s="7" t="s">
        <v>6</v>
      </c>
      <c r="AH1" s="7" t="s">
        <v>4</v>
      </c>
      <c r="AI1" s="7" t="s">
        <v>7</v>
      </c>
      <c r="AJ1" s="26" t="s">
        <v>5</v>
      </c>
      <c r="AK1" s="29"/>
      <c r="AL1" s="20" t="s">
        <v>8</v>
      </c>
      <c r="AM1" s="20" t="s">
        <v>9</v>
      </c>
      <c r="AN1" s="20" t="s">
        <v>10</v>
      </c>
      <c r="AO1" s="21" t="s">
        <v>11</v>
      </c>
      <c r="AP1" s="21" t="s">
        <v>12</v>
      </c>
      <c r="AQ1" s="21" t="s">
        <v>4</v>
      </c>
      <c r="AR1" s="21" t="s">
        <v>13</v>
      </c>
      <c r="AS1" s="21" t="s">
        <v>5</v>
      </c>
      <c r="AT1" s="9"/>
      <c r="AU1" s="9"/>
      <c r="AV1" s="9"/>
      <c r="AW1" s="8"/>
      <c r="AX1" s="10"/>
      <c r="AY1" s="10"/>
      <c r="AZ1" s="10"/>
      <c r="BA1" s="11"/>
      <c r="BB1" s="11"/>
      <c r="BC1" s="11"/>
      <c r="BD1" s="12"/>
      <c r="BE1" s="12"/>
      <c r="BF1" s="12"/>
      <c r="BG1" s="12"/>
      <c r="BH1" s="12"/>
      <c r="BI1" s="13"/>
      <c r="BJ1" s="13"/>
      <c r="BK1" s="13"/>
      <c r="BL1" s="13"/>
      <c r="BM1" s="13"/>
      <c r="BN1" s="13"/>
      <c r="BO1" s="14"/>
      <c r="BP1" s="14"/>
      <c r="BQ1" s="14"/>
      <c r="BR1" s="15"/>
      <c r="BS1" s="15"/>
      <c r="BT1" s="15"/>
      <c r="BU1" s="15"/>
      <c r="BV1" s="15"/>
      <c r="BW1" s="15"/>
      <c r="BX1" s="15"/>
      <c r="BY1" s="15"/>
      <c r="BZ1" s="16"/>
      <c r="CA1" s="17"/>
      <c r="CB1" s="17"/>
      <c r="CC1" s="17"/>
      <c r="CD1" s="18"/>
      <c r="CE1" s="18"/>
      <c r="CF1" s="18"/>
      <c r="CG1" s="19"/>
      <c r="CH1" s="19"/>
      <c r="CI1" s="19"/>
      <c r="CJ1" s="19"/>
      <c r="CK1" s="19"/>
      <c r="CL1" s="22"/>
    </row>
    <row r="2" spans="1:90" x14ac:dyDescent="0.2">
      <c r="A2" t="s">
        <v>14</v>
      </c>
      <c r="B2" s="35" t="s">
        <v>59</v>
      </c>
      <c r="C2">
        <v>2018</v>
      </c>
      <c r="D2">
        <v>1</v>
      </c>
      <c r="E2" t="s">
        <v>15</v>
      </c>
      <c r="F2" t="str">
        <f>IF(D2=1,"UP","DS")</f>
        <v>UP</v>
      </c>
      <c r="G2" t="s">
        <v>50</v>
      </c>
      <c r="H2">
        <v>3</v>
      </c>
      <c r="I2">
        <v>90</v>
      </c>
      <c r="J2">
        <v>1.73</v>
      </c>
      <c r="K2">
        <f t="shared" ref="K2:K33" si="0">J2*I2</f>
        <v>155.69999999999999</v>
      </c>
      <c r="L2" t="s">
        <v>22</v>
      </c>
      <c r="M2">
        <v>12.6</v>
      </c>
      <c r="N2">
        <v>10.1</v>
      </c>
      <c r="O2">
        <v>15.2</v>
      </c>
      <c r="P2">
        <v>106.3</v>
      </c>
      <c r="Q2">
        <v>100</v>
      </c>
      <c r="R2">
        <v>112.5</v>
      </c>
      <c r="S2">
        <v>0.92</v>
      </c>
      <c r="T2">
        <v>45</v>
      </c>
      <c r="U2">
        <v>45</v>
      </c>
      <c r="V2">
        <v>45</v>
      </c>
      <c r="W2">
        <v>47</v>
      </c>
      <c r="X2">
        <v>1.03</v>
      </c>
      <c r="Y2">
        <v>0.75</v>
      </c>
      <c r="Z2">
        <f t="shared" ref="Z2:Z9" si="1">U2*M2</f>
        <v>567</v>
      </c>
      <c r="AA2">
        <f t="shared" ref="AA2:AA9" si="2">M2*V2</f>
        <v>567</v>
      </c>
      <c r="AB2">
        <f t="shared" ref="AB2:AB9" si="3">M2*W2</f>
        <v>592.19999999999993</v>
      </c>
      <c r="AC2">
        <f>U2/K2</f>
        <v>0.28901734104046245</v>
      </c>
      <c r="AD2">
        <f t="shared" ref="AD2:AD9" si="4">(U2-V2)/K2</f>
        <v>0</v>
      </c>
      <c r="AE2">
        <f t="shared" ref="AE2:AE9" si="5">(W2-U2)/K2</f>
        <v>1.2845215157353887E-2</v>
      </c>
      <c r="AF2">
        <f t="shared" ref="AF2:AF9" si="6">Z2/K2</f>
        <v>3.6416184971098269</v>
      </c>
      <c r="AG2">
        <f t="shared" ref="AG2:AG9" si="7">(V2*M2)/K2</f>
        <v>3.6416184971098269</v>
      </c>
      <c r="AH2">
        <f t="shared" ref="AH2:AH9" si="8">AG2-AF2</f>
        <v>0</v>
      </c>
      <c r="AI2">
        <f t="shared" ref="AI2:AI9" si="9">(M2*W2)/K2</f>
        <v>3.8034682080924855</v>
      </c>
      <c r="AJ2" s="27">
        <f t="shared" ref="AJ2:AJ9" si="10">AI2-AF2</f>
        <v>0.16184971098265866</v>
      </c>
    </row>
    <row r="3" spans="1:90" x14ac:dyDescent="0.2">
      <c r="A3" t="s">
        <v>14</v>
      </c>
      <c r="B3" s="35" t="s">
        <v>59</v>
      </c>
      <c r="C3">
        <v>2018</v>
      </c>
      <c r="D3">
        <v>2</v>
      </c>
      <c r="E3" t="s">
        <v>16</v>
      </c>
      <c r="F3" t="str">
        <f t="shared" ref="F3:F66" si="11">IF(D3=1,"UP","DS")</f>
        <v>DS</v>
      </c>
      <c r="G3" t="s">
        <v>50</v>
      </c>
      <c r="H3">
        <v>3</v>
      </c>
      <c r="I3">
        <v>90</v>
      </c>
      <c r="J3">
        <v>1.7170000000000001</v>
      </c>
      <c r="K3">
        <f t="shared" si="0"/>
        <v>154.53</v>
      </c>
      <c r="L3" t="s">
        <v>22</v>
      </c>
      <c r="M3">
        <v>14.8</v>
      </c>
      <c r="N3">
        <v>11</v>
      </c>
      <c r="O3">
        <v>18.600000000000001</v>
      </c>
      <c r="P3">
        <v>112.6</v>
      </c>
      <c r="Q3">
        <v>104.5</v>
      </c>
      <c r="R3">
        <v>120.6</v>
      </c>
      <c r="S3">
        <v>0.90400000000000003</v>
      </c>
      <c r="T3">
        <v>36</v>
      </c>
      <c r="U3">
        <v>36</v>
      </c>
      <c r="V3">
        <v>36</v>
      </c>
      <c r="W3">
        <v>38</v>
      </c>
      <c r="X3">
        <v>0.92100000000000004</v>
      </c>
      <c r="Y3">
        <v>0.75</v>
      </c>
      <c r="Z3">
        <f t="shared" si="1"/>
        <v>532.80000000000007</v>
      </c>
      <c r="AA3">
        <f t="shared" si="2"/>
        <v>532.80000000000007</v>
      </c>
      <c r="AB3">
        <f t="shared" si="3"/>
        <v>562.4</v>
      </c>
      <c r="AC3">
        <f t="shared" ref="AC3:AC9" si="12">U3/K3</f>
        <v>0.23296447291788003</v>
      </c>
      <c r="AD3">
        <f t="shared" si="4"/>
        <v>0</v>
      </c>
      <c r="AE3">
        <f t="shared" si="5"/>
        <v>1.2942470717660002E-2</v>
      </c>
      <c r="AF3">
        <f t="shared" si="6"/>
        <v>3.4478741991846249</v>
      </c>
      <c r="AG3">
        <f t="shared" si="7"/>
        <v>3.4478741991846249</v>
      </c>
      <c r="AH3">
        <f t="shared" si="8"/>
        <v>0</v>
      </c>
      <c r="AI3">
        <f t="shared" si="9"/>
        <v>3.6394227658059921</v>
      </c>
      <c r="AJ3" s="27">
        <f t="shared" si="10"/>
        <v>0.19154856662136721</v>
      </c>
    </row>
    <row r="4" spans="1:90" x14ac:dyDescent="0.2">
      <c r="A4" t="s">
        <v>14</v>
      </c>
      <c r="B4" s="35" t="s">
        <v>59</v>
      </c>
      <c r="C4">
        <v>2018</v>
      </c>
      <c r="D4">
        <v>1</v>
      </c>
      <c r="E4" t="s">
        <v>15</v>
      </c>
      <c r="F4" t="str">
        <f t="shared" si="11"/>
        <v>UP</v>
      </c>
      <c r="G4" t="s">
        <v>50</v>
      </c>
      <c r="H4">
        <v>3</v>
      </c>
      <c r="I4">
        <v>90</v>
      </c>
      <c r="J4">
        <v>1.73</v>
      </c>
      <c r="K4">
        <f t="shared" si="0"/>
        <v>155.69999999999999</v>
      </c>
      <c r="L4" t="s">
        <v>24</v>
      </c>
      <c r="M4">
        <v>6.7</v>
      </c>
      <c r="N4">
        <v>4.8</v>
      </c>
      <c r="O4">
        <v>8.5</v>
      </c>
      <c r="P4">
        <v>58</v>
      </c>
      <c r="Q4">
        <v>52.2</v>
      </c>
      <c r="R4">
        <v>63.7</v>
      </c>
      <c r="S4">
        <v>3.0009999999999999</v>
      </c>
      <c r="T4">
        <v>26</v>
      </c>
      <c r="U4">
        <v>26</v>
      </c>
      <c r="V4">
        <v>26</v>
      </c>
      <c r="W4">
        <v>27</v>
      </c>
      <c r="X4">
        <v>0.7</v>
      </c>
      <c r="Y4">
        <v>0.76470000000000005</v>
      </c>
      <c r="Z4">
        <f t="shared" si="1"/>
        <v>174.20000000000002</v>
      </c>
      <c r="AA4">
        <f t="shared" si="2"/>
        <v>174.20000000000002</v>
      </c>
      <c r="AB4">
        <f t="shared" si="3"/>
        <v>180.9</v>
      </c>
      <c r="AC4">
        <f t="shared" si="12"/>
        <v>0.16698779704560052</v>
      </c>
      <c r="AD4">
        <f t="shared" si="4"/>
        <v>0</v>
      </c>
      <c r="AE4">
        <f t="shared" si="5"/>
        <v>6.4226075786769435E-3</v>
      </c>
      <c r="AF4">
        <f t="shared" si="6"/>
        <v>1.1188182402055236</v>
      </c>
      <c r="AG4">
        <f t="shared" si="7"/>
        <v>1.1188182402055236</v>
      </c>
      <c r="AH4">
        <f t="shared" si="8"/>
        <v>0</v>
      </c>
      <c r="AI4">
        <f t="shared" si="9"/>
        <v>1.1618497109826591</v>
      </c>
      <c r="AJ4" s="27">
        <f t="shared" si="10"/>
        <v>4.3031470777135539E-2</v>
      </c>
    </row>
    <row r="5" spans="1:90" x14ac:dyDescent="0.2">
      <c r="A5" t="s">
        <v>14</v>
      </c>
      <c r="B5" s="35" t="s">
        <v>59</v>
      </c>
      <c r="C5">
        <v>2018</v>
      </c>
      <c r="D5">
        <v>2</v>
      </c>
      <c r="E5" t="s">
        <v>16</v>
      </c>
      <c r="F5" t="str">
        <f t="shared" si="11"/>
        <v>DS</v>
      </c>
      <c r="G5" t="s">
        <v>50</v>
      </c>
      <c r="H5">
        <v>3</v>
      </c>
      <c r="I5">
        <v>90</v>
      </c>
      <c r="J5">
        <v>1.7170000000000001</v>
      </c>
      <c r="K5">
        <f t="shared" si="0"/>
        <v>154.53</v>
      </c>
      <c r="L5" t="s">
        <v>24</v>
      </c>
      <c r="M5">
        <v>8.1999999999999993</v>
      </c>
      <c r="N5">
        <v>4.8</v>
      </c>
      <c r="O5">
        <v>11.7</v>
      </c>
      <c r="P5">
        <v>57.3</v>
      </c>
      <c r="Q5">
        <v>48.6</v>
      </c>
      <c r="R5">
        <v>66.099999999999994</v>
      </c>
      <c r="S5">
        <v>3.4540000000000002</v>
      </c>
      <c r="T5">
        <v>19</v>
      </c>
      <c r="U5">
        <v>19</v>
      </c>
      <c r="V5">
        <v>19</v>
      </c>
      <c r="W5">
        <v>20</v>
      </c>
      <c r="X5">
        <v>0.35199999999999998</v>
      </c>
      <c r="Y5">
        <v>0.82609999999999995</v>
      </c>
      <c r="Z5">
        <f t="shared" si="1"/>
        <v>155.79999999999998</v>
      </c>
      <c r="AA5">
        <f t="shared" si="2"/>
        <v>155.79999999999998</v>
      </c>
      <c r="AB5">
        <f t="shared" si="3"/>
        <v>164</v>
      </c>
      <c r="AC5">
        <f t="shared" si="12"/>
        <v>0.12295347181777001</v>
      </c>
      <c r="AD5">
        <f t="shared" si="4"/>
        <v>0</v>
      </c>
      <c r="AE5">
        <f t="shared" si="5"/>
        <v>6.471235358830001E-3</v>
      </c>
      <c r="AF5">
        <f t="shared" si="6"/>
        <v>1.0082184689057141</v>
      </c>
      <c r="AG5">
        <f t="shared" si="7"/>
        <v>1.0082184689057141</v>
      </c>
      <c r="AH5">
        <f t="shared" si="8"/>
        <v>0</v>
      </c>
      <c r="AI5">
        <f t="shared" si="9"/>
        <v>1.06128259884812</v>
      </c>
      <c r="AJ5" s="27">
        <f t="shared" si="10"/>
        <v>5.3064129942405946E-2</v>
      </c>
    </row>
    <row r="6" spans="1:90" x14ac:dyDescent="0.2">
      <c r="A6" t="s">
        <v>14</v>
      </c>
      <c r="B6" s="35" t="s">
        <v>59</v>
      </c>
      <c r="C6">
        <v>2018</v>
      </c>
      <c r="D6">
        <v>1</v>
      </c>
      <c r="E6" t="s">
        <v>15</v>
      </c>
      <c r="F6" t="str">
        <f t="shared" si="11"/>
        <v>UP</v>
      </c>
      <c r="G6" t="s">
        <v>50</v>
      </c>
      <c r="H6">
        <v>3</v>
      </c>
      <c r="I6">
        <v>90</v>
      </c>
      <c r="J6">
        <v>1.73</v>
      </c>
      <c r="K6">
        <f t="shared" si="0"/>
        <v>155.69999999999999</v>
      </c>
      <c r="L6" t="s">
        <v>25</v>
      </c>
      <c r="M6">
        <v>42.4</v>
      </c>
      <c r="N6">
        <v>25.5</v>
      </c>
      <c r="O6">
        <v>59.2</v>
      </c>
      <c r="P6">
        <v>112.8</v>
      </c>
      <c r="Q6">
        <v>99</v>
      </c>
      <c r="R6">
        <v>126.6</v>
      </c>
      <c r="S6">
        <v>2.7759999999999998</v>
      </c>
      <c r="T6">
        <v>10</v>
      </c>
      <c r="U6">
        <v>10</v>
      </c>
      <c r="V6">
        <v>10</v>
      </c>
      <c r="W6">
        <v>12</v>
      </c>
      <c r="X6">
        <v>0.85899999999999999</v>
      </c>
      <c r="Y6">
        <v>0.66669999999999996</v>
      </c>
      <c r="Z6">
        <f t="shared" si="1"/>
        <v>424</v>
      </c>
      <c r="AA6">
        <f t="shared" si="2"/>
        <v>424</v>
      </c>
      <c r="AB6">
        <f t="shared" si="3"/>
        <v>508.79999999999995</v>
      </c>
      <c r="AC6">
        <f t="shared" si="12"/>
        <v>6.4226075786769435E-2</v>
      </c>
      <c r="AD6">
        <f t="shared" si="4"/>
        <v>0</v>
      </c>
      <c r="AE6">
        <f t="shared" si="5"/>
        <v>1.2845215157353887E-2</v>
      </c>
      <c r="AF6">
        <f t="shared" si="6"/>
        <v>2.723185613359024</v>
      </c>
      <c r="AG6">
        <f t="shared" si="7"/>
        <v>2.723185613359024</v>
      </c>
      <c r="AH6">
        <f t="shared" si="8"/>
        <v>0</v>
      </c>
      <c r="AI6">
        <f t="shared" si="9"/>
        <v>3.2678227360308285</v>
      </c>
      <c r="AJ6" s="27">
        <f t="shared" si="10"/>
        <v>0.54463712267180453</v>
      </c>
    </row>
    <row r="7" spans="1:90" x14ac:dyDescent="0.2">
      <c r="A7" t="s">
        <v>14</v>
      </c>
      <c r="B7" s="35" t="s">
        <v>59</v>
      </c>
      <c r="C7">
        <v>2018</v>
      </c>
      <c r="D7">
        <v>2</v>
      </c>
      <c r="E7" t="s">
        <v>16</v>
      </c>
      <c r="F7" t="str">
        <f t="shared" si="11"/>
        <v>DS</v>
      </c>
      <c r="G7" t="s">
        <v>50</v>
      </c>
      <c r="H7">
        <v>3</v>
      </c>
      <c r="I7">
        <v>90</v>
      </c>
      <c r="J7">
        <v>1.7170000000000001</v>
      </c>
      <c r="K7">
        <f t="shared" si="0"/>
        <v>154.53</v>
      </c>
      <c r="L7" t="s">
        <v>25</v>
      </c>
      <c r="M7">
        <v>37</v>
      </c>
      <c r="N7">
        <v>29.9</v>
      </c>
      <c r="O7">
        <v>44.1</v>
      </c>
      <c r="P7">
        <v>107.5</v>
      </c>
      <c r="Q7">
        <v>100.2</v>
      </c>
      <c r="R7">
        <v>114.8</v>
      </c>
      <c r="S7">
        <v>2.9340000000000002</v>
      </c>
      <c r="T7">
        <v>10</v>
      </c>
      <c r="U7">
        <v>10</v>
      </c>
      <c r="V7">
        <v>10</v>
      </c>
      <c r="W7">
        <v>11</v>
      </c>
      <c r="X7">
        <v>0.23699999999999999</v>
      </c>
      <c r="Y7">
        <v>0.83330000000000004</v>
      </c>
      <c r="Z7">
        <f t="shared" si="1"/>
        <v>370</v>
      </c>
      <c r="AA7">
        <f t="shared" si="2"/>
        <v>370</v>
      </c>
      <c r="AB7">
        <f t="shared" si="3"/>
        <v>407</v>
      </c>
      <c r="AC7">
        <f t="shared" si="12"/>
        <v>6.4712353588300006E-2</v>
      </c>
      <c r="AD7">
        <f t="shared" si="4"/>
        <v>0</v>
      </c>
      <c r="AE7">
        <f t="shared" si="5"/>
        <v>6.471235358830001E-3</v>
      </c>
      <c r="AF7">
        <f t="shared" si="6"/>
        <v>2.3943570827671001</v>
      </c>
      <c r="AG7">
        <f t="shared" si="7"/>
        <v>2.3943570827671001</v>
      </c>
      <c r="AH7">
        <f t="shared" si="8"/>
        <v>0</v>
      </c>
      <c r="AI7">
        <f t="shared" si="9"/>
        <v>2.6337927910438101</v>
      </c>
      <c r="AJ7" s="27">
        <f t="shared" si="10"/>
        <v>0.23943570827671001</v>
      </c>
    </row>
    <row r="8" spans="1:90" x14ac:dyDescent="0.2">
      <c r="A8" t="s">
        <v>14</v>
      </c>
      <c r="B8" s="35" t="s">
        <v>59</v>
      </c>
      <c r="C8">
        <v>2018</v>
      </c>
      <c r="D8">
        <v>1</v>
      </c>
      <c r="E8" t="s">
        <v>15</v>
      </c>
      <c r="F8" t="str">
        <f t="shared" si="11"/>
        <v>UP</v>
      </c>
      <c r="G8" t="s">
        <v>50</v>
      </c>
      <c r="H8">
        <v>3</v>
      </c>
      <c r="I8">
        <v>90</v>
      </c>
      <c r="J8">
        <v>1.73</v>
      </c>
      <c r="K8">
        <f t="shared" si="0"/>
        <v>155.69999999999999</v>
      </c>
      <c r="L8" t="s">
        <v>23</v>
      </c>
      <c r="M8">
        <v>0.7</v>
      </c>
      <c r="N8">
        <v>0.6</v>
      </c>
      <c r="O8">
        <v>0.9</v>
      </c>
      <c r="P8">
        <v>41.7</v>
      </c>
      <c r="Q8">
        <v>39.4</v>
      </c>
      <c r="R8">
        <v>44</v>
      </c>
      <c r="S8">
        <v>1.0309999999999999</v>
      </c>
      <c r="T8">
        <v>14</v>
      </c>
      <c r="U8">
        <v>14</v>
      </c>
      <c r="V8">
        <v>14</v>
      </c>
      <c r="W8">
        <v>17</v>
      </c>
      <c r="X8">
        <v>1.2290000000000001</v>
      </c>
      <c r="Y8">
        <v>0.63639999999999997</v>
      </c>
      <c r="Z8">
        <f t="shared" si="1"/>
        <v>9.7999999999999989</v>
      </c>
      <c r="AA8">
        <f t="shared" si="2"/>
        <v>9.7999999999999989</v>
      </c>
      <c r="AB8">
        <f t="shared" si="3"/>
        <v>11.899999999999999</v>
      </c>
      <c r="AC8">
        <f t="shared" si="12"/>
        <v>8.9916506101477209E-2</v>
      </c>
      <c r="AD8">
        <f t="shared" si="4"/>
        <v>0</v>
      </c>
      <c r="AE8">
        <f t="shared" si="5"/>
        <v>1.926782273603083E-2</v>
      </c>
      <c r="AF8">
        <f t="shared" si="6"/>
        <v>6.2941554271034039E-2</v>
      </c>
      <c r="AG8">
        <f t="shared" si="7"/>
        <v>6.2941554271034039E-2</v>
      </c>
      <c r="AH8">
        <f t="shared" si="8"/>
        <v>0</v>
      </c>
      <c r="AI8">
        <f t="shared" si="9"/>
        <v>7.6429030186255617E-2</v>
      </c>
      <c r="AJ8" s="27">
        <f t="shared" si="10"/>
        <v>1.3487475915221578E-2</v>
      </c>
    </row>
    <row r="9" spans="1:90" x14ac:dyDescent="0.2">
      <c r="A9" t="s">
        <v>14</v>
      </c>
      <c r="B9" s="35" t="s">
        <v>59</v>
      </c>
      <c r="C9">
        <v>2018</v>
      </c>
      <c r="D9">
        <v>2</v>
      </c>
      <c r="E9" t="s">
        <v>16</v>
      </c>
      <c r="F9" t="str">
        <f t="shared" si="11"/>
        <v>DS</v>
      </c>
      <c r="G9" t="s">
        <v>50</v>
      </c>
      <c r="H9">
        <v>3</v>
      </c>
      <c r="I9">
        <v>90</v>
      </c>
      <c r="J9">
        <v>1.7170000000000001</v>
      </c>
      <c r="K9">
        <f t="shared" si="0"/>
        <v>154.53</v>
      </c>
      <c r="L9" t="s">
        <v>23</v>
      </c>
      <c r="M9">
        <v>0.9</v>
      </c>
      <c r="N9">
        <v>0.7</v>
      </c>
      <c r="O9">
        <v>1.2</v>
      </c>
      <c r="P9">
        <v>43.7</v>
      </c>
      <c r="Q9">
        <v>41.7</v>
      </c>
      <c r="R9">
        <v>45.8</v>
      </c>
      <c r="S9">
        <v>0.997</v>
      </c>
      <c r="T9">
        <v>39</v>
      </c>
      <c r="U9">
        <v>39</v>
      </c>
      <c r="V9">
        <v>39</v>
      </c>
      <c r="W9">
        <v>41</v>
      </c>
      <c r="X9">
        <v>1.0640000000000001</v>
      </c>
      <c r="Y9">
        <v>0.73580000000000001</v>
      </c>
      <c r="Z9">
        <f t="shared" si="1"/>
        <v>35.1</v>
      </c>
      <c r="AA9">
        <f t="shared" si="2"/>
        <v>35.1</v>
      </c>
      <c r="AB9">
        <f t="shared" si="3"/>
        <v>36.9</v>
      </c>
      <c r="AC9">
        <f t="shared" si="12"/>
        <v>0.25237817899437004</v>
      </c>
      <c r="AD9">
        <f t="shared" si="4"/>
        <v>0</v>
      </c>
      <c r="AE9">
        <f t="shared" si="5"/>
        <v>1.2942470717660002E-2</v>
      </c>
      <c r="AF9">
        <f t="shared" si="6"/>
        <v>0.22714036109493302</v>
      </c>
      <c r="AG9">
        <f t="shared" si="7"/>
        <v>0.22714036109493302</v>
      </c>
      <c r="AH9">
        <f t="shared" si="8"/>
        <v>0</v>
      </c>
      <c r="AI9">
        <f t="shared" si="9"/>
        <v>0.23878858474082701</v>
      </c>
      <c r="AJ9" s="27">
        <f t="shared" si="10"/>
        <v>1.164822364589399E-2</v>
      </c>
    </row>
    <row r="10" spans="1:90" x14ac:dyDescent="0.2">
      <c r="A10" t="s">
        <v>14</v>
      </c>
      <c r="B10" s="35" t="s">
        <v>59</v>
      </c>
      <c r="C10">
        <v>2018</v>
      </c>
      <c r="D10">
        <v>1</v>
      </c>
      <c r="E10" t="s">
        <v>15</v>
      </c>
      <c r="F10" t="str">
        <f t="shared" si="11"/>
        <v>UP</v>
      </c>
      <c r="G10" t="s">
        <v>50</v>
      </c>
      <c r="H10">
        <v>3</v>
      </c>
      <c r="I10">
        <v>90</v>
      </c>
      <c r="J10">
        <v>1.73</v>
      </c>
      <c r="K10">
        <f t="shared" si="0"/>
        <v>155.69999999999999</v>
      </c>
      <c r="L10" t="s">
        <v>56</v>
      </c>
      <c r="M10">
        <f>AVERAGE(M4,M6)</f>
        <v>24.55</v>
      </c>
      <c r="N10">
        <f t="shared" ref="N10:S11" si="13">AVERAGE(N4,N6)</f>
        <v>15.15</v>
      </c>
      <c r="O10">
        <f t="shared" si="13"/>
        <v>33.85</v>
      </c>
      <c r="P10">
        <f t="shared" si="13"/>
        <v>85.4</v>
      </c>
      <c r="Q10">
        <f t="shared" si="13"/>
        <v>75.599999999999994</v>
      </c>
      <c r="R10">
        <f t="shared" si="13"/>
        <v>95.15</v>
      </c>
      <c r="S10">
        <f t="shared" si="13"/>
        <v>2.8884999999999996</v>
      </c>
      <c r="T10">
        <f>SUM(T4,T6)</f>
        <v>36</v>
      </c>
      <c r="U10">
        <f t="shared" ref="U10:AJ11" si="14">SUM(U4,U6)</f>
        <v>36</v>
      </c>
      <c r="V10">
        <f t="shared" si="14"/>
        <v>36</v>
      </c>
      <c r="W10">
        <f t="shared" si="14"/>
        <v>39</v>
      </c>
      <c r="X10">
        <f t="shared" si="14"/>
        <v>1.5589999999999999</v>
      </c>
      <c r="Y10">
        <f t="shared" si="14"/>
        <v>1.4314</v>
      </c>
      <c r="Z10">
        <f t="shared" si="14"/>
        <v>598.20000000000005</v>
      </c>
      <c r="AA10">
        <f t="shared" si="14"/>
        <v>598.20000000000005</v>
      </c>
      <c r="AB10">
        <f t="shared" si="14"/>
        <v>689.69999999999993</v>
      </c>
      <c r="AC10">
        <f t="shared" si="14"/>
        <v>0.23121387283236994</v>
      </c>
      <c r="AD10">
        <f t="shared" si="14"/>
        <v>0</v>
      </c>
      <c r="AE10">
        <f t="shared" si="14"/>
        <v>1.926782273603083E-2</v>
      </c>
      <c r="AF10">
        <f t="shared" si="14"/>
        <v>3.8420038535645475</v>
      </c>
      <c r="AG10">
        <f t="shared" si="14"/>
        <v>3.8420038535645475</v>
      </c>
      <c r="AH10">
        <f t="shared" si="14"/>
        <v>0</v>
      </c>
      <c r="AI10">
        <f t="shared" si="14"/>
        <v>4.4296724470134876</v>
      </c>
      <c r="AJ10">
        <f t="shared" si="14"/>
        <v>0.58766859344894007</v>
      </c>
    </row>
    <row r="11" spans="1:90" x14ac:dyDescent="0.2">
      <c r="A11" t="s">
        <v>14</v>
      </c>
      <c r="B11" s="35" t="s">
        <v>59</v>
      </c>
      <c r="C11">
        <v>2018</v>
      </c>
      <c r="D11">
        <v>2</v>
      </c>
      <c r="E11" t="s">
        <v>16</v>
      </c>
      <c r="F11" t="str">
        <f t="shared" si="11"/>
        <v>DS</v>
      </c>
      <c r="G11" t="s">
        <v>50</v>
      </c>
      <c r="H11">
        <v>3</v>
      </c>
      <c r="I11">
        <v>90</v>
      </c>
      <c r="J11">
        <v>1.7170000000000001</v>
      </c>
      <c r="K11">
        <f t="shared" si="0"/>
        <v>154.53</v>
      </c>
      <c r="L11" t="s">
        <v>56</v>
      </c>
      <c r="M11">
        <f>AVERAGE(M5,M7)</f>
        <v>22.6</v>
      </c>
      <c r="N11">
        <f t="shared" si="13"/>
        <v>17.349999999999998</v>
      </c>
      <c r="O11">
        <f t="shared" si="13"/>
        <v>27.9</v>
      </c>
      <c r="P11">
        <f t="shared" si="13"/>
        <v>82.4</v>
      </c>
      <c r="Q11">
        <f t="shared" si="13"/>
        <v>74.400000000000006</v>
      </c>
      <c r="R11">
        <f t="shared" si="13"/>
        <v>90.449999999999989</v>
      </c>
      <c r="S11">
        <f t="shared" si="13"/>
        <v>3.194</v>
      </c>
      <c r="T11">
        <f>SUM(T5,T7)</f>
        <v>29</v>
      </c>
      <c r="U11">
        <f t="shared" si="14"/>
        <v>29</v>
      </c>
      <c r="V11">
        <f t="shared" si="14"/>
        <v>29</v>
      </c>
      <c r="W11">
        <f t="shared" si="14"/>
        <v>31</v>
      </c>
      <c r="X11">
        <f t="shared" si="14"/>
        <v>0.58899999999999997</v>
      </c>
      <c r="Y11">
        <f t="shared" si="14"/>
        <v>1.6594</v>
      </c>
      <c r="Z11">
        <f t="shared" si="14"/>
        <v>525.79999999999995</v>
      </c>
      <c r="AA11">
        <f t="shared" si="14"/>
        <v>525.79999999999995</v>
      </c>
      <c r="AB11">
        <f t="shared" si="14"/>
        <v>571</v>
      </c>
      <c r="AC11">
        <f t="shared" si="14"/>
        <v>0.18766582540607002</v>
      </c>
      <c r="AD11">
        <f t="shared" si="14"/>
        <v>0</v>
      </c>
      <c r="AE11">
        <f t="shared" si="14"/>
        <v>1.2942470717660002E-2</v>
      </c>
      <c r="AF11">
        <f t="shared" si="14"/>
        <v>3.4025755516728142</v>
      </c>
      <c r="AG11">
        <f t="shared" si="14"/>
        <v>3.4025755516728142</v>
      </c>
      <c r="AH11">
        <f t="shared" si="14"/>
        <v>0</v>
      </c>
      <c r="AI11">
        <f t="shared" si="14"/>
        <v>3.6950753898919304</v>
      </c>
      <c r="AJ11">
        <f t="shared" si="14"/>
        <v>0.29249983821911596</v>
      </c>
    </row>
    <row r="12" spans="1:90" x14ac:dyDescent="0.2">
      <c r="A12" t="s">
        <v>14</v>
      </c>
      <c r="B12" s="35" t="s">
        <v>59</v>
      </c>
      <c r="C12">
        <v>2018</v>
      </c>
      <c r="D12">
        <v>1</v>
      </c>
      <c r="E12" t="s">
        <v>15</v>
      </c>
      <c r="F12" t="str">
        <f t="shared" si="11"/>
        <v>UP</v>
      </c>
      <c r="G12" t="s">
        <v>50</v>
      </c>
      <c r="H12">
        <v>3</v>
      </c>
      <c r="I12">
        <v>90</v>
      </c>
      <c r="J12">
        <v>1.73</v>
      </c>
      <c r="K12">
        <f t="shared" si="0"/>
        <v>155.69999999999999</v>
      </c>
      <c r="L12" t="s">
        <v>52</v>
      </c>
      <c r="M12" s="31">
        <f t="shared" ref="M12:S13" si="15">AVERAGE(M2,M8)</f>
        <v>6.6499999999999995</v>
      </c>
      <c r="N12" s="31">
        <f t="shared" si="15"/>
        <v>5.35</v>
      </c>
      <c r="O12" s="31">
        <f t="shared" si="15"/>
        <v>8.0499999999999989</v>
      </c>
      <c r="P12" s="31">
        <f t="shared" si="15"/>
        <v>74</v>
      </c>
      <c r="Q12" s="31">
        <f t="shared" si="15"/>
        <v>69.7</v>
      </c>
      <c r="R12" s="31">
        <f t="shared" si="15"/>
        <v>78.25</v>
      </c>
      <c r="S12" s="31">
        <f t="shared" si="15"/>
        <v>0.97550000000000003</v>
      </c>
      <c r="T12">
        <f t="shared" ref="T12:AG12" si="16">T2+T8</f>
        <v>59</v>
      </c>
      <c r="U12">
        <f t="shared" si="16"/>
        <v>59</v>
      </c>
      <c r="V12">
        <f t="shared" si="16"/>
        <v>59</v>
      </c>
      <c r="W12">
        <f t="shared" si="16"/>
        <v>64</v>
      </c>
      <c r="X12">
        <f t="shared" si="16"/>
        <v>2.2590000000000003</v>
      </c>
      <c r="Y12">
        <f t="shared" si="16"/>
        <v>1.3864000000000001</v>
      </c>
      <c r="Z12">
        <f t="shared" si="16"/>
        <v>576.79999999999995</v>
      </c>
      <c r="AA12">
        <f t="shared" si="16"/>
        <v>576.79999999999995</v>
      </c>
      <c r="AB12">
        <f t="shared" si="16"/>
        <v>604.09999999999991</v>
      </c>
      <c r="AC12">
        <f t="shared" si="16"/>
        <v>0.37893384714193967</v>
      </c>
      <c r="AD12">
        <f t="shared" si="16"/>
        <v>0</v>
      </c>
      <c r="AE12">
        <f t="shared" si="16"/>
        <v>3.2113037893384717E-2</v>
      </c>
      <c r="AF12">
        <f t="shared" si="16"/>
        <v>3.7045600513808608</v>
      </c>
      <c r="AG12">
        <f t="shared" si="16"/>
        <v>3.7045600513808608</v>
      </c>
    </row>
    <row r="13" spans="1:90" x14ac:dyDescent="0.2">
      <c r="A13" t="s">
        <v>14</v>
      </c>
      <c r="B13" s="35" t="s">
        <v>59</v>
      </c>
      <c r="C13">
        <v>2018</v>
      </c>
      <c r="D13">
        <v>2</v>
      </c>
      <c r="E13" t="s">
        <v>16</v>
      </c>
      <c r="F13" t="str">
        <f t="shared" si="11"/>
        <v>DS</v>
      </c>
      <c r="G13" t="s">
        <v>50</v>
      </c>
      <c r="H13">
        <v>3</v>
      </c>
      <c r="I13">
        <v>90</v>
      </c>
      <c r="J13">
        <v>1.7170000000000001</v>
      </c>
      <c r="K13">
        <f t="shared" si="0"/>
        <v>154.53</v>
      </c>
      <c r="L13" t="s">
        <v>52</v>
      </c>
      <c r="M13" s="31">
        <f t="shared" si="15"/>
        <v>7.8500000000000005</v>
      </c>
      <c r="N13" s="31">
        <f t="shared" si="15"/>
        <v>5.85</v>
      </c>
      <c r="O13" s="31">
        <f t="shared" si="15"/>
        <v>9.9</v>
      </c>
      <c r="P13" s="31">
        <f t="shared" si="15"/>
        <v>78.150000000000006</v>
      </c>
      <c r="Q13" s="31">
        <f t="shared" si="15"/>
        <v>73.099999999999994</v>
      </c>
      <c r="R13" s="31">
        <f t="shared" si="15"/>
        <v>83.199999999999989</v>
      </c>
      <c r="S13" s="31">
        <f t="shared" si="15"/>
        <v>0.95050000000000001</v>
      </c>
      <c r="T13">
        <f t="shared" ref="T13:AG13" si="17">T3+T9</f>
        <v>75</v>
      </c>
      <c r="U13">
        <f t="shared" si="17"/>
        <v>75</v>
      </c>
      <c r="V13">
        <f t="shared" si="17"/>
        <v>75</v>
      </c>
      <c r="W13">
        <f t="shared" si="17"/>
        <v>79</v>
      </c>
      <c r="X13">
        <f t="shared" si="17"/>
        <v>1.9850000000000001</v>
      </c>
      <c r="Y13">
        <f t="shared" si="17"/>
        <v>1.4858</v>
      </c>
      <c r="Z13">
        <f t="shared" si="17"/>
        <v>567.90000000000009</v>
      </c>
      <c r="AA13">
        <f t="shared" si="17"/>
        <v>567.90000000000009</v>
      </c>
      <c r="AB13">
        <f t="shared" si="17"/>
        <v>599.29999999999995</v>
      </c>
      <c r="AC13">
        <f t="shared" si="17"/>
        <v>0.48534265191225007</v>
      </c>
      <c r="AD13">
        <f t="shared" si="17"/>
        <v>0</v>
      </c>
      <c r="AE13">
        <f t="shared" si="17"/>
        <v>2.5884941435320004E-2</v>
      </c>
      <c r="AF13">
        <f t="shared" si="17"/>
        <v>3.6750145602795579</v>
      </c>
      <c r="AG13">
        <f t="shared" si="17"/>
        <v>3.6750145602795579</v>
      </c>
    </row>
    <row r="14" spans="1:90" x14ac:dyDescent="0.2">
      <c r="A14" t="s">
        <v>14</v>
      </c>
      <c r="B14" s="35" t="s">
        <v>59</v>
      </c>
      <c r="C14">
        <v>2018</v>
      </c>
      <c r="D14">
        <v>1</v>
      </c>
      <c r="E14" t="s">
        <v>15</v>
      </c>
      <c r="F14" t="str">
        <f t="shared" si="11"/>
        <v>UP</v>
      </c>
      <c r="G14" t="s">
        <v>50</v>
      </c>
      <c r="H14">
        <v>3</v>
      </c>
      <c r="I14">
        <v>90</v>
      </c>
      <c r="J14">
        <v>1.73</v>
      </c>
      <c r="K14">
        <f t="shared" si="0"/>
        <v>155.69999999999999</v>
      </c>
      <c r="L14" t="s">
        <v>53</v>
      </c>
      <c r="M14" s="31">
        <f t="shared" ref="M14:S14" si="18">AVERAGE(M2,M4,M6,M8,M12)</f>
        <v>13.810000000000002</v>
      </c>
      <c r="N14" s="31">
        <f t="shared" si="18"/>
        <v>9.27</v>
      </c>
      <c r="O14" s="31">
        <f t="shared" si="18"/>
        <v>18.37</v>
      </c>
      <c r="P14" s="31">
        <f t="shared" si="18"/>
        <v>78.56</v>
      </c>
      <c r="Q14" s="31">
        <f t="shared" si="18"/>
        <v>72.059999999999988</v>
      </c>
      <c r="R14" s="31">
        <f t="shared" si="18"/>
        <v>85.009999999999991</v>
      </c>
      <c r="S14" s="31">
        <f t="shared" si="18"/>
        <v>1.7406999999999997</v>
      </c>
      <c r="T14">
        <f t="shared" ref="T14:AJ14" si="19">SUM(T2,T4,T6,T8)</f>
        <v>95</v>
      </c>
      <c r="U14">
        <f t="shared" si="19"/>
        <v>95</v>
      </c>
      <c r="V14">
        <f t="shared" si="19"/>
        <v>95</v>
      </c>
      <c r="W14">
        <f t="shared" si="19"/>
        <v>103</v>
      </c>
      <c r="X14">
        <f t="shared" si="19"/>
        <v>3.8180000000000001</v>
      </c>
      <c r="Y14">
        <f t="shared" si="19"/>
        <v>2.8178000000000001</v>
      </c>
      <c r="Z14">
        <f t="shared" si="19"/>
        <v>1175</v>
      </c>
      <c r="AA14">
        <f t="shared" si="19"/>
        <v>1175</v>
      </c>
      <c r="AB14">
        <f t="shared" si="19"/>
        <v>1293.8</v>
      </c>
      <c r="AC14">
        <f t="shared" si="19"/>
        <v>0.61014771997430961</v>
      </c>
      <c r="AD14">
        <f t="shared" si="19"/>
        <v>0</v>
      </c>
      <c r="AE14">
        <f t="shared" si="19"/>
        <v>5.1380860629415548E-2</v>
      </c>
      <c r="AF14">
        <f t="shared" si="19"/>
        <v>7.5465639049454083</v>
      </c>
      <c r="AG14">
        <f t="shared" si="19"/>
        <v>7.5465639049454083</v>
      </c>
      <c r="AH14">
        <f t="shared" si="19"/>
        <v>0</v>
      </c>
      <c r="AI14">
        <f t="shared" si="19"/>
        <v>8.3095696852922298</v>
      </c>
      <c r="AJ14">
        <f t="shared" si="19"/>
        <v>0.76300578034682032</v>
      </c>
    </row>
    <row r="15" spans="1:90" x14ac:dyDescent="0.2">
      <c r="A15" t="s">
        <v>14</v>
      </c>
      <c r="B15" s="35" t="s">
        <v>59</v>
      </c>
      <c r="C15">
        <v>2018</v>
      </c>
      <c r="D15">
        <v>2</v>
      </c>
      <c r="E15" t="s">
        <v>16</v>
      </c>
      <c r="F15" t="str">
        <f t="shared" si="11"/>
        <v>DS</v>
      </c>
      <c r="G15" t="s">
        <v>50</v>
      </c>
      <c r="H15">
        <v>3</v>
      </c>
      <c r="I15">
        <v>90</v>
      </c>
      <c r="J15">
        <v>1.7170000000000001</v>
      </c>
      <c r="K15">
        <f t="shared" si="0"/>
        <v>154.53</v>
      </c>
      <c r="L15" t="s">
        <v>53</v>
      </c>
      <c r="M15" s="31">
        <f t="shared" ref="M15:S15" si="20">AVERAGE(M3,M5,M7,M9)</f>
        <v>15.225</v>
      </c>
      <c r="N15" s="31">
        <f t="shared" si="20"/>
        <v>11.600000000000001</v>
      </c>
      <c r="O15" s="31">
        <f t="shared" si="20"/>
        <v>18.900000000000002</v>
      </c>
      <c r="P15" s="31">
        <f t="shared" si="20"/>
        <v>80.274999999999991</v>
      </c>
      <c r="Q15" s="31">
        <f t="shared" si="20"/>
        <v>73.75</v>
      </c>
      <c r="R15" s="31">
        <f t="shared" si="20"/>
        <v>86.825000000000003</v>
      </c>
      <c r="S15" s="31">
        <f t="shared" si="20"/>
        <v>2.0722500000000004</v>
      </c>
      <c r="T15">
        <f t="shared" ref="T15:AJ15" si="21">SUM(T3,T5,T7,T9)</f>
        <v>104</v>
      </c>
      <c r="U15">
        <f t="shared" si="21"/>
        <v>104</v>
      </c>
      <c r="V15">
        <f t="shared" si="21"/>
        <v>104</v>
      </c>
      <c r="W15">
        <f t="shared" si="21"/>
        <v>110</v>
      </c>
      <c r="X15">
        <f t="shared" si="21"/>
        <v>2.5740000000000003</v>
      </c>
      <c r="Y15">
        <f t="shared" si="21"/>
        <v>3.1452</v>
      </c>
      <c r="Z15">
        <f t="shared" si="21"/>
        <v>1093.6999999999998</v>
      </c>
      <c r="AA15">
        <f t="shared" si="21"/>
        <v>1093.6999999999998</v>
      </c>
      <c r="AB15">
        <f t="shared" si="21"/>
        <v>1170.3000000000002</v>
      </c>
      <c r="AC15">
        <f t="shared" si="21"/>
        <v>0.67300847731832003</v>
      </c>
      <c r="AD15">
        <f t="shared" si="21"/>
        <v>0</v>
      </c>
      <c r="AE15">
        <f t="shared" si="21"/>
        <v>3.8827412152980009E-2</v>
      </c>
      <c r="AF15">
        <f t="shared" si="21"/>
        <v>7.0775901119523716</v>
      </c>
      <c r="AG15">
        <f t="shared" si="21"/>
        <v>7.0775901119523716</v>
      </c>
      <c r="AH15">
        <f t="shared" si="21"/>
        <v>0</v>
      </c>
      <c r="AI15">
        <f t="shared" si="21"/>
        <v>7.5732867404387489</v>
      </c>
      <c r="AJ15">
        <f t="shared" si="21"/>
        <v>0.49569662848637719</v>
      </c>
    </row>
    <row r="16" spans="1:90" x14ac:dyDescent="0.2">
      <c r="A16" t="s">
        <v>14</v>
      </c>
      <c r="B16" s="35" t="s">
        <v>59</v>
      </c>
      <c r="C16">
        <v>2018</v>
      </c>
      <c r="D16">
        <v>1</v>
      </c>
      <c r="E16" t="s">
        <v>15</v>
      </c>
      <c r="F16" t="str">
        <f t="shared" si="11"/>
        <v>UP</v>
      </c>
      <c r="G16" t="s">
        <v>50</v>
      </c>
      <c r="H16">
        <v>3</v>
      </c>
      <c r="I16">
        <v>90</v>
      </c>
      <c r="J16">
        <v>1.73</v>
      </c>
      <c r="K16">
        <f t="shared" si="0"/>
        <v>155.69999999999999</v>
      </c>
      <c r="L16" t="s">
        <v>54</v>
      </c>
      <c r="M16" s="31">
        <f t="shared" ref="M16:S16" si="22">AVERAGE(M4,M6,M8,M12,M14)</f>
        <v>14.052000000000001</v>
      </c>
      <c r="N16" s="31">
        <f t="shared" si="22"/>
        <v>9.1039999999999992</v>
      </c>
      <c r="O16" s="31">
        <f t="shared" si="22"/>
        <v>19.004000000000001</v>
      </c>
      <c r="P16" s="31">
        <f t="shared" si="22"/>
        <v>73.012</v>
      </c>
      <c r="Q16" s="31">
        <f t="shared" si="22"/>
        <v>66.472000000000008</v>
      </c>
      <c r="R16" s="31">
        <f t="shared" si="22"/>
        <v>79.512</v>
      </c>
      <c r="S16" s="31">
        <f t="shared" si="22"/>
        <v>1.9048399999999996</v>
      </c>
      <c r="T16" s="30">
        <f t="shared" ref="T16:AJ16" si="23">SUM(T2,T4,T8)</f>
        <v>85</v>
      </c>
      <c r="U16" s="30">
        <f t="shared" si="23"/>
        <v>85</v>
      </c>
      <c r="V16" s="30">
        <f t="shared" si="23"/>
        <v>85</v>
      </c>
      <c r="W16" s="30">
        <f t="shared" si="23"/>
        <v>91</v>
      </c>
      <c r="X16" s="30">
        <f t="shared" si="23"/>
        <v>2.9590000000000001</v>
      </c>
      <c r="Y16" s="30">
        <f t="shared" si="23"/>
        <v>2.1511</v>
      </c>
      <c r="Z16" s="30">
        <f t="shared" si="23"/>
        <v>751</v>
      </c>
      <c r="AA16" s="30">
        <f t="shared" si="23"/>
        <v>751</v>
      </c>
      <c r="AB16" s="30">
        <f t="shared" si="23"/>
        <v>784.99999999999989</v>
      </c>
      <c r="AC16" s="30">
        <f t="shared" si="23"/>
        <v>0.54592164418754019</v>
      </c>
      <c r="AD16" s="30">
        <f t="shared" si="23"/>
        <v>0</v>
      </c>
      <c r="AE16" s="30">
        <f t="shared" si="23"/>
        <v>3.8535645472061661E-2</v>
      </c>
      <c r="AF16" s="30">
        <f t="shared" si="23"/>
        <v>4.8233782915863843</v>
      </c>
      <c r="AG16" s="30">
        <f t="shared" si="23"/>
        <v>4.8233782915863843</v>
      </c>
      <c r="AH16" s="30">
        <f t="shared" si="23"/>
        <v>0</v>
      </c>
      <c r="AI16" s="30">
        <f t="shared" si="23"/>
        <v>5.0417469492614</v>
      </c>
      <c r="AJ16" s="30">
        <f t="shared" si="23"/>
        <v>0.21836865767501579</v>
      </c>
    </row>
    <row r="17" spans="1:36" x14ac:dyDescent="0.2">
      <c r="A17" t="s">
        <v>14</v>
      </c>
      <c r="B17" s="35" t="s">
        <v>59</v>
      </c>
      <c r="C17">
        <v>2018</v>
      </c>
      <c r="D17">
        <v>2</v>
      </c>
      <c r="E17" t="s">
        <v>16</v>
      </c>
      <c r="F17" t="str">
        <f t="shared" si="11"/>
        <v>DS</v>
      </c>
      <c r="G17" t="s">
        <v>50</v>
      </c>
      <c r="H17">
        <v>3</v>
      </c>
      <c r="I17">
        <v>90</v>
      </c>
      <c r="J17">
        <v>1.7170000000000001</v>
      </c>
      <c r="K17">
        <f t="shared" si="0"/>
        <v>154.53</v>
      </c>
      <c r="L17" t="s">
        <v>54</v>
      </c>
      <c r="M17" s="31">
        <f t="shared" ref="M17:S17" si="24">AVERAGE(M5,M7,M9,M13)</f>
        <v>13.487500000000001</v>
      </c>
      <c r="N17" s="31">
        <f t="shared" si="24"/>
        <v>10.3125</v>
      </c>
      <c r="O17" s="31">
        <f t="shared" si="24"/>
        <v>16.725000000000001</v>
      </c>
      <c r="P17" s="31">
        <f t="shared" si="24"/>
        <v>71.662499999999994</v>
      </c>
      <c r="Q17" s="31">
        <f t="shared" si="24"/>
        <v>65.900000000000006</v>
      </c>
      <c r="R17" s="31">
        <f t="shared" si="24"/>
        <v>77.474999999999994</v>
      </c>
      <c r="S17" s="31">
        <f t="shared" si="24"/>
        <v>2.0838749999999999</v>
      </c>
      <c r="T17" s="30">
        <f t="shared" ref="T17:AJ17" si="25">SUM(T3,T5,T9)</f>
        <v>94</v>
      </c>
      <c r="U17" s="30">
        <f t="shared" si="25"/>
        <v>94</v>
      </c>
      <c r="V17" s="30">
        <f t="shared" si="25"/>
        <v>94</v>
      </c>
      <c r="W17" s="30">
        <f t="shared" si="25"/>
        <v>99</v>
      </c>
      <c r="X17" s="30">
        <f t="shared" si="25"/>
        <v>2.3370000000000002</v>
      </c>
      <c r="Y17" s="30">
        <f t="shared" si="25"/>
        <v>2.3118999999999996</v>
      </c>
      <c r="Z17" s="30">
        <f t="shared" si="25"/>
        <v>723.7</v>
      </c>
      <c r="AA17" s="30">
        <f t="shared" si="25"/>
        <v>723.7</v>
      </c>
      <c r="AB17" s="30">
        <f t="shared" si="25"/>
        <v>763.3</v>
      </c>
      <c r="AC17" s="30">
        <f t="shared" si="25"/>
        <v>0.60829612373002007</v>
      </c>
      <c r="AD17" s="30">
        <f t="shared" si="25"/>
        <v>0</v>
      </c>
      <c r="AE17" s="30">
        <f t="shared" si="25"/>
        <v>3.235617679415001E-2</v>
      </c>
      <c r="AF17" s="30">
        <f t="shared" si="25"/>
        <v>4.6832330291852715</v>
      </c>
      <c r="AG17" s="30">
        <f t="shared" si="25"/>
        <v>4.6832330291852715</v>
      </c>
      <c r="AH17" s="30">
        <f t="shared" si="25"/>
        <v>0</v>
      </c>
      <c r="AI17" s="30">
        <f t="shared" si="25"/>
        <v>4.9394939493949392</v>
      </c>
      <c r="AJ17" s="30">
        <f t="shared" si="25"/>
        <v>0.25626092020966718</v>
      </c>
    </row>
    <row r="18" spans="1:36" x14ac:dyDescent="0.2">
      <c r="A18" t="s">
        <v>27</v>
      </c>
      <c r="B18" s="35" t="s">
        <v>60</v>
      </c>
      <c r="C18">
        <v>2018</v>
      </c>
      <c r="D18">
        <v>1</v>
      </c>
      <c r="E18" t="s">
        <v>16</v>
      </c>
      <c r="F18" t="str">
        <f t="shared" si="11"/>
        <v>UP</v>
      </c>
      <c r="G18" t="s">
        <v>50</v>
      </c>
      <c r="H18">
        <v>3</v>
      </c>
      <c r="I18">
        <v>90</v>
      </c>
      <c r="J18">
        <v>1.841</v>
      </c>
      <c r="K18">
        <f t="shared" si="0"/>
        <v>165.69</v>
      </c>
      <c r="L18" t="s">
        <v>22</v>
      </c>
      <c r="M18">
        <v>12.3</v>
      </c>
      <c r="N18">
        <v>10.5</v>
      </c>
      <c r="O18">
        <v>14</v>
      </c>
      <c r="P18">
        <v>107.1</v>
      </c>
      <c r="Q18">
        <v>102</v>
      </c>
      <c r="R18">
        <v>112.3</v>
      </c>
      <c r="S18">
        <v>0.90700000000000003</v>
      </c>
      <c r="T18" s="30">
        <v>53</v>
      </c>
      <c r="U18" s="30">
        <v>53</v>
      </c>
      <c r="V18" s="30">
        <v>53</v>
      </c>
      <c r="W18" s="30">
        <v>55</v>
      </c>
      <c r="X18" s="30">
        <v>0.80700000000000005</v>
      </c>
      <c r="Y18" s="30">
        <v>0.79100000000000004</v>
      </c>
      <c r="Z18">
        <f>U18*M18</f>
        <v>651.90000000000009</v>
      </c>
      <c r="AA18">
        <f>M18*V18</f>
        <v>651.90000000000009</v>
      </c>
      <c r="AB18">
        <f>M18*W18</f>
        <v>676.5</v>
      </c>
      <c r="AC18" s="30">
        <f t="shared" ref="AC18:AC25" si="26">U18/K18</f>
        <v>0.31987446436115641</v>
      </c>
      <c r="AD18" s="30">
        <f t="shared" ref="AD18:AD25" si="27">(U18-V18)/K18</f>
        <v>0</v>
      </c>
      <c r="AE18" s="30">
        <f t="shared" ref="AE18:AE25" si="28">(W18-U18)/K18</f>
        <v>1.207073450419458E-2</v>
      </c>
      <c r="AF18" s="30">
        <f t="shared" ref="AF18:AF25" si="29">Z18/K18</f>
        <v>3.9344559116422242</v>
      </c>
      <c r="AG18" s="30">
        <f t="shared" ref="AG18:AG25" si="30">(V18*M18)/K18</f>
        <v>3.9344559116422242</v>
      </c>
      <c r="AH18">
        <f t="shared" ref="AH18:AH25" si="31">AG18-AF18</f>
        <v>0</v>
      </c>
      <c r="AI18">
        <f t="shared" ref="AI18:AI25" si="32">(M18*W18)/K18</f>
        <v>4.082925946043817</v>
      </c>
      <c r="AJ18" s="27">
        <f t="shared" ref="AJ18:AJ25" si="33">AI18-AF18</f>
        <v>0.14847003440159279</v>
      </c>
    </row>
    <row r="19" spans="1:36" x14ac:dyDescent="0.2">
      <c r="A19" t="s">
        <v>27</v>
      </c>
      <c r="B19" s="35" t="s">
        <v>60</v>
      </c>
      <c r="C19">
        <v>2018</v>
      </c>
      <c r="D19">
        <v>2</v>
      </c>
      <c r="E19" t="s">
        <v>15</v>
      </c>
      <c r="F19" t="str">
        <f t="shared" si="11"/>
        <v>DS</v>
      </c>
      <c r="G19" t="s">
        <v>50</v>
      </c>
      <c r="H19">
        <v>3</v>
      </c>
      <c r="I19">
        <v>90</v>
      </c>
      <c r="J19">
        <v>2</v>
      </c>
      <c r="K19">
        <f t="shared" si="0"/>
        <v>180</v>
      </c>
      <c r="L19" t="s">
        <v>22</v>
      </c>
      <c r="M19">
        <v>13.9</v>
      </c>
      <c r="N19">
        <v>11.6</v>
      </c>
      <c r="O19">
        <v>16.100000000000001</v>
      </c>
      <c r="P19">
        <v>113</v>
      </c>
      <c r="Q19">
        <v>107.1</v>
      </c>
      <c r="R19">
        <v>118.9</v>
      </c>
      <c r="S19">
        <v>0.88600000000000001</v>
      </c>
      <c r="T19" s="30">
        <v>44</v>
      </c>
      <c r="U19" s="30">
        <v>44</v>
      </c>
      <c r="V19" s="30">
        <v>44</v>
      </c>
      <c r="W19" s="30">
        <v>45</v>
      </c>
      <c r="X19" s="30">
        <v>0.436</v>
      </c>
      <c r="Y19" s="30">
        <v>0.84619999999999995</v>
      </c>
      <c r="Z19">
        <f t="shared" ref="Z19:Z25" si="34">U19*M19</f>
        <v>611.6</v>
      </c>
      <c r="AA19">
        <f t="shared" ref="AA19:AA25" si="35">M19*V19</f>
        <v>611.6</v>
      </c>
      <c r="AB19">
        <f t="shared" ref="AB19:AB25" si="36">M19*W19</f>
        <v>625.5</v>
      </c>
      <c r="AC19" s="30">
        <f t="shared" si="26"/>
        <v>0.24444444444444444</v>
      </c>
      <c r="AD19" s="30">
        <f t="shared" si="27"/>
        <v>0</v>
      </c>
      <c r="AE19" s="30">
        <f t="shared" si="28"/>
        <v>5.5555555555555558E-3</v>
      </c>
      <c r="AF19" s="30">
        <f t="shared" si="29"/>
        <v>3.3977777777777778</v>
      </c>
      <c r="AG19" s="30">
        <f t="shared" si="30"/>
        <v>3.3977777777777778</v>
      </c>
      <c r="AH19">
        <f t="shared" si="31"/>
        <v>0</v>
      </c>
      <c r="AI19">
        <f t="shared" si="32"/>
        <v>3.4750000000000001</v>
      </c>
      <c r="AJ19" s="27">
        <f t="shared" si="33"/>
        <v>7.7222222222222303E-2</v>
      </c>
    </row>
    <row r="20" spans="1:36" x14ac:dyDescent="0.2">
      <c r="A20" t="s">
        <v>27</v>
      </c>
      <c r="B20" s="35" t="s">
        <v>60</v>
      </c>
      <c r="C20">
        <v>2018</v>
      </c>
      <c r="D20">
        <v>1</v>
      </c>
      <c r="E20" t="s">
        <v>16</v>
      </c>
      <c r="F20" t="str">
        <f t="shared" si="11"/>
        <v>UP</v>
      </c>
      <c r="G20" t="s">
        <v>50</v>
      </c>
      <c r="H20">
        <v>3</v>
      </c>
      <c r="I20">
        <v>90</v>
      </c>
      <c r="J20">
        <v>1.841</v>
      </c>
      <c r="K20">
        <f t="shared" si="0"/>
        <v>165.69</v>
      </c>
      <c r="L20" t="s">
        <v>24</v>
      </c>
      <c r="M20">
        <v>5.0999999999999996</v>
      </c>
      <c r="N20">
        <v>1.6</v>
      </c>
      <c r="O20">
        <v>8.6999999999999993</v>
      </c>
      <c r="P20">
        <v>51</v>
      </c>
      <c r="Q20">
        <v>32.299999999999997</v>
      </c>
      <c r="R20">
        <v>69.7</v>
      </c>
      <c r="S20">
        <v>3.8639999999999999</v>
      </c>
      <c r="T20" s="30">
        <v>4</v>
      </c>
      <c r="U20" s="30">
        <v>4</v>
      </c>
      <c r="V20" s="30">
        <v>4</v>
      </c>
      <c r="W20" s="30">
        <v>9</v>
      </c>
      <c r="X20" s="30">
        <v>1.468</v>
      </c>
      <c r="Y20" s="30">
        <v>0.5</v>
      </c>
      <c r="Z20">
        <f t="shared" si="34"/>
        <v>20.399999999999999</v>
      </c>
      <c r="AA20">
        <f t="shared" si="35"/>
        <v>20.399999999999999</v>
      </c>
      <c r="AB20">
        <f t="shared" si="36"/>
        <v>45.9</v>
      </c>
      <c r="AC20" s="30">
        <f t="shared" si="26"/>
        <v>2.414146900838916E-2</v>
      </c>
      <c r="AD20" s="30">
        <f t="shared" si="27"/>
        <v>0</v>
      </c>
      <c r="AE20" s="30">
        <f t="shared" si="28"/>
        <v>3.017683626048645E-2</v>
      </c>
      <c r="AF20" s="30">
        <f t="shared" si="29"/>
        <v>0.12312149194278471</v>
      </c>
      <c r="AG20" s="30">
        <f t="shared" si="30"/>
        <v>0.12312149194278471</v>
      </c>
      <c r="AH20">
        <f t="shared" si="31"/>
        <v>0</v>
      </c>
      <c r="AI20">
        <f t="shared" si="32"/>
        <v>0.27702335687126561</v>
      </c>
      <c r="AJ20" s="27">
        <f t="shared" si="33"/>
        <v>0.1539018649284809</v>
      </c>
    </row>
    <row r="21" spans="1:36" x14ac:dyDescent="0.2">
      <c r="A21" t="s">
        <v>27</v>
      </c>
      <c r="B21" s="35" t="s">
        <v>60</v>
      </c>
      <c r="C21">
        <v>2018</v>
      </c>
      <c r="D21">
        <v>2</v>
      </c>
      <c r="E21" t="s">
        <v>15</v>
      </c>
      <c r="F21" t="str">
        <f t="shared" si="11"/>
        <v>DS</v>
      </c>
      <c r="G21" t="s">
        <v>50</v>
      </c>
      <c r="H21">
        <v>3</v>
      </c>
      <c r="I21">
        <v>90</v>
      </c>
      <c r="J21">
        <v>2</v>
      </c>
      <c r="K21">
        <f t="shared" si="0"/>
        <v>180</v>
      </c>
      <c r="L21" t="s">
        <v>24</v>
      </c>
      <c r="M21">
        <v>3.9</v>
      </c>
      <c r="N21">
        <v>1.2</v>
      </c>
      <c r="O21">
        <v>6.6</v>
      </c>
      <c r="P21">
        <v>49.6</v>
      </c>
      <c r="Q21">
        <v>41.2</v>
      </c>
      <c r="R21">
        <v>58</v>
      </c>
      <c r="S21">
        <v>3.153</v>
      </c>
      <c r="T21" s="30">
        <v>5</v>
      </c>
      <c r="U21" s="30">
        <v>5</v>
      </c>
      <c r="V21" s="30">
        <v>5</v>
      </c>
      <c r="W21" s="30">
        <v>5</v>
      </c>
      <c r="X21" s="30">
        <v>0.16800000000000001</v>
      </c>
      <c r="Y21" s="30">
        <v>0.83330000000000004</v>
      </c>
      <c r="Z21">
        <f t="shared" si="34"/>
        <v>19.5</v>
      </c>
      <c r="AA21">
        <f t="shared" si="35"/>
        <v>19.5</v>
      </c>
      <c r="AB21">
        <f t="shared" si="36"/>
        <v>19.5</v>
      </c>
      <c r="AC21">
        <f t="shared" si="26"/>
        <v>2.7777777777777776E-2</v>
      </c>
      <c r="AD21">
        <f t="shared" si="27"/>
        <v>0</v>
      </c>
      <c r="AE21">
        <f t="shared" si="28"/>
        <v>0</v>
      </c>
      <c r="AF21">
        <f t="shared" si="29"/>
        <v>0.10833333333333334</v>
      </c>
      <c r="AG21">
        <f t="shared" si="30"/>
        <v>0.10833333333333334</v>
      </c>
      <c r="AH21">
        <f t="shared" si="31"/>
        <v>0</v>
      </c>
      <c r="AI21">
        <f t="shared" si="32"/>
        <v>0.10833333333333334</v>
      </c>
      <c r="AJ21" s="27">
        <f t="shared" si="33"/>
        <v>0</v>
      </c>
    </row>
    <row r="22" spans="1:36" x14ac:dyDescent="0.2">
      <c r="A22" t="s">
        <v>27</v>
      </c>
      <c r="B22" s="35" t="s">
        <v>60</v>
      </c>
      <c r="C22">
        <v>2018</v>
      </c>
      <c r="D22">
        <v>1</v>
      </c>
      <c r="E22" t="s">
        <v>16</v>
      </c>
      <c r="F22" t="str">
        <f t="shared" si="11"/>
        <v>UP</v>
      </c>
      <c r="G22" t="s">
        <v>50</v>
      </c>
      <c r="H22">
        <v>3</v>
      </c>
      <c r="I22">
        <v>90</v>
      </c>
      <c r="J22">
        <v>1.841</v>
      </c>
      <c r="K22">
        <f t="shared" si="0"/>
        <v>165.69</v>
      </c>
      <c r="L22" t="s">
        <v>25</v>
      </c>
      <c r="M22">
        <v>36.9</v>
      </c>
      <c r="N22">
        <v>22.3</v>
      </c>
      <c r="O22">
        <v>51.5</v>
      </c>
      <c r="P22">
        <v>104.4</v>
      </c>
      <c r="Q22">
        <v>92.2</v>
      </c>
      <c r="R22">
        <v>116.6</v>
      </c>
      <c r="S22">
        <v>3.0550000000000002</v>
      </c>
      <c r="T22" s="30">
        <v>7</v>
      </c>
      <c r="U22" s="30">
        <v>7</v>
      </c>
      <c r="V22" s="30">
        <v>7</v>
      </c>
      <c r="W22" s="30">
        <v>8</v>
      </c>
      <c r="X22" s="30">
        <v>0.32700000000000001</v>
      </c>
      <c r="Y22" s="30">
        <v>0.77780000000000005</v>
      </c>
      <c r="Z22">
        <f t="shared" si="34"/>
        <v>258.3</v>
      </c>
      <c r="AA22">
        <f t="shared" si="35"/>
        <v>258.3</v>
      </c>
      <c r="AB22">
        <f t="shared" si="36"/>
        <v>295.2</v>
      </c>
      <c r="AC22">
        <f t="shared" si="26"/>
        <v>4.2247570764681032E-2</v>
      </c>
      <c r="AD22">
        <f t="shared" si="27"/>
        <v>0</v>
      </c>
      <c r="AE22">
        <f t="shared" si="28"/>
        <v>6.0353672520972899E-3</v>
      </c>
      <c r="AF22">
        <f t="shared" si="29"/>
        <v>1.55893536121673</v>
      </c>
      <c r="AG22">
        <f t="shared" si="30"/>
        <v>1.55893536121673</v>
      </c>
      <c r="AH22">
        <f t="shared" si="31"/>
        <v>0</v>
      </c>
      <c r="AI22">
        <f t="shared" si="32"/>
        <v>1.7816404128191199</v>
      </c>
      <c r="AJ22" s="27">
        <f t="shared" si="33"/>
        <v>0.22270505160238985</v>
      </c>
    </row>
    <row r="23" spans="1:36" x14ac:dyDescent="0.2">
      <c r="A23" t="s">
        <v>27</v>
      </c>
      <c r="B23" s="35" t="s">
        <v>60</v>
      </c>
      <c r="C23">
        <v>2018</v>
      </c>
      <c r="D23">
        <v>2</v>
      </c>
      <c r="E23" t="s">
        <v>15</v>
      </c>
      <c r="F23" t="str">
        <f t="shared" si="11"/>
        <v>DS</v>
      </c>
      <c r="G23" t="s">
        <v>50</v>
      </c>
      <c r="H23">
        <v>3</v>
      </c>
      <c r="I23">
        <v>90</v>
      </c>
      <c r="J23">
        <v>2</v>
      </c>
      <c r="K23">
        <f t="shared" si="0"/>
        <v>180</v>
      </c>
      <c r="L23" t="s">
        <v>25</v>
      </c>
      <c r="M23">
        <v>40.1</v>
      </c>
      <c r="N23">
        <v>25.1</v>
      </c>
      <c r="O23">
        <v>55.1</v>
      </c>
      <c r="P23">
        <v>114.2</v>
      </c>
      <c r="Q23">
        <v>98.8</v>
      </c>
      <c r="R23">
        <v>129.5</v>
      </c>
      <c r="S23">
        <v>2.633</v>
      </c>
      <c r="T23" s="30">
        <v>6</v>
      </c>
      <c r="U23" s="30">
        <v>8</v>
      </c>
      <c r="V23" s="30">
        <v>6</v>
      </c>
      <c r="W23" s="30">
        <v>22</v>
      </c>
      <c r="X23" s="30">
        <v>5.7329999999999997</v>
      </c>
      <c r="Y23" s="30">
        <v>0.33329999999999999</v>
      </c>
      <c r="Z23">
        <f t="shared" si="34"/>
        <v>320.8</v>
      </c>
      <c r="AA23">
        <f t="shared" si="35"/>
        <v>240.60000000000002</v>
      </c>
      <c r="AB23">
        <f t="shared" si="36"/>
        <v>882.2</v>
      </c>
      <c r="AC23">
        <f t="shared" si="26"/>
        <v>4.4444444444444446E-2</v>
      </c>
      <c r="AD23">
        <f t="shared" si="27"/>
        <v>1.1111111111111112E-2</v>
      </c>
      <c r="AE23">
        <f t="shared" si="28"/>
        <v>7.7777777777777779E-2</v>
      </c>
      <c r="AF23">
        <f t="shared" si="29"/>
        <v>1.7822222222222224</v>
      </c>
      <c r="AG23">
        <f t="shared" si="30"/>
        <v>1.3366666666666669</v>
      </c>
      <c r="AH23">
        <f t="shared" si="31"/>
        <v>-0.44555555555555548</v>
      </c>
      <c r="AI23">
        <f t="shared" si="32"/>
        <v>4.9011111111111116</v>
      </c>
      <c r="AJ23" s="27">
        <f t="shared" si="33"/>
        <v>3.1188888888888893</v>
      </c>
    </row>
    <row r="24" spans="1:36" x14ac:dyDescent="0.2">
      <c r="A24" t="s">
        <v>27</v>
      </c>
      <c r="B24" s="35" t="s">
        <v>60</v>
      </c>
      <c r="C24">
        <v>2018</v>
      </c>
      <c r="D24">
        <v>1</v>
      </c>
      <c r="E24" t="s">
        <v>16</v>
      </c>
      <c r="F24" t="str">
        <f t="shared" si="11"/>
        <v>UP</v>
      </c>
      <c r="G24" t="s">
        <v>50</v>
      </c>
      <c r="H24">
        <v>3</v>
      </c>
      <c r="I24">
        <v>90</v>
      </c>
      <c r="J24">
        <v>1.841</v>
      </c>
      <c r="K24">
        <f t="shared" si="0"/>
        <v>165.69</v>
      </c>
      <c r="L24" t="s">
        <v>23</v>
      </c>
      <c r="M24">
        <v>1.2</v>
      </c>
      <c r="N24">
        <v>1.1000000000000001</v>
      </c>
      <c r="O24">
        <v>1.3</v>
      </c>
      <c r="P24">
        <v>49</v>
      </c>
      <c r="Q24">
        <v>47.7</v>
      </c>
      <c r="R24">
        <v>50.3</v>
      </c>
      <c r="S24">
        <v>0.97599999999999998</v>
      </c>
      <c r="T24" s="30">
        <v>134</v>
      </c>
      <c r="U24" s="30">
        <v>140</v>
      </c>
      <c r="V24" s="30">
        <v>134</v>
      </c>
      <c r="W24" s="30">
        <v>148</v>
      </c>
      <c r="X24" s="30">
        <v>3.8450000000000002</v>
      </c>
      <c r="Y24" s="30">
        <v>0.6381</v>
      </c>
      <c r="Z24">
        <f t="shared" si="34"/>
        <v>168</v>
      </c>
      <c r="AA24">
        <f t="shared" si="35"/>
        <v>160.79999999999998</v>
      </c>
      <c r="AB24">
        <f t="shared" si="36"/>
        <v>177.6</v>
      </c>
      <c r="AC24">
        <f t="shared" si="26"/>
        <v>0.84495141529362061</v>
      </c>
      <c r="AD24">
        <f t="shared" si="27"/>
        <v>3.6212203512583745E-2</v>
      </c>
      <c r="AE24">
        <f t="shared" si="28"/>
        <v>4.8282938016778319E-2</v>
      </c>
      <c r="AF24">
        <f t="shared" si="29"/>
        <v>1.0139416983523448</v>
      </c>
      <c r="AG24">
        <f t="shared" si="30"/>
        <v>0.97048705413724412</v>
      </c>
      <c r="AH24">
        <f t="shared" si="31"/>
        <v>-4.3454644215100702E-2</v>
      </c>
      <c r="AI24">
        <f t="shared" si="32"/>
        <v>1.0718812239724786</v>
      </c>
      <c r="AJ24" s="27">
        <f t="shared" si="33"/>
        <v>5.7939525620133825E-2</v>
      </c>
    </row>
    <row r="25" spans="1:36" x14ac:dyDescent="0.2">
      <c r="A25" t="s">
        <v>27</v>
      </c>
      <c r="B25" s="35" t="s">
        <v>60</v>
      </c>
      <c r="C25">
        <v>2018</v>
      </c>
      <c r="D25">
        <v>2</v>
      </c>
      <c r="E25" t="s">
        <v>15</v>
      </c>
      <c r="F25" t="str">
        <f t="shared" si="11"/>
        <v>DS</v>
      </c>
      <c r="G25" t="s">
        <v>50</v>
      </c>
      <c r="H25">
        <v>3</v>
      </c>
      <c r="I25">
        <v>90</v>
      </c>
      <c r="J25">
        <v>2</v>
      </c>
      <c r="K25">
        <f t="shared" si="0"/>
        <v>180</v>
      </c>
      <c r="L25" t="s">
        <v>23</v>
      </c>
      <c r="M25">
        <v>1.1000000000000001</v>
      </c>
      <c r="N25">
        <v>1</v>
      </c>
      <c r="O25">
        <v>1.2</v>
      </c>
      <c r="P25">
        <v>48.6</v>
      </c>
      <c r="Q25">
        <v>47.4</v>
      </c>
      <c r="R25">
        <v>49.9</v>
      </c>
      <c r="S25">
        <v>0.876</v>
      </c>
      <c r="T25" s="30">
        <v>146</v>
      </c>
      <c r="U25" s="30">
        <v>155</v>
      </c>
      <c r="V25" s="30">
        <v>146</v>
      </c>
      <c r="W25" s="30">
        <v>165</v>
      </c>
      <c r="X25" s="30">
        <v>4.9210000000000003</v>
      </c>
      <c r="Y25" s="30">
        <v>0.60580000000000001</v>
      </c>
      <c r="Z25">
        <f t="shared" si="34"/>
        <v>170.5</v>
      </c>
      <c r="AA25">
        <f t="shared" si="35"/>
        <v>160.60000000000002</v>
      </c>
      <c r="AB25">
        <f t="shared" si="36"/>
        <v>181.50000000000003</v>
      </c>
      <c r="AC25">
        <f t="shared" si="26"/>
        <v>0.86111111111111116</v>
      </c>
      <c r="AD25">
        <f t="shared" si="27"/>
        <v>0.05</v>
      </c>
      <c r="AE25">
        <f t="shared" si="28"/>
        <v>5.5555555555555552E-2</v>
      </c>
      <c r="AF25">
        <f t="shared" si="29"/>
        <v>0.94722222222222219</v>
      </c>
      <c r="AG25">
        <f t="shared" si="30"/>
        <v>0.89222222222222236</v>
      </c>
      <c r="AH25">
        <f t="shared" si="31"/>
        <v>-5.4999999999999827E-2</v>
      </c>
      <c r="AI25">
        <f t="shared" si="32"/>
        <v>1.0083333333333335</v>
      </c>
      <c r="AJ25" s="27">
        <f t="shared" si="33"/>
        <v>6.1111111111111338E-2</v>
      </c>
    </row>
    <row r="26" spans="1:36" x14ac:dyDescent="0.2">
      <c r="A26" t="s">
        <v>27</v>
      </c>
      <c r="B26" s="35" t="s">
        <v>60</v>
      </c>
      <c r="C26">
        <v>2018</v>
      </c>
      <c r="D26">
        <v>1</v>
      </c>
      <c r="E26" t="s">
        <v>16</v>
      </c>
      <c r="F26" t="str">
        <f t="shared" si="11"/>
        <v>UP</v>
      </c>
      <c r="G26" t="s">
        <v>50</v>
      </c>
      <c r="H26">
        <v>3</v>
      </c>
      <c r="I26">
        <v>90</v>
      </c>
      <c r="J26">
        <v>1.841</v>
      </c>
      <c r="K26">
        <f t="shared" si="0"/>
        <v>165.69</v>
      </c>
      <c r="L26" t="s">
        <v>56</v>
      </c>
      <c r="M26">
        <f>AVERAGE(M20,M22)</f>
        <v>21</v>
      </c>
      <c r="N26">
        <f t="shared" ref="N26:S27" si="37">AVERAGE(N20,N22)</f>
        <v>11.950000000000001</v>
      </c>
      <c r="O26">
        <f t="shared" si="37"/>
        <v>30.1</v>
      </c>
      <c r="P26">
        <f t="shared" si="37"/>
        <v>77.7</v>
      </c>
      <c r="Q26">
        <f t="shared" si="37"/>
        <v>62.25</v>
      </c>
      <c r="R26">
        <f t="shared" si="37"/>
        <v>93.15</v>
      </c>
      <c r="S26">
        <f t="shared" si="37"/>
        <v>3.4595000000000002</v>
      </c>
      <c r="T26">
        <f>SUM(T20,T22)</f>
        <v>11</v>
      </c>
      <c r="U26">
        <f t="shared" ref="U26:AJ27" si="38">SUM(U20,U22)</f>
        <v>11</v>
      </c>
      <c r="V26">
        <f t="shared" si="38"/>
        <v>11</v>
      </c>
      <c r="W26">
        <f t="shared" si="38"/>
        <v>17</v>
      </c>
      <c r="X26">
        <f t="shared" si="38"/>
        <v>1.7949999999999999</v>
      </c>
      <c r="Y26">
        <f t="shared" si="38"/>
        <v>1.2778</v>
      </c>
      <c r="Z26">
        <f t="shared" si="38"/>
        <v>278.7</v>
      </c>
      <c r="AA26">
        <f t="shared" si="38"/>
        <v>278.7</v>
      </c>
      <c r="AB26">
        <f t="shared" si="38"/>
        <v>341.09999999999997</v>
      </c>
      <c r="AC26">
        <f t="shared" si="38"/>
        <v>6.6389039773070188E-2</v>
      </c>
      <c r="AD26">
        <f t="shared" si="38"/>
        <v>0</v>
      </c>
      <c r="AE26">
        <f t="shared" si="38"/>
        <v>3.6212203512583738E-2</v>
      </c>
      <c r="AF26">
        <f t="shared" si="38"/>
        <v>1.6820568531595148</v>
      </c>
      <c r="AG26">
        <f t="shared" si="38"/>
        <v>1.6820568531595148</v>
      </c>
      <c r="AH26">
        <f t="shared" si="38"/>
        <v>0</v>
      </c>
      <c r="AI26">
        <f t="shared" si="38"/>
        <v>2.0586637696903853</v>
      </c>
      <c r="AJ26">
        <f t="shared" si="38"/>
        <v>0.37660691653087075</v>
      </c>
    </row>
    <row r="27" spans="1:36" x14ac:dyDescent="0.2">
      <c r="A27" t="s">
        <v>27</v>
      </c>
      <c r="B27" s="35" t="s">
        <v>60</v>
      </c>
      <c r="C27">
        <v>2018</v>
      </c>
      <c r="D27">
        <v>2</v>
      </c>
      <c r="E27" t="s">
        <v>15</v>
      </c>
      <c r="F27" t="str">
        <f t="shared" si="11"/>
        <v>DS</v>
      </c>
      <c r="G27" t="s">
        <v>50</v>
      </c>
      <c r="H27">
        <v>3</v>
      </c>
      <c r="I27">
        <v>90</v>
      </c>
      <c r="J27">
        <v>2</v>
      </c>
      <c r="K27">
        <f t="shared" si="0"/>
        <v>180</v>
      </c>
      <c r="L27" t="s">
        <v>56</v>
      </c>
      <c r="M27">
        <f>AVERAGE(M21,M23)</f>
        <v>22</v>
      </c>
      <c r="N27">
        <f t="shared" si="37"/>
        <v>13.15</v>
      </c>
      <c r="O27">
        <f t="shared" si="37"/>
        <v>30.85</v>
      </c>
      <c r="P27">
        <f t="shared" si="37"/>
        <v>81.900000000000006</v>
      </c>
      <c r="Q27">
        <f t="shared" si="37"/>
        <v>70</v>
      </c>
      <c r="R27">
        <f t="shared" si="37"/>
        <v>93.75</v>
      </c>
      <c r="S27">
        <f t="shared" si="37"/>
        <v>2.8929999999999998</v>
      </c>
      <c r="T27">
        <f>SUM(T21,T23)</f>
        <v>11</v>
      </c>
      <c r="U27">
        <f t="shared" si="38"/>
        <v>13</v>
      </c>
      <c r="V27">
        <f t="shared" si="38"/>
        <v>11</v>
      </c>
      <c r="W27">
        <f t="shared" si="38"/>
        <v>27</v>
      </c>
      <c r="X27">
        <f t="shared" si="38"/>
        <v>5.9009999999999998</v>
      </c>
      <c r="Y27">
        <f t="shared" si="38"/>
        <v>1.1666000000000001</v>
      </c>
      <c r="Z27">
        <f t="shared" si="38"/>
        <v>340.3</v>
      </c>
      <c r="AA27">
        <f t="shared" si="38"/>
        <v>260.10000000000002</v>
      </c>
      <c r="AB27">
        <f t="shared" si="38"/>
        <v>901.7</v>
      </c>
      <c r="AC27">
        <f t="shared" si="38"/>
        <v>7.2222222222222215E-2</v>
      </c>
      <c r="AD27">
        <f t="shared" si="38"/>
        <v>1.1111111111111112E-2</v>
      </c>
      <c r="AE27">
        <f t="shared" si="38"/>
        <v>7.7777777777777779E-2</v>
      </c>
      <c r="AF27">
        <f t="shared" si="38"/>
        <v>1.8905555555555558</v>
      </c>
      <c r="AG27">
        <f t="shared" si="38"/>
        <v>1.4450000000000003</v>
      </c>
      <c r="AH27">
        <f t="shared" si="38"/>
        <v>-0.44555555555555548</v>
      </c>
      <c r="AI27">
        <f t="shared" si="38"/>
        <v>5.009444444444445</v>
      </c>
      <c r="AJ27">
        <f t="shared" si="38"/>
        <v>3.1188888888888893</v>
      </c>
    </row>
    <row r="28" spans="1:36" x14ac:dyDescent="0.2">
      <c r="A28" t="s">
        <v>27</v>
      </c>
      <c r="B28" s="35" t="s">
        <v>60</v>
      </c>
      <c r="C28">
        <v>2018</v>
      </c>
      <c r="D28">
        <v>1</v>
      </c>
      <c r="E28" t="s">
        <v>16</v>
      </c>
      <c r="F28" t="str">
        <f t="shared" si="11"/>
        <v>UP</v>
      </c>
      <c r="G28" t="s">
        <v>50</v>
      </c>
      <c r="H28">
        <v>3</v>
      </c>
      <c r="I28">
        <v>90</v>
      </c>
      <c r="J28">
        <v>1.841</v>
      </c>
      <c r="K28">
        <f t="shared" si="0"/>
        <v>165.69</v>
      </c>
      <c r="L28" t="s">
        <v>52</v>
      </c>
      <c r="M28" s="31">
        <f t="shared" ref="M28:S29" si="39">AVERAGE(M18,M24)</f>
        <v>6.75</v>
      </c>
      <c r="N28" s="31">
        <f t="shared" si="39"/>
        <v>5.8</v>
      </c>
      <c r="O28" s="31">
        <f t="shared" si="39"/>
        <v>7.65</v>
      </c>
      <c r="P28" s="31">
        <f t="shared" si="39"/>
        <v>78.05</v>
      </c>
      <c r="Q28" s="31">
        <f t="shared" si="39"/>
        <v>74.849999999999994</v>
      </c>
      <c r="R28" s="31">
        <f t="shared" si="39"/>
        <v>81.3</v>
      </c>
      <c r="S28" s="31">
        <f t="shared" si="39"/>
        <v>0.9415</v>
      </c>
      <c r="T28">
        <f t="shared" ref="T28:AG28" si="40">T18+T24</f>
        <v>187</v>
      </c>
      <c r="U28">
        <f t="shared" si="40"/>
        <v>193</v>
      </c>
      <c r="V28">
        <f t="shared" si="40"/>
        <v>187</v>
      </c>
      <c r="W28">
        <f t="shared" si="40"/>
        <v>203</v>
      </c>
      <c r="X28">
        <f t="shared" si="40"/>
        <v>4.6520000000000001</v>
      </c>
      <c r="Y28">
        <f t="shared" si="40"/>
        <v>1.4291</v>
      </c>
      <c r="Z28">
        <f t="shared" si="40"/>
        <v>819.90000000000009</v>
      </c>
      <c r="AA28">
        <f t="shared" si="40"/>
        <v>812.7</v>
      </c>
      <c r="AB28">
        <f t="shared" si="40"/>
        <v>854.1</v>
      </c>
      <c r="AC28">
        <f t="shared" si="40"/>
        <v>1.164825879654777</v>
      </c>
      <c r="AD28">
        <f t="shared" si="40"/>
        <v>3.6212203512583745E-2</v>
      </c>
      <c r="AE28">
        <f t="shared" si="40"/>
        <v>6.0353672520972901E-2</v>
      </c>
      <c r="AF28">
        <f t="shared" si="40"/>
        <v>4.9483976099945686</v>
      </c>
      <c r="AG28">
        <f t="shared" si="40"/>
        <v>4.9049429657794681</v>
      </c>
    </row>
    <row r="29" spans="1:36" x14ac:dyDescent="0.2">
      <c r="A29" t="s">
        <v>27</v>
      </c>
      <c r="B29" s="35" t="s">
        <v>60</v>
      </c>
      <c r="C29">
        <v>2018</v>
      </c>
      <c r="D29">
        <v>2</v>
      </c>
      <c r="E29" t="s">
        <v>15</v>
      </c>
      <c r="F29" t="str">
        <f t="shared" si="11"/>
        <v>DS</v>
      </c>
      <c r="G29" t="s">
        <v>50</v>
      </c>
      <c r="H29">
        <v>3</v>
      </c>
      <c r="I29">
        <v>90</v>
      </c>
      <c r="J29">
        <v>2</v>
      </c>
      <c r="K29">
        <f t="shared" si="0"/>
        <v>180</v>
      </c>
      <c r="L29" t="s">
        <v>52</v>
      </c>
      <c r="M29" s="31">
        <f t="shared" si="39"/>
        <v>7.5</v>
      </c>
      <c r="N29" s="31">
        <f t="shared" si="39"/>
        <v>6.3</v>
      </c>
      <c r="O29" s="31">
        <f t="shared" si="39"/>
        <v>8.65</v>
      </c>
      <c r="P29" s="31">
        <f t="shared" si="39"/>
        <v>80.8</v>
      </c>
      <c r="Q29" s="31">
        <f t="shared" si="39"/>
        <v>77.25</v>
      </c>
      <c r="R29" s="31">
        <f t="shared" si="39"/>
        <v>84.4</v>
      </c>
      <c r="S29" s="31">
        <f t="shared" si="39"/>
        <v>0.88100000000000001</v>
      </c>
      <c r="T29">
        <f t="shared" ref="T29:AG29" si="41">T19+T25</f>
        <v>190</v>
      </c>
      <c r="U29">
        <f t="shared" si="41"/>
        <v>199</v>
      </c>
      <c r="V29">
        <f t="shared" si="41"/>
        <v>190</v>
      </c>
      <c r="W29">
        <f t="shared" si="41"/>
        <v>210</v>
      </c>
      <c r="X29">
        <f t="shared" si="41"/>
        <v>5.3570000000000002</v>
      </c>
      <c r="Y29">
        <f t="shared" si="41"/>
        <v>1.452</v>
      </c>
      <c r="Z29">
        <f t="shared" si="41"/>
        <v>782.1</v>
      </c>
      <c r="AA29">
        <f t="shared" si="41"/>
        <v>772.2</v>
      </c>
      <c r="AB29">
        <f t="shared" si="41"/>
        <v>807</v>
      </c>
      <c r="AC29">
        <f t="shared" si="41"/>
        <v>1.1055555555555556</v>
      </c>
      <c r="AD29">
        <f t="shared" si="41"/>
        <v>0.05</v>
      </c>
      <c r="AE29">
        <f t="shared" si="41"/>
        <v>6.1111111111111109E-2</v>
      </c>
      <c r="AF29">
        <f t="shared" si="41"/>
        <v>4.3449999999999998</v>
      </c>
      <c r="AG29">
        <f t="shared" si="41"/>
        <v>4.29</v>
      </c>
    </row>
    <row r="30" spans="1:36" x14ac:dyDescent="0.2">
      <c r="A30" t="s">
        <v>27</v>
      </c>
      <c r="B30" s="35" t="s">
        <v>60</v>
      </c>
      <c r="C30">
        <v>2018</v>
      </c>
      <c r="D30">
        <v>1</v>
      </c>
      <c r="E30" t="s">
        <v>16</v>
      </c>
      <c r="F30" t="str">
        <f t="shared" si="11"/>
        <v>UP</v>
      </c>
      <c r="G30" t="s">
        <v>50</v>
      </c>
      <c r="H30">
        <v>3</v>
      </c>
      <c r="I30">
        <v>90</v>
      </c>
      <c r="J30">
        <v>1.841</v>
      </c>
      <c r="K30">
        <f t="shared" si="0"/>
        <v>165.69</v>
      </c>
      <c r="L30" t="s">
        <v>53</v>
      </c>
      <c r="M30" s="31">
        <f t="shared" ref="M30:S30" si="42">AVERAGE(M18,M20,M22,M24,M28)</f>
        <v>12.45</v>
      </c>
      <c r="N30" s="31">
        <f t="shared" si="42"/>
        <v>8.26</v>
      </c>
      <c r="O30" s="31">
        <f t="shared" si="42"/>
        <v>16.630000000000003</v>
      </c>
      <c r="P30" s="31">
        <f t="shared" si="42"/>
        <v>77.91</v>
      </c>
      <c r="Q30" s="31">
        <f t="shared" si="42"/>
        <v>69.809999999999988</v>
      </c>
      <c r="R30" s="31">
        <f t="shared" si="42"/>
        <v>86.04</v>
      </c>
      <c r="S30" s="31">
        <f t="shared" si="42"/>
        <v>1.9486999999999999</v>
      </c>
      <c r="T30">
        <f t="shared" ref="T30:AJ30" si="43">SUM(T18,T20,T22,T24)</f>
        <v>198</v>
      </c>
      <c r="U30">
        <f t="shared" si="43"/>
        <v>204</v>
      </c>
      <c r="V30">
        <f t="shared" si="43"/>
        <v>198</v>
      </c>
      <c r="W30">
        <f t="shared" si="43"/>
        <v>220</v>
      </c>
      <c r="X30">
        <f t="shared" si="43"/>
        <v>6.4470000000000001</v>
      </c>
      <c r="Y30">
        <f t="shared" si="43"/>
        <v>2.7069000000000001</v>
      </c>
      <c r="Z30">
        <f t="shared" si="43"/>
        <v>1098.6000000000001</v>
      </c>
      <c r="AA30">
        <f t="shared" si="43"/>
        <v>1091.4000000000001</v>
      </c>
      <c r="AB30">
        <f t="shared" si="43"/>
        <v>1195.1999999999998</v>
      </c>
      <c r="AC30">
        <f t="shared" si="43"/>
        <v>1.2312149194278472</v>
      </c>
      <c r="AD30">
        <f t="shared" si="43"/>
        <v>3.6212203512583745E-2</v>
      </c>
      <c r="AE30">
        <f t="shared" si="43"/>
        <v>9.6565876033556639E-2</v>
      </c>
      <c r="AF30">
        <f t="shared" si="43"/>
        <v>6.6304544631540843</v>
      </c>
      <c r="AG30">
        <f t="shared" si="43"/>
        <v>6.5869998189389838</v>
      </c>
      <c r="AH30">
        <f t="shared" si="43"/>
        <v>-4.3454644215100702E-2</v>
      </c>
      <c r="AI30">
        <f t="shared" si="43"/>
        <v>7.2134709397066814</v>
      </c>
      <c r="AJ30">
        <f t="shared" si="43"/>
        <v>0.58301647655259736</v>
      </c>
    </row>
    <row r="31" spans="1:36" x14ac:dyDescent="0.2">
      <c r="A31" t="s">
        <v>27</v>
      </c>
      <c r="B31" s="35" t="s">
        <v>60</v>
      </c>
      <c r="C31">
        <v>2018</v>
      </c>
      <c r="D31">
        <v>2</v>
      </c>
      <c r="E31" t="s">
        <v>15</v>
      </c>
      <c r="F31" t="str">
        <f t="shared" si="11"/>
        <v>DS</v>
      </c>
      <c r="G31" t="s">
        <v>50</v>
      </c>
      <c r="H31">
        <v>3</v>
      </c>
      <c r="I31">
        <v>90</v>
      </c>
      <c r="J31">
        <v>2</v>
      </c>
      <c r="K31">
        <f t="shared" si="0"/>
        <v>180</v>
      </c>
      <c r="L31" t="s">
        <v>53</v>
      </c>
      <c r="M31" s="31">
        <f t="shared" ref="M31:S31" si="44">AVERAGE(M19,M21,M23,M25)</f>
        <v>14.750000000000002</v>
      </c>
      <c r="N31" s="31">
        <f t="shared" si="44"/>
        <v>9.7249999999999996</v>
      </c>
      <c r="O31" s="31">
        <f t="shared" si="44"/>
        <v>19.750000000000004</v>
      </c>
      <c r="P31" s="31">
        <f t="shared" si="44"/>
        <v>81.350000000000009</v>
      </c>
      <c r="Q31" s="31">
        <f t="shared" si="44"/>
        <v>73.625</v>
      </c>
      <c r="R31" s="31">
        <f t="shared" si="44"/>
        <v>89.074999999999989</v>
      </c>
      <c r="S31" s="31">
        <f t="shared" si="44"/>
        <v>1.887</v>
      </c>
      <c r="T31">
        <f t="shared" ref="T31:AJ31" si="45">SUM(T19,T21,T23,T25)</f>
        <v>201</v>
      </c>
      <c r="U31">
        <f t="shared" si="45"/>
        <v>212</v>
      </c>
      <c r="V31">
        <f t="shared" si="45"/>
        <v>201</v>
      </c>
      <c r="W31">
        <f t="shared" si="45"/>
        <v>237</v>
      </c>
      <c r="X31">
        <f t="shared" si="45"/>
        <v>11.257999999999999</v>
      </c>
      <c r="Y31">
        <f t="shared" si="45"/>
        <v>2.6185999999999998</v>
      </c>
      <c r="Z31">
        <f t="shared" si="45"/>
        <v>1122.4000000000001</v>
      </c>
      <c r="AA31">
        <f t="shared" si="45"/>
        <v>1032.3000000000002</v>
      </c>
      <c r="AB31">
        <f t="shared" si="45"/>
        <v>1708.7</v>
      </c>
      <c r="AC31">
        <f t="shared" si="45"/>
        <v>1.1777777777777778</v>
      </c>
      <c r="AD31">
        <f t="shared" si="45"/>
        <v>6.1111111111111116E-2</v>
      </c>
      <c r="AE31">
        <f t="shared" si="45"/>
        <v>0.1388888888888889</v>
      </c>
      <c r="AF31">
        <f t="shared" si="45"/>
        <v>6.235555555555556</v>
      </c>
      <c r="AG31">
        <f t="shared" si="45"/>
        <v>5.7350000000000003</v>
      </c>
      <c r="AH31">
        <f t="shared" si="45"/>
        <v>-0.50055555555555531</v>
      </c>
      <c r="AI31">
        <f t="shared" si="45"/>
        <v>9.4927777777777784</v>
      </c>
      <c r="AJ31">
        <f t="shared" si="45"/>
        <v>3.2572222222222229</v>
      </c>
    </row>
    <row r="32" spans="1:36" x14ac:dyDescent="0.2">
      <c r="A32" t="s">
        <v>27</v>
      </c>
      <c r="B32" s="35" t="s">
        <v>60</v>
      </c>
      <c r="C32">
        <v>2018</v>
      </c>
      <c r="D32">
        <v>1</v>
      </c>
      <c r="E32" t="s">
        <v>16</v>
      </c>
      <c r="F32" t="str">
        <f t="shared" si="11"/>
        <v>UP</v>
      </c>
      <c r="G32" t="s">
        <v>50</v>
      </c>
      <c r="H32">
        <v>3</v>
      </c>
      <c r="I32">
        <v>90</v>
      </c>
      <c r="J32">
        <v>1.841</v>
      </c>
      <c r="K32">
        <f t="shared" si="0"/>
        <v>165.69</v>
      </c>
      <c r="L32" t="s">
        <v>54</v>
      </c>
      <c r="M32" s="31">
        <f t="shared" ref="M32:S32" si="46">AVERAGE(M20,M22,M24,M28,M30)</f>
        <v>12.48</v>
      </c>
      <c r="N32" s="31">
        <f t="shared" si="46"/>
        <v>7.8120000000000003</v>
      </c>
      <c r="O32" s="31">
        <f t="shared" si="46"/>
        <v>17.155999999999999</v>
      </c>
      <c r="P32" s="31">
        <f t="shared" si="46"/>
        <v>72.072000000000003</v>
      </c>
      <c r="Q32" s="31">
        <f t="shared" si="46"/>
        <v>63.371999999999993</v>
      </c>
      <c r="R32" s="31">
        <f t="shared" si="46"/>
        <v>80.788000000000011</v>
      </c>
      <c r="S32" s="31">
        <f t="shared" si="46"/>
        <v>2.1570400000000003</v>
      </c>
      <c r="T32" s="30">
        <f t="shared" ref="T32:AJ32" si="47">SUM(T18,T20,T24)</f>
        <v>191</v>
      </c>
      <c r="U32" s="30">
        <f t="shared" si="47"/>
        <v>197</v>
      </c>
      <c r="V32" s="30">
        <f t="shared" si="47"/>
        <v>191</v>
      </c>
      <c r="W32" s="30">
        <f t="shared" si="47"/>
        <v>212</v>
      </c>
      <c r="X32" s="30">
        <f t="shared" si="47"/>
        <v>6.12</v>
      </c>
      <c r="Y32" s="30">
        <f t="shared" si="47"/>
        <v>1.9291</v>
      </c>
      <c r="Z32" s="30">
        <f t="shared" si="47"/>
        <v>840.30000000000007</v>
      </c>
      <c r="AA32" s="30">
        <f t="shared" si="47"/>
        <v>833.1</v>
      </c>
      <c r="AB32" s="30">
        <f t="shared" si="47"/>
        <v>900</v>
      </c>
      <c r="AC32" s="30">
        <f t="shared" si="47"/>
        <v>1.1889673486631662</v>
      </c>
      <c r="AD32" s="30">
        <f t="shared" si="47"/>
        <v>3.6212203512583745E-2</v>
      </c>
      <c r="AE32" s="30">
        <f t="shared" si="47"/>
        <v>9.0530508781459351E-2</v>
      </c>
      <c r="AF32" s="30">
        <f t="shared" si="47"/>
        <v>5.071519101937354</v>
      </c>
      <c r="AG32" s="30">
        <f t="shared" si="47"/>
        <v>5.0280644577222535</v>
      </c>
      <c r="AH32" s="30">
        <f t="shared" si="47"/>
        <v>-4.3454644215100702E-2</v>
      </c>
      <c r="AI32" s="30">
        <f t="shared" si="47"/>
        <v>5.4318305268875609</v>
      </c>
      <c r="AJ32" s="30">
        <f t="shared" si="47"/>
        <v>0.36031142495020752</v>
      </c>
    </row>
    <row r="33" spans="1:36" x14ac:dyDescent="0.2">
      <c r="A33" t="s">
        <v>27</v>
      </c>
      <c r="B33" s="35" t="s">
        <v>60</v>
      </c>
      <c r="C33">
        <v>2018</v>
      </c>
      <c r="D33">
        <v>2</v>
      </c>
      <c r="E33" t="s">
        <v>15</v>
      </c>
      <c r="F33" t="str">
        <f t="shared" si="11"/>
        <v>DS</v>
      </c>
      <c r="G33" t="s">
        <v>50</v>
      </c>
      <c r="H33">
        <v>3</v>
      </c>
      <c r="I33">
        <v>90</v>
      </c>
      <c r="J33">
        <v>2</v>
      </c>
      <c r="K33">
        <f t="shared" si="0"/>
        <v>180</v>
      </c>
      <c r="L33" t="s">
        <v>54</v>
      </c>
      <c r="M33" s="31">
        <f t="shared" ref="M33:S33" si="48">AVERAGE(M21,M23,M25,M29)</f>
        <v>13.15</v>
      </c>
      <c r="N33" s="31">
        <f t="shared" si="48"/>
        <v>8.4</v>
      </c>
      <c r="O33" s="31">
        <f t="shared" si="48"/>
        <v>17.887500000000003</v>
      </c>
      <c r="P33" s="31">
        <f t="shared" si="48"/>
        <v>73.3</v>
      </c>
      <c r="Q33" s="31">
        <f t="shared" si="48"/>
        <v>66.162499999999994</v>
      </c>
      <c r="R33" s="31">
        <f t="shared" si="48"/>
        <v>80.45</v>
      </c>
      <c r="S33" s="31">
        <f t="shared" si="48"/>
        <v>1.88575</v>
      </c>
      <c r="T33" s="30">
        <f t="shared" ref="T33:AJ33" si="49">SUM(T19,T21,T25)</f>
        <v>195</v>
      </c>
      <c r="U33" s="30">
        <f t="shared" si="49"/>
        <v>204</v>
      </c>
      <c r="V33" s="30">
        <f t="shared" si="49"/>
        <v>195</v>
      </c>
      <c r="W33" s="30">
        <f t="shared" si="49"/>
        <v>215</v>
      </c>
      <c r="X33" s="30">
        <f t="shared" si="49"/>
        <v>5.5250000000000004</v>
      </c>
      <c r="Y33" s="30">
        <f t="shared" si="49"/>
        <v>2.2852999999999999</v>
      </c>
      <c r="Z33" s="30">
        <f t="shared" si="49"/>
        <v>801.6</v>
      </c>
      <c r="AA33" s="30">
        <f t="shared" si="49"/>
        <v>791.7</v>
      </c>
      <c r="AB33" s="30">
        <f t="shared" si="49"/>
        <v>826.5</v>
      </c>
      <c r="AC33" s="30">
        <f t="shared" si="49"/>
        <v>1.1333333333333333</v>
      </c>
      <c r="AD33" s="30">
        <f t="shared" si="49"/>
        <v>0.05</v>
      </c>
      <c r="AE33" s="30">
        <f t="shared" si="49"/>
        <v>6.1111111111111109E-2</v>
      </c>
      <c r="AF33" s="30">
        <f t="shared" si="49"/>
        <v>4.4533333333333331</v>
      </c>
      <c r="AG33" s="30">
        <f t="shared" si="49"/>
        <v>4.3983333333333334</v>
      </c>
      <c r="AH33" s="30">
        <f t="shared" si="49"/>
        <v>-5.4999999999999827E-2</v>
      </c>
      <c r="AI33" s="30">
        <f t="shared" si="49"/>
        <v>4.5916666666666668</v>
      </c>
      <c r="AJ33" s="30">
        <f t="shared" si="49"/>
        <v>0.13833333333333364</v>
      </c>
    </row>
    <row r="34" spans="1:36" x14ac:dyDescent="0.2">
      <c r="A34" t="s">
        <v>28</v>
      </c>
      <c r="B34" s="35" t="s">
        <v>61</v>
      </c>
      <c r="C34">
        <v>2018</v>
      </c>
      <c r="D34">
        <v>1</v>
      </c>
      <c r="E34" t="s">
        <v>16</v>
      </c>
      <c r="F34" t="str">
        <f t="shared" si="11"/>
        <v>UP</v>
      </c>
      <c r="G34" t="s">
        <v>50</v>
      </c>
      <c r="H34">
        <v>3</v>
      </c>
      <c r="I34">
        <v>90</v>
      </c>
      <c r="J34">
        <v>0.97399999999999998</v>
      </c>
      <c r="K34">
        <f t="shared" ref="K34:K65" si="50">J34*I34</f>
        <v>87.66</v>
      </c>
      <c r="L34" t="s">
        <v>22</v>
      </c>
      <c r="M34">
        <v>14.4</v>
      </c>
      <c r="N34">
        <v>10.9</v>
      </c>
      <c r="O34">
        <v>17.899999999999999</v>
      </c>
      <c r="P34">
        <v>115.8</v>
      </c>
      <c r="Q34">
        <v>106.2</v>
      </c>
      <c r="R34">
        <v>125.4</v>
      </c>
      <c r="S34">
        <v>0.88</v>
      </c>
      <c r="T34">
        <v>11</v>
      </c>
      <c r="U34">
        <v>11</v>
      </c>
      <c r="V34">
        <v>11</v>
      </c>
      <c r="W34">
        <v>12</v>
      </c>
      <c r="X34">
        <v>0.38400000000000001</v>
      </c>
      <c r="Y34">
        <v>0.78569999999999995</v>
      </c>
      <c r="Z34">
        <f t="shared" ref="Z34:Z41" si="51">U34*M34</f>
        <v>158.4</v>
      </c>
      <c r="AA34">
        <f t="shared" ref="AA34:AA41" si="52">M34*V34</f>
        <v>158.4</v>
      </c>
      <c r="AB34">
        <f t="shared" ref="AB34:AB41" si="53">M34*W34</f>
        <v>172.8</v>
      </c>
      <c r="AC34">
        <f t="shared" ref="AC34:AC41" si="54">U34/K34</f>
        <v>0.12548482774355466</v>
      </c>
      <c r="AD34">
        <f t="shared" ref="AD34:AD41" si="55">(U34-V34)/K34</f>
        <v>0</v>
      </c>
      <c r="AE34">
        <f t="shared" ref="AE34:AE41" si="56">(W34-U34)/K34</f>
        <v>1.1407711613050422E-2</v>
      </c>
      <c r="AF34">
        <f t="shared" ref="AF34:AF41" si="57">Z34/K34</f>
        <v>1.806981519507187</v>
      </c>
      <c r="AG34">
        <f t="shared" ref="AG34:AG41" si="58">(V34*M34)/K34</f>
        <v>1.806981519507187</v>
      </c>
      <c r="AH34">
        <f t="shared" ref="AH34:AH41" si="59">AG34-AF34</f>
        <v>0</v>
      </c>
      <c r="AI34">
        <f t="shared" ref="AI34:AI41" si="60">(M34*W34)/K34</f>
        <v>1.9712525667351131</v>
      </c>
      <c r="AJ34" s="27">
        <f t="shared" ref="AJ34:AJ41" si="61">AI34-AF34</f>
        <v>0.16427104722792607</v>
      </c>
    </row>
    <row r="35" spans="1:36" x14ac:dyDescent="0.2">
      <c r="A35" t="s">
        <v>28</v>
      </c>
      <c r="B35" s="35" t="s">
        <v>61</v>
      </c>
      <c r="C35">
        <v>2018</v>
      </c>
      <c r="D35">
        <v>2</v>
      </c>
      <c r="E35" t="s">
        <v>15</v>
      </c>
      <c r="F35" t="str">
        <f t="shared" si="11"/>
        <v>DS</v>
      </c>
      <c r="G35" t="s">
        <v>50</v>
      </c>
      <c r="H35">
        <v>3</v>
      </c>
      <c r="I35">
        <v>90</v>
      </c>
      <c r="J35">
        <v>0.91</v>
      </c>
      <c r="K35">
        <f t="shared" si="50"/>
        <v>81.900000000000006</v>
      </c>
      <c r="L35" t="s">
        <v>22</v>
      </c>
      <c r="M35">
        <v>19.8</v>
      </c>
      <c r="N35">
        <v>11.2</v>
      </c>
      <c r="O35">
        <v>28.4</v>
      </c>
      <c r="P35">
        <v>126</v>
      </c>
      <c r="Q35">
        <v>109.2</v>
      </c>
      <c r="R35">
        <v>142.80000000000001</v>
      </c>
      <c r="S35">
        <v>0.88800000000000001</v>
      </c>
      <c r="T35">
        <v>10</v>
      </c>
      <c r="U35">
        <v>10</v>
      </c>
      <c r="V35">
        <v>10</v>
      </c>
      <c r="W35">
        <v>11</v>
      </c>
      <c r="X35">
        <v>0.23699999999999999</v>
      </c>
      <c r="Y35">
        <v>0.83330000000000004</v>
      </c>
      <c r="Z35">
        <f t="shared" si="51"/>
        <v>198</v>
      </c>
      <c r="AA35">
        <f t="shared" si="52"/>
        <v>198</v>
      </c>
      <c r="AB35">
        <f t="shared" si="53"/>
        <v>217.8</v>
      </c>
      <c r="AC35">
        <f t="shared" si="54"/>
        <v>0.1221001221001221</v>
      </c>
      <c r="AD35">
        <f t="shared" si="55"/>
        <v>0</v>
      </c>
      <c r="AE35">
        <f t="shared" si="56"/>
        <v>1.221001221001221E-2</v>
      </c>
      <c r="AF35">
        <f t="shared" si="57"/>
        <v>2.4175824175824174</v>
      </c>
      <c r="AG35">
        <f t="shared" si="58"/>
        <v>2.4175824175824174</v>
      </c>
      <c r="AH35">
        <f t="shared" si="59"/>
        <v>0</v>
      </c>
      <c r="AI35">
        <f t="shared" si="60"/>
        <v>2.6593406593406592</v>
      </c>
      <c r="AJ35" s="27">
        <f t="shared" si="61"/>
        <v>0.24175824175824179</v>
      </c>
    </row>
    <row r="36" spans="1:36" x14ac:dyDescent="0.2">
      <c r="A36" t="s">
        <v>28</v>
      </c>
      <c r="B36" s="35" t="s">
        <v>61</v>
      </c>
      <c r="C36">
        <v>2018</v>
      </c>
      <c r="D36">
        <v>1</v>
      </c>
      <c r="E36" t="s">
        <v>16</v>
      </c>
      <c r="F36" t="str">
        <f t="shared" si="11"/>
        <v>UP</v>
      </c>
      <c r="G36" t="s">
        <v>50</v>
      </c>
      <c r="H36">
        <v>3</v>
      </c>
      <c r="I36">
        <v>90</v>
      </c>
      <c r="J36">
        <v>0.97399999999999998</v>
      </c>
      <c r="K36">
        <f t="shared" si="50"/>
        <v>87.66</v>
      </c>
      <c r="L36" t="s">
        <v>24</v>
      </c>
      <c r="M36">
        <v>4.0999999999999996</v>
      </c>
      <c r="N36">
        <v>3.3</v>
      </c>
      <c r="O36">
        <v>4.9000000000000004</v>
      </c>
      <c r="P36">
        <v>44.3</v>
      </c>
      <c r="Q36">
        <v>40.9</v>
      </c>
      <c r="R36">
        <v>47.8</v>
      </c>
      <c r="S36">
        <v>3.766</v>
      </c>
      <c r="T36">
        <v>74</v>
      </c>
      <c r="U36">
        <v>75</v>
      </c>
      <c r="V36">
        <v>74</v>
      </c>
      <c r="W36">
        <v>78</v>
      </c>
      <c r="X36">
        <v>1.431</v>
      </c>
      <c r="Y36">
        <v>0.74</v>
      </c>
      <c r="Z36">
        <f t="shared" si="51"/>
        <v>307.5</v>
      </c>
      <c r="AA36">
        <f t="shared" si="52"/>
        <v>303.39999999999998</v>
      </c>
      <c r="AB36">
        <f t="shared" si="53"/>
        <v>319.79999999999995</v>
      </c>
      <c r="AC36">
        <f t="shared" si="54"/>
        <v>0.85557837097878164</v>
      </c>
      <c r="AD36">
        <f t="shared" si="55"/>
        <v>1.1407711613050422E-2</v>
      </c>
      <c r="AE36">
        <f t="shared" si="56"/>
        <v>3.4223134839151265E-2</v>
      </c>
      <c r="AF36">
        <f t="shared" si="57"/>
        <v>3.5078713210130048</v>
      </c>
      <c r="AG36">
        <f t="shared" si="58"/>
        <v>3.4610997033994981</v>
      </c>
      <c r="AH36">
        <f t="shared" si="59"/>
        <v>-4.6771617613506677E-2</v>
      </c>
      <c r="AI36">
        <f t="shared" si="60"/>
        <v>3.6481861738535244</v>
      </c>
      <c r="AJ36" s="27">
        <f t="shared" si="61"/>
        <v>0.14031485284051959</v>
      </c>
    </row>
    <row r="37" spans="1:36" x14ac:dyDescent="0.2">
      <c r="A37" t="s">
        <v>28</v>
      </c>
      <c r="B37" s="35" t="s">
        <v>61</v>
      </c>
      <c r="C37">
        <v>2018</v>
      </c>
      <c r="D37">
        <v>2</v>
      </c>
      <c r="E37" t="s">
        <v>15</v>
      </c>
      <c r="F37" t="str">
        <f t="shared" si="11"/>
        <v>DS</v>
      </c>
      <c r="G37" t="s">
        <v>50</v>
      </c>
      <c r="H37">
        <v>3</v>
      </c>
      <c r="I37">
        <v>90</v>
      </c>
      <c r="J37">
        <v>0.91</v>
      </c>
      <c r="K37">
        <f t="shared" si="50"/>
        <v>81.900000000000006</v>
      </c>
      <c r="L37" t="s">
        <v>24</v>
      </c>
      <c r="M37">
        <v>5.2</v>
      </c>
      <c r="N37">
        <v>4.5</v>
      </c>
      <c r="O37">
        <v>6</v>
      </c>
      <c r="P37">
        <v>50.4</v>
      </c>
      <c r="Q37">
        <v>47.8</v>
      </c>
      <c r="R37">
        <v>52.9</v>
      </c>
      <c r="S37">
        <v>3.6589999999999998</v>
      </c>
      <c r="T37">
        <v>85</v>
      </c>
      <c r="U37">
        <v>87</v>
      </c>
      <c r="V37">
        <v>85</v>
      </c>
      <c r="W37">
        <v>91</v>
      </c>
      <c r="X37">
        <v>2.0049999999999999</v>
      </c>
      <c r="Y37">
        <v>0.70250000000000001</v>
      </c>
      <c r="Z37">
        <f t="shared" si="51"/>
        <v>452.40000000000003</v>
      </c>
      <c r="AA37">
        <f t="shared" si="52"/>
        <v>442</v>
      </c>
      <c r="AB37">
        <f t="shared" si="53"/>
        <v>473.2</v>
      </c>
      <c r="AC37">
        <f t="shared" si="54"/>
        <v>1.0622710622710623</v>
      </c>
      <c r="AD37">
        <f t="shared" si="55"/>
        <v>2.442002442002442E-2</v>
      </c>
      <c r="AE37">
        <f t="shared" si="56"/>
        <v>4.884004884004884E-2</v>
      </c>
      <c r="AF37">
        <f t="shared" si="57"/>
        <v>5.5238095238095237</v>
      </c>
      <c r="AG37">
        <f t="shared" si="58"/>
        <v>5.3968253968253963</v>
      </c>
      <c r="AH37">
        <f t="shared" si="59"/>
        <v>-0.12698412698412742</v>
      </c>
      <c r="AI37">
        <f t="shared" si="60"/>
        <v>5.7777777777777777</v>
      </c>
      <c r="AJ37" s="27">
        <f t="shared" si="61"/>
        <v>0.25396825396825395</v>
      </c>
    </row>
    <row r="38" spans="1:36" x14ac:dyDescent="0.2">
      <c r="A38" t="s">
        <v>28</v>
      </c>
      <c r="B38" s="35" t="s">
        <v>61</v>
      </c>
      <c r="C38">
        <v>2018</v>
      </c>
      <c r="D38">
        <v>1</v>
      </c>
      <c r="E38" t="s">
        <v>16</v>
      </c>
      <c r="F38" t="str">
        <f t="shared" si="11"/>
        <v>UP</v>
      </c>
      <c r="G38" t="s">
        <v>50</v>
      </c>
      <c r="H38">
        <v>3</v>
      </c>
      <c r="I38">
        <v>90</v>
      </c>
      <c r="J38">
        <v>0.97399999999999998</v>
      </c>
      <c r="K38">
        <f t="shared" si="50"/>
        <v>87.66</v>
      </c>
      <c r="L38" t="s">
        <v>25</v>
      </c>
      <c r="M38">
        <v>59.3</v>
      </c>
      <c r="N38">
        <v>59.3</v>
      </c>
      <c r="O38">
        <v>59.3</v>
      </c>
      <c r="P38">
        <v>135</v>
      </c>
      <c r="Q38">
        <v>135</v>
      </c>
      <c r="R38">
        <v>135</v>
      </c>
      <c r="S38">
        <v>2.4089999999999998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f t="shared" si="51"/>
        <v>59.3</v>
      </c>
      <c r="AA38">
        <f t="shared" si="52"/>
        <v>59.3</v>
      </c>
      <c r="AB38">
        <f t="shared" si="53"/>
        <v>59.3</v>
      </c>
      <c r="AC38">
        <f t="shared" si="54"/>
        <v>1.1407711613050422E-2</v>
      </c>
      <c r="AD38">
        <f t="shared" si="55"/>
        <v>0</v>
      </c>
      <c r="AE38">
        <f t="shared" si="56"/>
        <v>0</v>
      </c>
      <c r="AF38">
        <f t="shared" si="57"/>
        <v>0.67647729865389006</v>
      </c>
      <c r="AG38">
        <f t="shared" si="58"/>
        <v>0.67647729865389006</v>
      </c>
      <c r="AH38">
        <f t="shared" si="59"/>
        <v>0</v>
      </c>
      <c r="AI38">
        <f t="shared" si="60"/>
        <v>0.67647729865389006</v>
      </c>
      <c r="AJ38" s="27">
        <f t="shared" si="61"/>
        <v>0</v>
      </c>
    </row>
    <row r="39" spans="1:36" x14ac:dyDescent="0.2">
      <c r="A39" t="s">
        <v>28</v>
      </c>
      <c r="B39" s="35" t="s">
        <v>61</v>
      </c>
      <c r="C39">
        <v>2018</v>
      </c>
      <c r="D39">
        <v>2</v>
      </c>
      <c r="E39" t="s">
        <v>15</v>
      </c>
      <c r="F39" t="str">
        <f t="shared" si="11"/>
        <v>DS</v>
      </c>
      <c r="G39" t="s">
        <v>50</v>
      </c>
      <c r="H39">
        <v>3</v>
      </c>
      <c r="I39">
        <v>90</v>
      </c>
      <c r="J39">
        <v>0.91</v>
      </c>
      <c r="K39">
        <f t="shared" si="50"/>
        <v>81.900000000000006</v>
      </c>
      <c r="L39" t="s">
        <v>25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51"/>
        <v>0</v>
      </c>
      <c r="AA39">
        <f t="shared" si="52"/>
        <v>0</v>
      </c>
      <c r="AB39">
        <f t="shared" si="53"/>
        <v>0</v>
      </c>
      <c r="AC39">
        <f t="shared" si="54"/>
        <v>0</v>
      </c>
      <c r="AD39">
        <f t="shared" si="55"/>
        <v>0</v>
      </c>
      <c r="AE39">
        <f t="shared" si="56"/>
        <v>0</v>
      </c>
      <c r="AF39">
        <f t="shared" si="57"/>
        <v>0</v>
      </c>
      <c r="AG39">
        <f t="shared" si="58"/>
        <v>0</v>
      </c>
      <c r="AH39">
        <f t="shared" si="59"/>
        <v>0</v>
      </c>
      <c r="AI39">
        <f t="shared" si="60"/>
        <v>0</v>
      </c>
      <c r="AJ39" s="27">
        <f t="shared" si="61"/>
        <v>0</v>
      </c>
    </row>
    <row r="40" spans="1:36" x14ac:dyDescent="0.2">
      <c r="A40" t="s">
        <v>28</v>
      </c>
      <c r="B40" s="35" t="s">
        <v>61</v>
      </c>
      <c r="C40">
        <v>2018</v>
      </c>
      <c r="D40">
        <v>1</v>
      </c>
      <c r="E40" t="s">
        <v>16</v>
      </c>
      <c r="F40" t="str">
        <f t="shared" si="11"/>
        <v>UP</v>
      </c>
      <c r="G40" t="s">
        <v>50</v>
      </c>
      <c r="H40">
        <v>3</v>
      </c>
      <c r="I40">
        <v>90</v>
      </c>
      <c r="J40">
        <v>0.97399999999999998</v>
      </c>
      <c r="K40">
        <f t="shared" si="50"/>
        <v>87.66</v>
      </c>
      <c r="L40" t="s">
        <v>23</v>
      </c>
      <c r="M40">
        <v>0.2</v>
      </c>
      <c r="N40">
        <v>0.2</v>
      </c>
      <c r="O40">
        <v>0.2</v>
      </c>
      <c r="P40">
        <v>31</v>
      </c>
      <c r="Q40">
        <v>28.5</v>
      </c>
      <c r="R40">
        <v>33.5</v>
      </c>
      <c r="S40">
        <v>0.67500000000000004</v>
      </c>
      <c r="T40">
        <v>3</v>
      </c>
      <c r="U40">
        <v>3</v>
      </c>
      <c r="V40">
        <v>3</v>
      </c>
      <c r="W40">
        <v>3</v>
      </c>
      <c r="X40">
        <v>0</v>
      </c>
      <c r="Y40">
        <v>1</v>
      </c>
      <c r="Z40">
        <f t="shared" si="51"/>
        <v>0.60000000000000009</v>
      </c>
      <c r="AA40">
        <f t="shared" si="52"/>
        <v>0.60000000000000009</v>
      </c>
      <c r="AB40">
        <f t="shared" si="53"/>
        <v>0.60000000000000009</v>
      </c>
      <c r="AC40">
        <f t="shared" si="54"/>
        <v>3.4223134839151265E-2</v>
      </c>
      <c r="AD40">
        <f t="shared" si="55"/>
        <v>0</v>
      </c>
      <c r="AE40">
        <f t="shared" si="56"/>
        <v>0</v>
      </c>
      <c r="AF40">
        <f t="shared" si="57"/>
        <v>6.8446269678302547E-3</v>
      </c>
      <c r="AG40">
        <f t="shared" si="58"/>
        <v>6.8446269678302547E-3</v>
      </c>
      <c r="AH40">
        <f t="shared" si="59"/>
        <v>0</v>
      </c>
      <c r="AI40">
        <f t="shared" si="60"/>
        <v>6.8446269678302547E-3</v>
      </c>
      <c r="AJ40" s="27">
        <f t="shared" si="61"/>
        <v>0</v>
      </c>
    </row>
    <row r="41" spans="1:36" x14ac:dyDescent="0.2">
      <c r="A41" t="s">
        <v>28</v>
      </c>
      <c r="B41" s="35" t="s">
        <v>61</v>
      </c>
      <c r="C41">
        <v>2018</v>
      </c>
      <c r="D41">
        <v>2</v>
      </c>
      <c r="E41" t="s">
        <v>15</v>
      </c>
      <c r="F41" t="str">
        <f t="shared" si="11"/>
        <v>DS</v>
      </c>
      <c r="G41" t="s">
        <v>50</v>
      </c>
      <c r="H41">
        <v>3</v>
      </c>
      <c r="I41">
        <v>90</v>
      </c>
      <c r="J41">
        <v>0.91</v>
      </c>
      <c r="K41">
        <f t="shared" si="50"/>
        <v>81.900000000000006</v>
      </c>
      <c r="L41" t="s">
        <v>23</v>
      </c>
      <c r="M41">
        <v>0.2</v>
      </c>
      <c r="N41">
        <v>0.2</v>
      </c>
      <c r="O41">
        <v>0.2</v>
      </c>
      <c r="P41">
        <v>32</v>
      </c>
      <c r="Q41">
        <v>32</v>
      </c>
      <c r="R41">
        <v>32</v>
      </c>
      <c r="S41">
        <v>0.73199999999999998</v>
      </c>
      <c r="T41">
        <v>1</v>
      </c>
      <c r="U41">
        <v>1</v>
      </c>
      <c r="V41">
        <v>1</v>
      </c>
      <c r="W41">
        <v>1</v>
      </c>
      <c r="X41">
        <v>0.73399999999999999</v>
      </c>
      <c r="Y41">
        <v>0.5</v>
      </c>
      <c r="Z41">
        <f t="shared" si="51"/>
        <v>0.2</v>
      </c>
      <c r="AA41">
        <f t="shared" si="52"/>
        <v>0.2</v>
      </c>
      <c r="AB41">
        <f t="shared" si="53"/>
        <v>0.2</v>
      </c>
      <c r="AC41">
        <f t="shared" si="54"/>
        <v>1.221001221001221E-2</v>
      </c>
      <c r="AD41">
        <f t="shared" si="55"/>
        <v>0</v>
      </c>
      <c r="AE41">
        <f t="shared" si="56"/>
        <v>0</v>
      </c>
      <c r="AF41">
        <f t="shared" si="57"/>
        <v>2.442002442002442E-3</v>
      </c>
      <c r="AG41">
        <f t="shared" si="58"/>
        <v>2.442002442002442E-3</v>
      </c>
      <c r="AH41">
        <f t="shared" si="59"/>
        <v>0</v>
      </c>
      <c r="AI41">
        <f t="shared" si="60"/>
        <v>2.442002442002442E-3</v>
      </c>
      <c r="AJ41" s="27">
        <f t="shared" si="61"/>
        <v>0</v>
      </c>
    </row>
    <row r="42" spans="1:36" x14ac:dyDescent="0.2">
      <c r="A42" t="s">
        <v>28</v>
      </c>
      <c r="B42" s="35" t="s">
        <v>61</v>
      </c>
      <c r="C42">
        <v>2018</v>
      </c>
      <c r="D42">
        <v>1</v>
      </c>
      <c r="E42" t="s">
        <v>16</v>
      </c>
      <c r="F42" t="str">
        <f t="shared" si="11"/>
        <v>UP</v>
      </c>
      <c r="G42" t="s">
        <v>50</v>
      </c>
      <c r="H42">
        <v>3</v>
      </c>
      <c r="I42">
        <v>90</v>
      </c>
      <c r="J42">
        <v>0.97399999999999998</v>
      </c>
      <c r="K42">
        <f t="shared" si="50"/>
        <v>87.66</v>
      </c>
      <c r="L42" t="s">
        <v>56</v>
      </c>
      <c r="M42">
        <f>AVERAGE(M36,M38)</f>
        <v>31.7</v>
      </c>
      <c r="N42">
        <f t="shared" ref="N42:S43" si="62">AVERAGE(N36,N38)</f>
        <v>31.299999999999997</v>
      </c>
      <c r="O42">
        <f t="shared" si="62"/>
        <v>32.1</v>
      </c>
      <c r="P42">
        <f t="shared" si="62"/>
        <v>89.65</v>
      </c>
      <c r="Q42">
        <f t="shared" si="62"/>
        <v>87.95</v>
      </c>
      <c r="R42">
        <f t="shared" si="62"/>
        <v>91.4</v>
      </c>
      <c r="S42">
        <f t="shared" si="62"/>
        <v>3.0874999999999999</v>
      </c>
      <c r="T42">
        <f>SUM(T36,T38)</f>
        <v>75</v>
      </c>
      <c r="U42">
        <f t="shared" ref="U42:AJ43" si="63">SUM(U36,U38)</f>
        <v>76</v>
      </c>
      <c r="V42">
        <f t="shared" si="63"/>
        <v>75</v>
      </c>
      <c r="W42">
        <f t="shared" si="63"/>
        <v>79</v>
      </c>
      <c r="X42">
        <f t="shared" si="63"/>
        <v>1.431</v>
      </c>
      <c r="Y42">
        <f t="shared" si="63"/>
        <v>1.74</v>
      </c>
      <c r="Z42">
        <f t="shared" si="63"/>
        <v>366.8</v>
      </c>
      <c r="AA42">
        <f t="shared" si="63"/>
        <v>362.7</v>
      </c>
      <c r="AB42">
        <f t="shared" si="63"/>
        <v>379.09999999999997</v>
      </c>
      <c r="AC42">
        <f t="shared" si="63"/>
        <v>0.86698608259183207</v>
      </c>
      <c r="AD42">
        <f t="shared" si="63"/>
        <v>1.1407711613050422E-2</v>
      </c>
      <c r="AE42">
        <f t="shared" si="63"/>
        <v>3.4223134839151265E-2</v>
      </c>
      <c r="AF42">
        <f t="shared" si="63"/>
        <v>4.1843486196668946</v>
      </c>
      <c r="AG42">
        <f t="shared" si="63"/>
        <v>4.137577002053388</v>
      </c>
      <c r="AH42">
        <f t="shared" si="63"/>
        <v>-4.6771617613506677E-2</v>
      </c>
      <c r="AI42">
        <f t="shared" si="63"/>
        <v>4.3246634725074147</v>
      </c>
      <c r="AJ42">
        <f t="shared" si="63"/>
        <v>0.14031485284051959</v>
      </c>
    </row>
    <row r="43" spans="1:36" x14ac:dyDescent="0.2">
      <c r="A43" t="s">
        <v>28</v>
      </c>
      <c r="B43" s="35" t="s">
        <v>61</v>
      </c>
      <c r="C43">
        <v>2018</v>
      </c>
      <c r="D43">
        <v>2</v>
      </c>
      <c r="E43" t="s">
        <v>15</v>
      </c>
      <c r="F43" t="str">
        <f t="shared" si="11"/>
        <v>DS</v>
      </c>
      <c r="G43" t="s">
        <v>50</v>
      </c>
      <c r="H43">
        <v>3</v>
      </c>
      <c r="I43">
        <v>90</v>
      </c>
      <c r="J43">
        <v>0.91</v>
      </c>
      <c r="K43">
        <f t="shared" si="50"/>
        <v>81.900000000000006</v>
      </c>
      <c r="L43" t="s">
        <v>56</v>
      </c>
      <c r="M43">
        <f>AVERAGE(M37,M39)</f>
        <v>2.6</v>
      </c>
      <c r="N43">
        <f t="shared" si="62"/>
        <v>2.25</v>
      </c>
      <c r="O43">
        <f t="shared" si="62"/>
        <v>3</v>
      </c>
      <c r="P43">
        <f t="shared" si="62"/>
        <v>25.2</v>
      </c>
      <c r="Q43">
        <f t="shared" si="62"/>
        <v>23.9</v>
      </c>
      <c r="R43">
        <f t="shared" si="62"/>
        <v>26.45</v>
      </c>
      <c r="S43">
        <f t="shared" si="62"/>
        <v>1.8294999999999999</v>
      </c>
      <c r="T43">
        <f>SUM(T37,T39)</f>
        <v>85</v>
      </c>
      <c r="U43">
        <f t="shared" si="63"/>
        <v>87</v>
      </c>
      <c r="V43">
        <f t="shared" si="63"/>
        <v>85</v>
      </c>
      <c r="W43">
        <f t="shared" si="63"/>
        <v>91</v>
      </c>
      <c r="X43">
        <f t="shared" si="63"/>
        <v>2.0049999999999999</v>
      </c>
      <c r="Y43">
        <f t="shared" si="63"/>
        <v>0.70250000000000001</v>
      </c>
      <c r="Z43">
        <f t="shared" si="63"/>
        <v>452.40000000000003</v>
      </c>
      <c r="AA43">
        <f t="shared" si="63"/>
        <v>442</v>
      </c>
      <c r="AB43">
        <f t="shared" si="63"/>
        <v>473.2</v>
      </c>
      <c r="AC43">
        <f t="shared" si="63"/>
        <v>1.0622710622710623</v>
      </c>
      <c r="AD43">
        <f t="shared" si="63"/>
        <v>2.442002442002442E-2</v>
      </c>
      <c r="AE43">
        <f t="shared" si="63"/>
        <v>4.884004884004884E-2</v>
      </c>
      <c r="AF43">
        <f t="shared" si="63"/>
        <v>5.5238095238095237</v>
      </c>
      <c r="AG43">
        <f t="shared" si="63"/>
        <v>5.3968253968253963</v>
      </c>
      <c r="AH43">
        <f t="shared" si="63"/>
        <v>-0.12698412698412742</v>
      </c>
      <c r="AI43">
        <f t="shared" si="63"/>
        <v>5.7777777777777777</v>
      </c>
      <c r="AJ43">
        <f t="shared" si="63"/>
        <v>0.25396825396825395</v>
      </c>
    </row>
    <row r="44" spans="1:36" x14ac:dyDescent="0.2">
      <c r="A44" t="s">
        <v>28</v>
      </c>
      <c r="B44" s="35" t="s">
        <v>61</v>
      </c>
      <c r="C44">
        <v>2018</v>
      </c>
      <c r="D44">
        <v>1</v>
      </c>
      <c r="E44" t="s">
        <v>16</v>
      </c>
      <c r="F44" t="str">
        <f t="shared" si="11"/>
        <v>UP</v>
      </c>
      <c r="G44" t="s">
        <v>50</v>
      </c>
      <c r="H44">
        <v>3</v>
      </c>
      <c r="I44">
        <v>90</v>
      </c>
      <c r="J44">
        <v>0.97399999999999998</v>
      </c>
      <c r="K44">
        <f t="shared" si="50"/>
        <v>87.66</v>
      </c>
      <c r="L44" t="s">
        <v>52</v>
      </c>
      <c r="M44" s="31">
        <f t="shared" ref="M44:S45" si="64">AVERAGE(M34,M40)</f>
        <v>7.3</v>
      </c>
      <c r="N44" s="31">
        <f t="shared" si="64"/>
        <v>5.55</v>
      </c>
      <c r="O44" s="31">
        <f t="shared" si="64"/>
        <v>9.0499999999999989</v>
      </c>
      <c r="P44" s="31">
        <f t="shared" si="64"/>
        <v>73.400000000000006</v>
      </c>
      <c r="Q44" s="31">
        <f t="shared" si="64"/>
        <v>67.349999999999994</v>
      </c>
      <c r="R44" s="31">
        <f t="shared" si="64"/>
        <v>79.45</v>
      </c>
      <c r="S44" s="31">
        <f t="shared" si="64"/>
        <v>0.77750000000000008</v>
      </c>
      <c r="T44">
        <f t="shared" ref="T44:AG44" si="65">T34+T40</f>
        <v>14</v>
      </c>
      <c r="U44">
        <f t="shared" si="65"/>
        <v>14</v>
      </c>
      <c r="V44">
        <f t="shared" si="65"/>
        <v>14</v>
      </c>
      <c r="W44">
        <f t="shared" si="65"/>
        <v>15</v>
      </c>
      <c r="X44">
        <f t="shared" si="65"/>
        <v>0.38400000000000001</v>
      </c>
      <c r="Y44">
        <f t="shared" si="65"/>
        <v>1.7856999999999998</v>
      </c>
      <c r="Z44">
        <f t="shared" si="65"/>
        <v>159</v>
      </c>
      <c r="AA44">
        <f t="shared" si="65"/>
        <v>159</v>
      </c>
      <c r="AB44">
        <f t="shared" si="65"/>
        <v>173.4</v>
      </c>
      <c r="AC44">
        <f t="shared" si="65"/>
        <v>0.15970796258270592</v>
      </c>
      <c r="AD44">
        <f t="shared" si="65"/>
        <v>0</v>
      </c>
      <c r="AE44">
        <f t="shared" si="65"/>
        <v>1.1407711613050422E-2</v>
      </c>
      <c r="AF44">
        <f t="shared" si="65"/>
        <v>1.8138261464750172</v>
      </c>
      <c r="AG44">
        <f t="shared" si="65"/>
        <v>1.8138261464750172</v>
      </c>
    </row>
    <row r="45" spans="1:36" x14ac:dyDescent="0.2">
      <c r="A45" t="s">
        <v>28</v>
      </c>
      <c r="B45" s="35" t="s">
        <v>61</v>
      </c>
      <c r="C45">
        <v>2018</v>
      </c>
      <c r="D45">
        <v>2</v>
      </c>
      <c r="E45" t="s">
        <v>15</v>
      </c>
      <c r="F45" t="str">
        <f t="shared" si="11"/>
        <v>DS</v>
      </c>
      <c r="G45" t="s">
        <v>50</v>
      </c>
      <c r="H45">
        <v>3</v>
      </c>
      <c r="I45">
        <v>90</v>
      </c>
      <c r="J45">
        <v>0.91</v>
      </c>
      <c r="K45">
        <f t="shared" si="50"/>
        <v>81.900000000000006</v>
      </c>
      <c r="L45" t="s">
        <v>52</v>
      </c>
      <c r="M45" s="31">
        <f t="shared" si="64"/>
        <v>10</v>
      </c>
      <c r="N45" s="31">
        <f t="shared" si="64"/>
        <v>5.6999999999999993</v>
      </c>
      <c r="O45" s="31">
        <f t="shared" si="64"/>
        <v>14.299999999999999</v>
      </c>
      <c r="P45" s="31">
        <f t="shared" si="64"/>
        <v>79</v>
      </c>
      <c r="Q45" s="31">
        <f t="shared" si="64"/>
        <v>70.599999999999994</v>
      </c>
      <c r="R45" s="31">
        <f t="shared" si="64"/>
        <v>87.4</v>
      </c>
      <c r="S45" s="31">
        <f t="shared" si="64"/>
        <v>0.81</v>
      </c>
      <c r="T45">
        <f t="shared" ref="T45:AG45" si="66">T35+T41</f>
        <v>11</v>
      </c>
      <c r="U45">
        <f t="shared" si="66"/>
        <v>11</v>
      </c>
      <c r="V45">
        <f t="shared" si="66"/>
        <v>11</v>
      </c>
      <c r="W45">
        <f t="shared" si="66"/>
        <v>12</v>
      </c>
      <c r="X45">
        <f t="shared" si="66"/>
        <v>0.97099999999999997</v>
      </c>
      <c r="Y45">
        <f t="shared" si="66"/>
        <v>1.3332999999999999</v>
      </c>
      <c r="Z45">
        <f t="shared" si="66"/>
        <v>198.2</v>
      </c>
      <c r="AA45">
        <f t="shared" si="66"/>
        <v>198.2</v>
      </c>
      <c r="AB45">
        <f t="shared" si="66"/>
        <v>218</v>
      </c>
      <c r="AC45">
        <f t="shared" si="66"/>
        <v>0.1343101343101343</v>
      </c>
      <c r="AD45">
        <f t="shared" si="66"/>
        <v>0</v>
      </c>
      <c r="AE45">
        <f t="shared" si="66"/>
        <v>1.221001221001221E-2</v>
      </c>
      <c r="AF45">
        <f t="shared" si="66"/>
        <v>2.4200244200244199</v>
      </c>
      <c r="AG45">
        <f t="shared" si="66"/>
        <v>2.4200244200244199</v>
      </c>
    </row>
    <row r="46" spans="1:36" x14ac:dyDescent="0.2">
      <c r="A46" t="s">
        <v>28</v>
      </c>
      <c r="B46" s="35" t="s">
        <v>61</v>
      </c>
      <c r="C46">
        <v>2018</v>
      </c>
      <c r="D46">
        <v>1</v>
      </c>
      <c r="E46" t="s">
        <v>16</v>
      </c>
      <c r="F46" t="str">
        <f t="shared" si="11"/>
        <v>UP</v>
      </c>
      <c r="G46" t="s">
        <v>50</v>
      </c>
      <c r="H46">
        <v>3</v>
      </c>
      <c r="I46">
        <v>90</v>
      </c>
      <c r="J46">
        <v>0.97399999999999998</v>
      </c>
      <c r="K46">
        <f t="shared" si="50"/>
        <v>87.66</v>
      </c>
      <c r="L46" t="s">
        <v>53</v>
      </c>
      <c r="M46" s="31">
        <f t="shared" ref="M46:S46" si="67">AVERAGE(M34,M36,M38,M40,M44)</f>
        <v>17.059999999999999</v>
      </c>
      <c r="N46" s="31">
        <f t="shared" si="67"/>
        <v>15.85</v>
      </c>
      <c r="O46" s="31">
        <f t="shared" si="67"/>
        <v>18.27</v>
      </c>
      <c r="P46" s="31">
        <f t="shared" si="67"/>
        <v>79.900000000000006</v>
      </c>
      <c r="Q46" s="31">
        <f t="shared" si="67"/>
        <v>75.59</v>
      </c>
      <c r="R46" s="31">
        <f t="shared" si="67"/>
        <v>84.22999999999999</v>
      </c>
      <c r="S46" s="31">
        <f t="shared" si="67"/>
        <v>1.7015</v>
      </c>
      <c r="T46">
        <f t="shared" ref="T46:AJ46" si="68">SUM(T34,T36,T38,T40)</f>
        <v>89</v>
      </c>
      <c r="U46">
        <f t="shared" si="68"/>
        <v>90</v>
      </c>
      <c r="V46">
        <f t="shared" si="68"/>
        <v>89</v>
      </c>
      <c r="W46">
        <f t="shared" si="68"/>
        <v>94</v>
      </c>
      <c r="X46">
        <f t="shared" si="68"/>
        <v>1.8149999999999999</v>
      </c>
      <c r="Y46">
        <f t="shared" si="68"/>
        <v>3.5257000000000001</v>
      </c>
      <c r="Z46">
        <f t="shared" si="68"/>
        <v>525.79999999999995</v>
      </c>
      <c r="AA46">
        <f t="shared" si="68"/>
        <v>521.69999999999993</v>
      </c>
      <c r="AB46">
        <f t="shared" si="68"/>
        <v>552.5</v>
      </c>
      <c r="AC46">
        <f t="shared" si="68"/>
        <v>1.0266940451745379</v>
      </c>
      <c r="AD46">
        <f t="shared" si="68"/>
        <v>1.1407711613050422E-2</v>
      </c>
      <c r="AE46">
        <f t="shared" si="68"/>
        <v>4.5630846452201689E-2</v>
      </c>
      <c r="AF46">
        <f t="shared" si="68"/>
        <v>5.9981747661419131</v>
      </c>
      <c r="AG46">
        <f t="shared" si="68"/>
        <v>5.9514031485284065</v>
      </c>
      <c r="AH46">
        <f t="shared" si="68"/>
        <v>-4.6771617613506677E-2</v>
      </c>
      <c r="AI46">
        <f t="shared" si="68"/>
        <v>6.3027606662103581</v>
      </c>
      <c r="AJ46">
        <f t="shared" si="68"/>
        <v>0.30458590006844566</v>
      </c>
    </row>
    <row r="47" spans="1:36" x14ac:dyDescent="0.2">
      <c r="A47" t="s">
        <v>28</v>
      </c>
      <c r="B47" s="35" t="s">
        <v>61</v>
      </c>
      <c r="C47">
        <v>2018</v>
      </c>
      <c r="D47">
        <v>2</v>
      </c>
      <c r="E47" t="s">
        <v>15</v>
      </c>
      <c r="F47" t="str">
        <f t="shared" si="11"/>
        <v>DS</v>
      </c>
      <c r="G47" t="s">
        <v>50</v>
      </c>
      <c r="H47">
        <v>3</v>
      </c>
      <c r="I47">
        <v>90</v>
      </c>
      <c r="J47">
        <v>0.91</v>
      </c>
      <c r="K47">
        <f t="shared" si="50"/>
        <v>81.900000000000006</v>
      </c>
      <c r="L47" t="s">
        <v>53</v>
      </c>
      <c r="M47" s="31">
        <f t="shared" ref="M47:S47" si="69">AVERAGE(M35,M37,M39,M41)</f>
        <v>6.3</v>
      </c>
      <c r="N47" s="31">
        <f t="shared" si="69"/>
        <v>3.9749999999999996</v>
      </c>
      <c r="O47" s="31">
        <f t="shared" si="69"/>
        <v>8.65</v>
      </c>
      <c r="P47" s="31">
        <f t="shared" si="69"/>
        <v>52.1</v>
      </c>
      <c r="Q47" s="31">
        <f t="shared" si="69"/>
        <v>47.25</v>
      </c>
      <c r="R47" s="31">
        <f t="shared" si="69"/>
        <v>56.925000000000004</v>
      </c>
      <c r="S47" s="31">
        <f t="shared" si="69"/>
        <v>1.31975</v>
      </c>
      <c r="T47">
        <f t="shared" ref="T47:AJ47" si="70">SUM(T35,T37,T39,T41)</f>
        <v>96</v>
      </c>
      <c r="U47">
        <f t="shared" si="70"/>
        <v>98</v>
      </c>
      <c r="V47">
        <f t="shared" si="70"/>
        <v>96</v>
      </c>
      <c r="W47">
        <f t="shared" si="70"/>
        <v>103</v>
      </c>
      <c r="X47">
        <f t="shared" si="70"/>
        <v>2.976</v>
      </c>
      <c r="Y47">
        <f t="shared" si="70"/>
        <v>2.0358000000000001</v>
      </c>
      <c r="Z47">
        <f t="shared" si="70"/>
        <v>650.60000000000014</v>
      </c>
      <c r="AA47">
        <f t="shared" si="70"/>
        <v>640.20000000000005</v>
      </c>
      <c r="AB47">
        <f t="shared" si="70"/>
        <v>691.2</v>
      </c>
      <c r="AC47">
        <f t="shared" si="70"/>
        <v>1.1965811965811965</v>
      </c>
      <c r="AD47">
        <f t="shared" si="70"/>
        <v>2.442002442002442E-2</v>
      </c>
      <c r="AE47">
        <f t="shared" si="70"/>
        <v>6.1050061050061048E-2</v>
      </c>
      <c r="AF47">
        <f t="shared" si="70"/>
        <v>7.943833943833944</v>
      </c>
      <c r="AG47">
        <f t="shared" si="70"/>
        <v>7.8168498168498157</v>
      </c>
      <c r="AH47">
        <f t="shared" si="70"/>
        <v>-0.12698412698412742</v>
      </c>
      <c r="AI47">
        <f t="shared" si="70"/>
        <v>8.4395604395604398</v>
      </c>
      <c r="AJ47">
        <f t="shared" si="70"/>
        <v>0.49572649572649574</v>
      </c>
    </row>
    <row r="48" spans="1:36" x14ac:dyDescent="0.2">
      <c r="A48" t="s">
        <v>28</v>
      </c>
      <c r="B48" s="35" t="s">
        <v>61</v>
      </c>
      <c r="C48">
        <v>2018</v>
      </c>
      <c r="D48">
        <v>1</v>
      </c>
      <c r="E48" t="s">
        <v>16</v>
      </c>
      <c r="F48" t="str">
        <f t="shared" si="11"/>
        <v>UP</v>
      </c>
      <c r="G48" t="s">
        <v>50</v>
      </c>
      <c r="H48">
        <v>3</v>
      </c>
      <c r="I48">
        <v>90</v>
      </c>
      <c r="J48">
        <v>0.97399999999999998</v>
      </c>
      <c r="K48">
        <f t="shared" si="50"/>
        <v>87.66</v>
      </c>
      <c r="L48" t="s">
        <v>54</v>
      </c>
      <c r="M48" s="31">
        <f t="shared" ref="M48:S48" si="71">AVERAGE(M36,M38,M40,M44,M46)</f>
        <v>17.592000000000002</v>
      </c>
      <c r="N48" s="31">
        <f t="shared" si="71"/>
        <v>16.839999999999996</v>
      </c>
      <c r="O48" s="31">
        <f t="shared" si="71"/>
        <v>18.344000000000001</v>
      </c>
      <c r="P48" s="31">
        <f t="shared" si="71"/>
        <v>72.72</v>
      </c>
      <c r="Q48" s="31">
        <f t="shared" si="71"/>
        <v>69.468000000000004</v>
      </c>
      <c r="R48" s="31">
        <f t="shared" si="71"/>
        <v>75.996000000000009</v>
      </c>
      <c r="S48" s="31">
        <f t="shared" si="71"/>
        <v>1.8657999999999997</v>
      </c>
      <c r="T48" s="30">
        <f t="shared" ref="T48:AJ48" si="72">SUM(T34,T36,T40)</f>
        <v>88</v>
      </c>
      <c r="U48" s="30">
        <f t="shared" si="72"/>
        <v>89</v>
      </c>
      <c r="V48" s="30">
        <f t="shared" si="72"/>
        <v>88</v>
      </c>
      <c r="W48" s="30">
        <f t="shared" si="72"/>
        <v>93</v>
      </c>
      <c r="X48" s="30">
        <f t="shared" si="72"/>
        <v>1.8149999999999999</v>
      </c>
      <c r="Y48" s="30">
        <f t="shared" si="72"/>
        <v>2.5257000000000001</v>
      </c>
      <c r="Z48" s="30">
        <f t="shared" si="72"/>
        <v>466.5</v>
      </c>
      <c r="AA48" s="30">
        <f t="shared" si="72"/>
        <v>462.4</v>
      </c>
      <c r="AB48" s="30">
        <f t="shared" si="72"/>
        <v>493.2</v>
      </c>
      <c r="AC48" s="30">
        <f t="shared" si="72"/>
        <v>1.0152863335614875</v>
      </c>
      <c r="AD48" s="30">
        <f t="shared" si="72"/>
        <v>1.1407711613050422E-2</v>
      </c>
      <c r="AE48" s="30">
        <f t="shared" si="72"/>
        <v>4.5630846452201689E-2</v>
      </c>
      <c r="AF48" s="30">
        <f t="shared" si="72"/>
        <v>5.3216974674880229</v>
      </c>
      <c r="AG48" s="30">
        <f t="shared" si="72"/>
        <v>5.2749258498745162</v>
      </c>
      <c r="AH48" s="30">
        <f t="shared" si="72"/>
        <v>-4.6771617613506677E-2</v>
      </c>
      <c r="AI48" s="30">
        <f t="shared" si="72"/>
        <v>5.6262833675564679</v>
      </c>
      <c r="AJ48" s="30">
        <f t="shared" si="72"/>
        <v>0.30458590006844566</v>
      </c>
    </row>
    <row r="49" spans="1:36" x14ac:dyDescent="0.2">
      <c r="A49" t="s">
        <v>28</v>
      </c>
      <c r="B49" s="35" t="s">
        <v>61</v>
      </c>
      <c r="C49">
        <v>2018</v>
      </c>
      <c r="D49">
        <v>2</v>
      </c>
      <c r="E49" t="s">
        <v>15</v>
      </c>
      <c r="F49" t="str">
        <f t="shared" si="11"/>
        <v>DS</v>
      </c>
      <c r="G49" t="s">
        <v>50</v>
      </c>
      <c r="H49">
        <v>3</v>
      </c>
      <c r="I49">
        <v>90</v>
      </c>
      <c r="J49">
        <v>0.91</v>
      </c>
      <c r="K49">
        <f t="shared" si="50"/>
        <v>81.900000000000006</v>
      </c>
      <c r="L49" t="s">
        <v>54</v>
      </c>
      <c r="M49" s="31">
        <f t="shared" ref="M49:S49" si="73">AVERAGE(M37,M39,M41,M45)</f>
        <v>3.85</v>
      </c>
      <c r="N49" s="31">
        <f t="shared" si="73"/>
        <v>2.5999999999999996</v>
      </c>
      <c r="O49" s="31">
        <f t="shared" si="73"/>
        <v>5.125</v>
      </c>
      <c r="P49" s="31">
        <f t="shared" si="73"/>
        <v>40.35</v>
      </c>
      <c r="Q49" s="31">
        <f t="shared" si="73"/>
        <v>37.599999999999994</v>
      </c>
      <c r="R49" s="31">
        <f t="shared" si="73"/>
        <v>43.075000000000003</v>
      </c>
      <c r="S49" s="31">
        <f t="shared" si="73"/>
        <v>1.3002500000000001</v>
      </c>
      <c r="T49" s="30">
        <f t="shared" ref="T49:AJ49" si="74">SUM(T35,T37,T41)</f>
        <v>96</v>
      </c>
      <c r="U49" s="30">
        <f t="shared" si="74"/>
        <v>98</v>
      </c>
      <c r="V49" s="30">
        <f t="shared" si="74"/>
        <v>96</v>
      </c>
      <c r="W49" s="30">
        <f t="shared" si="74"/>
        <v>103</v>
      </c>
      <c r="X49" s="30">
        <f t="shared" si="74"/>
        <v>2.976</v>
      </c>
      <c r="Y49" s="30">
        <f t="shared" si="74"/>
        <v>2.0358000000000001</v>
      </c>
      <c r="Z49" s="30">
        <f t="shared" si="74"/>
        <v>650.60000000000014</v>
      </c>
      <c r="AA49" s="30">
        <f t="shared" si="74"/>
        <v>640.20000000000005</v>
      </c>
      <c r="AB49" s="30">
        <f t="shared" si="74"/>
        <v>691.2</v>
      </c>
      <c r="AC49" s="30">
        <f t="shared" si="74"/>
        <v>1.1965811965811965</v>
      </c>
      <c r="AD49" s="30">
        <f t="shared" si="74"/>
        <v>2.442002442002442E-2</v>
      </c>
      <c r="AE49" s="30">
        <f t="shared" si="74"/>
        <v>6.1050061050061048E-2</v>
      </c>
      <c r="AF49" s="30">
        <f t="shared" si="74"/>
        <v>7.943833943833944</v>
      </c>
      <c r="AG49" s="30">
        <f t="shared" si="74"/>
        <v>7.8168498168498157</v>
      </c>
      <c r="AH49" s="30">
        <f t="shared" si="74"/>
        <v>-0.12698412698412742</v>
      </c>
      <c r="AI49" s="30">
        <f t="shared" si="74"/>
        <v>8.4395604395604398</v>
      </c>
      <c r="AJ49" s="30">
        <f t="shared" si="74"/>
        <v>0.49572649572649574</v>
      </c>
    </row>
    <row r="50" spans="1:36" x14ac:dyDescent="0.2">
      <c r="A50" t="s">
        <v>29</v>
      </c>
      <c r="B50" s="35">
        <v>113</v>
      </c>
      <c r="C50">
        <v>2018</v>
      </c>
      <c r="D50">
        <v>1</v>
      </c>
      <c r="E50" t="s">
        <v>16</v>
      </c>
      <c r="F50" t="str">
        <f t="shared" si="11"/>
        <v>UP</v>
      </c>
      <c r="G50" t="s">
        <v>50</v>
      </c>
      <c r="H50">
        <v>3</v>
      </c>
      <c r="I50">
        <v>80</v>
      </c>
      <c r="J50">
        <v>1.494</v>
      </c>
      <c r="K50">
        <f t="shared" si="50"/>
        <v>119.52</v>
      </c>
      <c r="L50" t="s">
        <v>22</v>
      </c>
      <c r="M50">
        <v>14.2</v>
      </c>
      <c r="N50">
        <v>12</v>
      </c>
      <c r="O50">
        <v>16.5</v>
      </c>
      <c r="P50">
        <v>112.1</v>
      </c>
      <c r="Q50">
        <v>106.5</v>
      </c>
      <c r="R50">
        <v>117.6</v>
      </c>
      <c r="S50">
        <v>0.98</v>
      </c>
      <c r="T50">
        <v>20</v>
      </c>
      <c r="U50">
        <v>20</v>
      </c>
      <c r="V50">
        <v>20</v>
      </c>
      <c r="W50">
        <v>20</v>
      </c>
      <c r="X50">
        <v>0.127</v>
      </c>
      <c r="Y50">
        <v>0.90910000000000002</v>
      </c>
      <c r="Z50">
        <f t="shared" ref="Z50:Z57" si="75">U50*M50</f>
        <v>284</v>
      </c>
      <c r="AA50">
        <f t="shared" ref="AA50:AA57" si="76">M50*V50</f>
        <v>284</v>
      </c>
      <c r="AB50">
        <f t="shared" ref="AB50:AB57" si="77">M50*W50</f>
        <v>284</v>
      </c>
      <c r="AC50">
        <f t="shared" ref="AC50:AC57" si="78">U50/K50</f>
        <v>0.16733601070950468</v>
      </c>
      <c r="AD50">
        <f t="shared" ref="AD50:AD57" si="79">(U50-V50)/K50</f>
        <v>0</v>
      </c>
      <c r="AE50">
        <f t="shared" ref="AE50:AE57" si="80">(W50-U50)/K50</f>
        <v>0</v>
      </c>
      <c r="AF50">
        <f t="shared" ref="AF50:AF57" si="81">Z50/K50</f>
        <v>2.3761713520749668</v>
      </c>
      <c r="AG50">
        <f t="shared" ref="AG50:AG57" si="82">(V50*M50)/K50</f>
        <v>2.3761713520749668</v>
      </c>
      <c r="AH50">
        <f t="shared" ref="AH50:AH57" si="83">AG50-AF50</f>
        <v>0</v>
      </c>
      <c r="AI50">
        <f t="shared" ref="AI50:AI57" si="84">(M50*W50)/K50</f>
        <v>2.3761713520749668</v>
      </c>
      <c r="AJ50" s="27">
        <f t="shared" ref="AJ50:AJ57" si="85">AI50-AF50</f>
        <v>0</v>
      </c>
    </row>
    <row r="51" spans="1:36" x14ac:dyDescent="0.2">
      <c r="A51" t="s">
        <v>29</v>
      </c>
      <c r="B51" s="35">
        <v>113</v>
      </c>
      <c r="C51">
        <v>2018</v>
      </c>
      <c r="D51">
        <v>2</v>
      </c>
      <c r="E51" t="s">
        <v>15</v>
      </c>
      <c r="F51" t="str">
        <f t="shared" si="11"/>
        <v>DS</v>
      </c>
      <c r="G51" t="s">
        <v>50</v>
      </c>
      <c r="H51">
        <v>3</v>
      </c>
      <c r="I51">
        <v>80</v>
      </c>
      <c r="J51">
        <v>1.474</v>
      </c>
      <c r="K51">
        <f t="shared" si="50"/>
        <v>117.92</v>
      </c>
      <c r="L51" t="s">
        <v>22</v>
      </c>
      <c r="M51">
        <v>14.4</v>
      </c>
      <c r="N51">
        <v>12</v>
      </c>
      <c r="O51">
        <v>16.899999999999999</v>
      </c>
      <c r="P51">
        <v>113.2</v>
      </c>
      <c r="Q51">
        <v>107.4</v>
      </c>
      <c r="R51">
        <v>119</v>
      </c>
      <c r="S51">
        <v>0.93300000000000005</v>
      </c>
      <c r="T51">
        <v>33</v>
      </c>
      <c r="U51">
        <v>33</v>
      </c>
      <c r="V51">
        <v>33</v>
      </c>
      <c r="W51">
        <v>34</v>
      </c>
      <c r="X51">
        <v>0.46800000000000003</v>
      </c>
      <c r="Y51">
        <v>0.82499999999999996</v>
      </c>
      <c r="Z51">
        <f t="shared" si="75"/>
        <v>475.2</v>
      </c>
      <c r="AA51">
        <f t="shared" si="76"/>
        <v>475.2</v>
      </c>
      <c r="AB51">
        <f t="shared" si="77"/>
        <v>489.6</v>
      </c>
      <c r="AC51">
        <f t="shared" si="78"/>
        <v>0.27985074626865669</v>
      </c>
      <c r="AD51">
        <f t="shared" si="79"/>
        <v>0</v>
      </c>
      <c r="AE51">
        <f t="shared" si="80"/>
        <v>8.4803256445047485E-3</v>
      </c>
      <c r="AF51">
        <f t="shared" si="81"/>
        <v>4.0298507462686564</v>
      </c>
      <c r="AG51">
        <f t="shared" si="82"/>
        <v>4.0298507462686564</v>
      </c>
      <c r="AH51">
        <f t="shared" si="83"/>
        <v>0</v>
      </c>
      <c r="AI51">
        <f t="shared" si="84"/>
        <v>4.1519674355495253</v>
      </c>
      <c r="AJ51" s="27">
        <f t="shared" si="85"/>
        <v>0.12211668928086894</v>
      </c>
    </row>
    <row r="52" spans="1:36" x14ac:dyDescent="0.2">
      <c r="A52" t="s">
        <v>29</v>
      </c>
      <c r="B52" s="35">
        <v>113</v>
      </c>
      <c r="C52">
        <v>2018</v>
      </c>
      <c r="D52">
        <v>1</v>
      </c>
      <c r="E52" t="s">
        <v>16</v>
      </c>
      <c r="F52" t="str">
        <f t="shared" si="11"/>
        <v>UP</v>
      </c>
      <c r="G52" t="s">
        <v>50</v>
      </c>
      <c r="H52">
        <v>3</v>
      </c>
      <c r="I52">
        <v>80</v>
      </c>
      <c r="J52">
        <v>1.494</v>
      </c>
      <c r="K52">
        <f t="shared" si="50"/>
        <v>119.52</v>
      </c>
      <c r="L52" t="s">
        <v>24</v>
      </c>
      <c r="M52">
        <v>5.0999999999999996</v>
      </c>
      <c r="N52">
        <v>4.5</v>
      </c>
      <c r="O52">
        <v>5.6</v>
      </c>
      <c r="P52">
        <v>50.2</v>
      </c>
      <c r="Q52">
        <v>48.1</v>
      </c>
      <c r="R52">
        <v>52.4</v>
      </c>
      <c r="S52">
        <v>3.52</v>
      </c>
      <c r="T52">
        <v>143</v>
      </c>
      <c r="U52">
        <v>177</v>
      </c>
      <c r="V52">
        <v>146</v>
      </c>
      <c r="W52">
        <v>208</v>
      </c>
      <c r="X52">
        <v>15.574999999999999</v>
      </c>
      <c r="Y52">
        <v>0.42059999999999997</v>
      </c>
      <c r="Z52">
        <f t="shared" si="75"/>
        <v>902.69999999999993</v>
      </c>
      <c r="AA52">
        <f t="shared" si="76"/>
        <v>744.59999999999991</v>
      </c>
      <c r="AB52">
        <f t="shared" si="77"/>
        <v>1060.8</v>
      </c>
      <c r="AC52">
        <f t="shared" si="78"/>
        <v>1.4809236947791165</v>
      </c>
      <c r="AD52">
        <f t="shared" si="79"/>
        <v>0.25937081659973227</v>
      </c>
      <c r="AE52">
        <f t="shared" si="80"/>
        <v>0.25937081659973227</v>
      </c>
      <c r="AF52">
        <f t="shared" si="81"/>
        <v>7.552710843373494</v>
      </c>
      <c r="AG52">
        <f t="shared" si="82"/>
        <v>6.2299196787148592</v>
      </c>
      <c r="AH52">
        <f t="shared" si="83"/>
        <v>-1.3227911646586348</v>
      </c>
      <c r="AI52">
        <f t="shared" si="84"/>
        <v>8.8755020080321287</v>
      </c>
      <c r="AJ52" s="27">
        <f t="shared" si="85"/>
        <v>1.3227911646586348</v>
      </c>
    </row>
    <row r="53" spans="1:36" x14ac:dyDescent="0.2">
      <c r="A53" t="s">
        <v>29</v>
      </c>
      <c r="B53" s="35">
        <v>113</v>
      </c>
      <c r="C53">
        <v>2018</v>
      </c>
      <c r="D53">
        <v>2</v>
      </c>
      <c r="E53" t="s">
        <v>15</v>
      </c>
      <c r="F53" t="str">
        <f t="shared" si="11"/>
        <v>DS</v>
      </c>
      <c r="G53" t="s">
        <v>50</v>
      </c>
      <c r="H53">
        <v>3</v>
      </c>
      <c r="I53">
        <v>80</v>
      </c>
      <c r="J53">
        <v>1.474</v>
      </c>
      <c r="K53">
        <f t="shared" si="50"/>
        <v>117.92</v>
      </c>
      <c r="L53" t="s">
        <v>24</v>
      </c>
      <c r="M53">
        <v>5.7</v>
      </c>
      <c r="N53">
        <v>5</v>
      </c>
      <c r="O53">
        <v>6.5</v>
      </c>
      <c r="P53">
        <v>53</v>
      </c>
      <c r="Q53">
        <v>50.5</v>
      </c>
      <c r="R53">
        <v>55.5</v>
      </c>
      <c r="S53">
        <v>3.4060000000000001</v>
      </c>
      <c r="T53">
        <v>108</v>
      </c>
      <c r="U53">
        <v>132</v>
      </c>
      <c r="V53">
        <v>108</v>
      </c>
      <c r="W53">
        <v>157</v>
      </c>
      <c r="X53">
        <v>12.692</v>
      </c>
      <c r="Y53">
        <v>0.43030000000000002</v>
      </c>
      <c r="Z53">
        <f t="shared" si="75"/>
        <v>752.4</v>
      </c>
      <c r="AA53">
        <f t="shared" si="76"/>
        <v>615.6</v>
      </c>
      <c r="AB53">
        <f t="shared" si="77"/>
        <v>894.9</v>
      </c>
      <c r="AC53">
        <f t="shared" si="78"/>
        <v>1.1194029850746268</v>
      </c>
      <c r="AD53">
        <f t="shared" si="79"/>
        <v>0.20352781546811397</v>
      </c>
      <c r="AE53">
        <f t="shared" si="80"/>
        <v>0.21200814111261873</v>
      </c>
      <c r="AF53">
        <f t="shared" si="81"/>
        <v>6.3805970149253728</v>
      </c>
      <c r="AG53">
        <f t="shared" si="82"/>
        <v>5.2204884667571232</v>
      </c>
      <c r="AH53">
        <f t="shared" si="83"/>
        <v>-1.1601085481682496</v>
      </c>
      <c r="AI53">
        <f t="shared" si="84"/>
        <v>7.5890434192672993</v>
      </c>
      <c r="AJ53" s="27">
        <f t="shared" si="85"/>
        <v>1.2084464043419265</v>
      </c>
    </row>
    <row r="54" spans="1:36" x14ac:dyDescent="0.2">
      <c r="A54" t="s">
        <v>29</v>
      </c>
      <c r="B54" s="35">
        <v>113</v>
      </c>
      <c r="C54">
        <v>2018</v>
      </c>
      <c r="D54">
        <v>1</v>
      </c>
      <c r="E54" t="s">
        <v>16</v>
      </c>
      <c r="F54" t="str">
        <f t="shared" si="11"/>
        <v>UP</v>
      </c>
      <c r="G54" t="s">
        <v>50</v>
      </c>
      <c r="H54">
        <v>3</v>
      </c>
      <c r="I54">
        <v>80</v>
      </c>
      <c r="J54">
        <v>1.494</v>
      </c>
      <c r="K54">
        <f t="shared" si="50"/>
        <v>119.52</v>
      </c>
      <c r="L54" t="s">
        <v>25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75"/>
        <v>0</v>
      </c>
      <c r="AA54">
        <f t="shared" si="76"/>
        <v>0</v>
      </c>
      <c r="AB54">
        <f t="shared" si="77"/>
        <v>0</v>
      </c>
      <c r="AC54">
        <f t="shared" si="78"/>
        <v>0</v>
      </c>
      <c r="AD54">
        <f t="shared" si="79"/>
        <v>0</v>
      </c>
      <c r="AE54">
        <f t="shared" si="80"/>
        <v>0</v>
      </c>
      <c r="AF54">
        <f t="shared" si="81"/>
        <v>0</v>
      </c>
      <c r="AG54">
        <f t="shared" si="82"/>
        <v>0</v>
      </c>
      <c r="AH54">
        <f t="shared" si="83"/>
        <v>0</v>
      </c>
      <c r="AI54">
        <f t="shared" si="84"/>
        <v>0</v>
      </c>
      <c r="AJ54" s="27">
        <f t="shared" si="85"/>
        <v>0</v>
      </c>
    </row>
    <row r="55" spans="1:36" x14ac:dyDescent="0.2">
      <c r="A55" t="s">
        <v>29</v>
      </c>
      <c r="B55" s="35">
        <v>113</v>
      </c>
      <c r="C55">
        <v>2018</v>
      </c>
      <c r="D55">
        <v>2</v>
      </c>
      <c r="E55" t="s">
        <v>15</v>
      </c>
      <c r="F55" t="str">
        <f t="shared" si="11"/>
        <v>DS</v>
      </c>
      <c r="G55" t="s">
        <v>50</v>
      </c>
      <c r="H55">
        <v>3</v>
      </c>
      <c r="I55">
        <v>80</v>
      </c>
      <c r="J55">
        <v>1.474</v>
      </c>
      <c r="K55">
        <f t="shared" si="50"/>
        <v>117.92</v>
      </c>
      <c r="L55" t="s">
        <v>25</v>
      </c>
      <c r="M55">
        <v>50.6</v>
      </c>
      <c r="N55">
        <v>0</v>
      </c>
      <c r="O55">
        <v>111.7</v>
      </c>
      <c r="P55">
        <v>116.8</v>
      </c>
      <c r="Q55">
        <v>65.7</v>
      </c>
      <c r="R55">
        <v>167.8</v>
      </c>
      <c r="S55">
        <v>2.8570000000000002</v>
      </c>
      <c r="T55">
        <v>4</v>
      </c>
      <c r="U55">
        <v>4</v>
      </c>
      <c r="V55">
        <v>4</v>
      </c>
      <c r="W55">
        <v>9</v>
      </c>
      <c r="X55">
        <v>1.468</v>
      </c>
      <c r="Y55">
        <v>0.5</v>
      </c>
      <c r="Z55">
        <f t="shared" si="75"/>
        <v>202.4</v>
      </c>
      <c r="AA55">
        <f t="shared" si="76"/>
        <v>202.4</v>
      </c>
      <c r="AB55">
        <f t="shared" si="77"/>
        <v>455.40000000000003</v>
      </c>
      <c r="AC55">
        <f t="shared" si="78"/>
        <v>3.3921302578018994E-2</v>
      </c>
      <c r="AD55">
        <f t="shared" si="79"/>
        <v>0</v>
      </c>
      <c r="AE55">
        <f t="shared" si="80"/>
        <v>4.2401628222523746E-2</v>
      </c>
      <c r="AF55">
        <f t="shared" si="81"/>
        <v>1.7164179104477613</v>
      </c>
      <c r="AG55">
        <f t="shared" si="82"/>
        <v>1.7164179104477613</v>
      </c>
      <c r="AH55">
        <f t="shared" si="83"/>
        <v>0</v>
      </c>
      <c r="AI55">
        <f t="shared" si="84"/>
        <v>3.8619402985074629</v>
      </c>
      <c r="AJ55" s="27">
        <f t="shared" si="85"/>
        <v>2.1455223880597014</v>
      </c>
    </row>
    <row r="56" spans="1:36" x14ac:dyDescent="0.2">
      <c r="A56" t="s">
        <v>29</v>
      </c>
      <c r="B56" s="35">
        <v>113</v>
      </c>
      <c r="C56">
        <v>2018</v>
      </c>
      <c r="D56">
        <v>1</v>
      </c>
      <c r="E56" t="s">
        <v>16</v>
      </c>
      <c r="F56" t="str">
        <f t="shared" si="11"/>
        <v>UP</v>
      </c>
      <c r="G56" t="s">
        <v>50</v>
      </c>
      <c r="H56">
        <v>3</v>
      </c>
      <c r="I56">
        <v>80</v>
      </c>
      <c r="J56">
        <v>1.494</v>
      </c>
      <c r="K56">
        <f t="shared" si="50"/>
        <v>119.52</v>
      </c>
      <c r="L56" t="s">
        <v>23</v>
      </c>
      <c r="M56">
        <v>1.6</v>
      </c>
      <c r="N56">
        <v>1.4</v>
      </c>
      <c r="O56">
        <v>1.7</v>
      </c>
      <c r="P56">
        <v>52.4</v>
      </c>
      <c r="Q56">
        <v>50.5</v>
      </c>
      <c r="R56">
        <v>54.2</v>
      </c>
      <c r="S56">
        <v>1.0329999999999999</v>
      </c>
      <c r="T56">
        <v>83</v>
      </c>
      <c r="U56">
        <v>85</v>
      </c>
      <c r="V56">
        <v>83</v>
      </c>
      <c r="W56">
        <v>89</v>
      </c>
      <c r="X56">
        <v>2.13</v>
      </c>
      <c r="Y56">
        <v>0.69169999999999998</v>
      </c>
      <c r="Z56">
        <f t="shared" si="75"/>
        <v>136</v>
      </c>
      <c r="AA56">
        <f t="shared" si="76"/>
        <v>132.80000000000001</v>
      </c>
      <c r="AB56">
        <f t="shared" si="77"/>
        <v>142.4</v>
      </c>
      <c r="AC56">
        <f t="shared" si="78"/>
        <v>0.71117804551539499</v>
      </c>
      <c r="AD56">
        <f t="shared" si="79"/>
        <v>1.6733601070950468E-2</v>
      </c>
      <c r="AE56">
        <f t="shared" si="80"/>
        <v>3.3467202141900937E-2</v>
      </c>
      <c r="AF56">
        <f t="shared" si="81"/>
        <v>1.1378848728246318</v>
      </c>
      <c r="AG56">
        <f t="shared" si="82"/>
        <v>1.1111111111111112</v>
      </c>
      <c r="AH56">
        <f t="shared" si="83"/>
        <v>-2.6773761713520638E-2</v>
      </c>
      <c r="AI56">
        <f t="shared" si="84"/>
        <v>1.1914323962516735</v>
      </c>
      <c r="AJ56" s="27">
        <f t="shared" si="85"/>
        <v>5.3547523427041721E-2</v>
      </c>
    </row>
    <row r="57" spans="1:36" x14ac:dyDescent="0.2">
      <c r="A57" t="s">
        <v>29</v>
      </c>
      <c r="B57" s="35">
        <v>113</v>
      </c>
      <c r="C57">
        <v>2018</v>
      </c>
      <c r="D57">
        <v>2</v>
      </c>
      <c r="E57" t="s">
        <v>15</v>
      </c>
      <c r="F57" t="str">
        <f t="shared" si="11"/>
        <v>DS</v>
      </c>
      <c r="G57" t="s">
        <v>50</v>
      </c>
      <c r="H57">
        <v>3</v>
      </c>
      <c r="I57">
        <v>80</v>
      </c>
      <c r="J57">
        <v>1.474</v>
      </c>
      <c r="K57">
        <f t="shared" si="50"/>
        <v>117.92</v>
      </c>
      <c r="L57" t="s">
        <v>23</v>
      </c>
      <c r="M57">
        <v>1.9</v>
      </c>
      <c r="N57">
        <v>1.7</v>
      </c>
      <c r="O57">
        <v>2</v>
      </c>
      <c r="P57">
        <v>56.5</v>
      </c>
      <c r="Q57">
        <v>54.2</v>
      </c>
      <c r="R57">
        <v>58.9</v>
      </c>
      <c r="S57">
        <v>0.97199999999999998</v>
      </c>
      <c r="T57">
        <v>73</v>
      </c>
      <c r="U57">
        <v>73</v>
      </c>
      <c r="V57">
        <v>73</v>
      </c>
      <c r="W57">
        <v>75</v>
      </c>
      <c r="X57">
        <v>0.92800000000000005</v>
      </c>
      <c r="Y57">
        <v>0.79349999999999998</v>
      </c>
      <c r="Z57">
        <f t="shared" si="75"/>
        <v>138.69999999999999</v>
      </c>
      <c r="AA57">
        <f t="shared" si="76"/>
        <v>138.69999999999999</v>
      </c>
      <c r="AB57">
        <f t="shared" si="77"/>
        <v>142.5</v>
      </c>
      <c r="AC57">
        <f t="shared" si="78"/>
        <v>0.61906377204884666</v>
      </c>
      <c r="AD57">
        <f t="shared" si="79"/>
        <v>0</v>
      </c>
      <c r="AE57">
        <f t="shared" si="80"/>
        <v>1.6960651289009497E-2</v>
      </c>
      <c r="AF57">
        <f t="shared" si="81"/>
        <v>1.1762211668928086</v>
      </c>
      <c r="AG57">
        <f t="shared" si="82"/>
        <v>1.1762211668928086</v>
      </c>
      <c r="AH57">
        <f t="shared" si="83"/>
        <v>0</v>
      </c>
      <c r="AI57">
        <f t="shared" si="84"/>
        <v>1.2084464043419267</v>
      </c>
      <c r="AJ57" s="27">
        <f t="shared" si="85"/>
        <v>3.2225237449118094E-2</v>
      </c>
    </row>
    <row r="58" spans="1:36" x14ac:dyDescent="0.2">
      <c r="A58" t="s">
        <v>29</v>
      </c>
      <c r="B58" s="35">
        <v>113</v>
      </c>
      <c r="C58">
        <v>2018</v>
      </c>
      <c r="D58">
        <v>1</v>
      </c>
      <c r="E58" t="s">
        <v>16</v>
      </c>
      <c r="F58" t="str">
        <f t="shared" si="11"/>
        <v>UP</v>
      </c>
      <c r="G58" t="s">
        <v>50</v>
      </c>
      <c r="H58">
        <v>3</v>
      </c>
      <c r="I58">
        <v>80</v>
      </c>
      <c r="J58">
        <v>1.494</v>
      </c>
      <c r="K58">
        <f t="shared" si="50"/>
        <v>119.52</v>
      </c>
      <c r="L58" t="s">
        <v>56</v>
      </c>
      <c r="M58">
        <f>AVERAGE(M52,M54)</f>
        <v>2.5499999999999998</v>
      </c>
      <c r="N58">
        <f t="shared" ref="N58:S59" si="86">AVERAGE(N52,N54)</f>
        <v>2.25</v>
      </c>
      <c r="O58">
        <f t="shared" si="86"/>
        <v>2.8</v>
      </c>
      <c r="P58">
        <f t="shared" si="86"/>
        <v>25.1</v>
      </c>
      <c r="Q58">
        <f t="shared" si="86"/>
        <v>24.05</v>
      </c>
      <c r="R58">
        <f t="shared" si="86"/>
        <v>26.2</v>
      </c>
      <c r="S58">
        <f t="shared" si="86"/>
        <v>1.76</v>
      </c>
      <c r="T58">
        <f>SUM(T52,T54)</f>
        <v>143</v>
      </c>
      <c r="U58">
        <f t="shared" ref="U58:AJ59" si="87">SUM(U52,U54)</f>
        <v>177</v>
      </c>
      <c r="V58">
        <f t="shared" si="87"/>
        <v>146</v>
      </c>
      <c r="W58">
        <f t="shared" si="87"/>
        <v>208</v>
      </c>
      <c r="X58">
        <f t="shared" si="87"/>
        <v>15.574999999999999</v>
      </c>
      <c r="Y58">
        <f t="shared" si="87"/>
        <v>0.42059999999999997</v>
      </c>
      <c r="Z58">
        <f t="shared" si="87"/>
        <v>902.69999999999993</v>
      </c>
      <c r="AA58">
        <f t="shared" si="87"/>
        <v>744.59999999999991</v>
      </c>
      <c r="AB58">
        <f t="shared" si="87"/>
        <v>1060.8</v>
      </c>
      <c r="AC58">
        <f t="shared" si="87"/>
        <v>1.4809236947791165</v>
      </c>
      <c r="AD58">
        <f t="shared" si="87"/>
        <v>0.25937081659973227</v>
      </c>
      <c r="AE58">
        <f t="shared" si="87"/>
        <v>0.25937081659973227</v>
      </c>
      <c r="AF58">
        <f t="shared" si="87"/>
        <v>7.552710843373494</v>
      </c>
      <c r="AG58">
        <f t="shared" si="87"/>
        <v>6.2299196787148592</v>
      </c>
      <c r="AH58">
        <f t="shared" si="87"/>
        <v>-1.3227911646586348</v>
      </c>
      <c r="AI58">
        <f t="shared" si="87"/>
        <v>8.8755020080321287</v>
      </c>
      <c r="AJ58">
        <f t="shared" si="87"/>
        <v>1.3227911646586348</v>
      </c>
    </row>
    <row r="59" spans="1:36" x14ac:dyDescent="0.2">
      <c r="A59" t="s">
        <v>29</v>
      </c>
      <c r="B59" s="35">
        <v>113</v>
      </c>
      <c r="C59">
        <v>2018</v>
      </c>
      <c r="D59">
        <v>2</v>
      </c>
      <c r="E59" t="s">
        <v>15</v>
      </c>
      <c r="F59" t="str">
        <f t="shared" si="11"/>
        <v>DS</v>
      </c>
      <c r="G59" t="s">
        <v>50</v>
      </c>
      <c r="H59">
        <v>3</v>
      </c>
      <c r="I59">
        <v>80</v>
      </c>
      <c r="J59">
        <v>1.474</v>
      </c>
      <c r="K59">
        <f t="shared" si="50"/>
        <v>117.92</v>
      </c>
      <c r="L59" t="s">
        <v>56</v>
      </c>
      <c r="M59">
        <f>AVERAGE(M53,M55)</f>
        <v>28.150000000000002</v>
      </c>
      <c r="N59">
        <f t="shared" si="86"/>
        <v>2.5</v>
      </c>
      <c r="O59">
        <f t="shared" si="86"/>
        <v>59.1</v>
      </c>
      <c r="P59">
        <f t="shared" si="86"/>
        <v>84.9</v>
      </c>
      <c r="Q59">
        <f t="shared" si="86"/>
        <v>58.1</v>
      </c>
      <c r="R59">
        <f t="shared" si="86"/>
        <v>111.65</v>
      </c>
      <c r="S59">
        <f t="shared" si="86"/>
        <v>3.1315</v>
      </c>
      <c r="T59">
        <f>SUM(T53,T55)</f>
        <v>112</v>
      </c>
      <c r="U59">
        <f t="shared" si="87"/>
        <v>136</v>
      </c>
      <c r="V59">
        <f t="shared" si="87"/>
        <v>112</v>
      </c>
      <c r="W59">
        <f t="shared" si="87"/>
        <v>166</v>
      </c>
      <c r="X59">
        <f t="shared" si="87"/>
        <v>14.16</v>
      </c>
      <c r="Y59">
        <f t="shared" si="87"/>
        <v>0.93030000000000002</v>
      </c>
      <c r="Z59">
        <f t="shared" si="87"/>
        <v>954.8</v>
      </c>
      <c r="AA59">
        <f t="shared" si="87"/>
        <v>818</v>
      </c>
      <c r="AB59">
        <f t="shared" si="87"/>
        <v>1350.3</v>
      </c>
      <c r="AC59">
        <f t="shared" si="87"/>
        <v>1.1533242876526457</v>
      </c>
      <c r="AD59">
        <f t="shared" si="87"/>
        <v>0.20352781546811397</v>
      </c>
      <c r="AE59">
        <f t="shared" si="87"/>
        <v>0.25440976933514248</v>
      </c>
      <c r="AF59">
        <f t="shared" si="87"/>
        <v>8.0970149253731343</v>
      </c>
      <c r="AG59">
        <f t="shared" si="87"/>
        <v>6.9369063772048847</v>
      </c>
      <c r="AH59">
        <f t="shared" si="87"/>
        <v>-1.1601085481682496</v>
      </c>
      <c r="AI59">
        <f t="shared" si="87"/>
        <v>11.450983717774761</v>
      </c>
      <c r="AJ59">
        <f t="shared" si="87"/>
        <v>3.3539687924016279</v>
      </c>
    </row>
    <row r="60" spans="1:36" x14ac:dyDescent="0.2">
      <c r="A60" t="s">
        <v>29</v>
      </c>
      <c r="B60" s="35">
        <v>113</v>
      </c>
      <c r="C60">
        <v>2018</v>
      </c>
      <c r="D60">
        <v>1</v>
      </c>
      <c r="E60" t="s">
        <v>16</v>
      </c>
      <c r="F60" t="str">
        <f t="shared" si="11"/>
        <v>UP</v>
      </c>
      <c r="G60" t="s">
        <v>50</v>
      </c>
      <c r="H60">
        <v>3</v>
      </c>
      <c r="I60">
        <v>80</v>
      </c>
      <c r="J60">
        <v>1.494</v>
      </c>
      <c r="K60">
        <f t="shared" si="50"/>
        <v>119.52</v>
      </c>
      <c r="L60" t="s">
        <v>52</v>
      </c>
      <c r="M60" s="31">
        <f t="shared" ref="M60:S61" si="88">AVERAGE(M50,M56)</f>
        <v>7.8999999999999995</v>
      </c>
      <c r="N60" s="31">
        <f t="shared" si="88"/>
        <v>6.7</v>
      </c>
      <c r="O60" s="31">
        <f t="shared" si="88"/>
        <v>9.1</v>
      </c>
      <c r="P60" s="31">
        <f t="shared" si="88"/>
        <v>82.25</v>
      </c>
      <c r="Q60" s="31">
        <f t="shared" si="88"/>
        <v>78.5</v>
      </c>
      <c r="R60" s="31">
        <f t="shared" si="88"/>
        <v>85.9</v>
      </c>
      <c r="S60" s="31">
        <f t="shared" si="88"/>
        <v>1.0065</v>
      </c>
      <c r="T60">
        <f t="shared" ref="T60:AG60" si="89">T50+T56</f>
        <v>103</v>
      </c>
      <c r="U60">
        <f t="shared" si="89"/>
        <v>105</v>
      </c>
      <c r="V60">
        <f t="shared" si="89"/>
        <v>103</v>
      </c>
      <c r="W60">
        <f t="shared" si="89"/>
        <v>109</v>
      </c>
      <c r="X60">
        <f t="shared" si="89"/>
        <v>2.2569999999999997</v>
      </c>
      <c r="Y60">
        <f t="shared" si="89"/>
        <v>1.6008</v>
      </c>
      <c r="Z60">
        <f t="shared" si="89"/>
        <v>420</v>
      </c>
      <c r="AA60">
        <f t="shared" si="89"/>
        <v>416.8</v>
      </c>
      <c r="AB60">
        <f t="shared" si="89"/>
        <v>426.4</v>
      </c>
      <c r="AC60">
        <f t="shared" si="89"/>
        <v>0.87851405622489964</v>
      </c>
      <c r="AD60">
        <f t="shared" si="89"/>
        <v>1.6733601070950468E-2</v>
      </c>
      <c r="AE60">
        <f t="shared" si="89"/>
        <v>3.3467202141900937E-2</v>
      </c>
      <c r="AF60">
        <f t="shared" si="89"/>
        <v>3.5140562248995986</v>
      </c>
      <c r="AG60">
        <f t="shared" si="89"/>
        <v>3.4872824631860779</v>
      </c>
    </row>
    <row r="61" spans="1:36" x14ac:dyDescent="0.2">
      <c r="A61" t="s">
        <v>29</v>
      </c>
      <c r="B61" s="35">
        <v>113</v>
      </c>
      <c r="C61">
        <v>2018</v>
      </c>
      <c r="D61">
        <v>2</v>
      </c>
      <c r="E61" t="s">
        <v>15</v>
      </c>
      <c r="F61" t="str">
        <f t="shared" si="11"/>
        <v>DS</v>
      </c>
      <c r="G61" t="s">
        <v>50</v>
      </c>
      <c r="H61">
        <v>3</v>
      </c>
      <c r="I61">
        <v>80</v>
      </c>
      <c r="J61">
        <v>1.474</v>
      </c>
      <c r="K61">
        <f t="shared" si="50"/>
        <v>117.92</v>
      </c>
      <c r="L61" t="s">
        <v>52</v>
      </c>
      <c r="M61" s="31">
        <f t="shared" si="88"/>
        <v>8.15</v>
      </c>
      <c r="N61" s="31">
        <f t="shared" si="88"/>
        <v>6.85</v>
      </c>
      <c r="O61" s="31">
        <f t="shared" si="88"/>
        <v>9.4499999999999993</v>
      </c>
      <c r="P61" s="31">
        <f t="shared" si="88"/>
        <v>84.85</v>
      </c>
      <c r="Q61" s="31">
        <f t="shared" si="88"/>
        <v>80.800000000000011</v>
      </c>
      <c r="R61" s="31">
        <f t="shared" si="88"/>
        <v>88.95</v>
      </c>
      <c r="S61" s="31">
        <f t="shared" si="88"/>
        <v>0.95250000000000001</v>
      </c>
      <c r="T61">
        <f t="shared" ref="T61:AG61" si="90">T51+T57</f>
        <v>106</v>
      </c>
      <c r="U61">
        <f t="shared" si="90"/>
        <v>106</v>
      </c>
      <c r="V61">
        <f t="shared" si="90"/>
        <v>106</v>
      </c>
      <c r="W61">
        <f t="shared" si="90"/>
        <v>109</v>
      </c>
      <c r="X61">
        <f t="shared" si="90"/>
        <v>1.3960000000000001</v>
      </c>
      <c r="Y61">
        <f t="shared" si="90"/>
        <v>1.6185</v>
      </c>
      <c r="Z61">
        <f t="shared" si="90"/>
        <v>613.9</v>
      </c>
      <c r="AA61">
        <f t="shared" si="90"/>
        <v>613.9</v>
      </c>
      <c r="AB61">
        <f t="shared" si="90"/>
        <v>632.1</v>
      </c>
      <c r="AC61">
        <f t="shared" si="90"/>
        <v>0.89891451831750335</v>
      </c>
      <c r="AD61">
        <f t="shared" si="90"/>
        <v>0</v>
      </c>
      <c r="AE61">
        <f t="shared" si="90"/>
        <v>2.5440976933514246E-2</v>
      </c>
      <c r="AF61">
        <f t="shared" si="90"/>
        <v>5.2060719131614652</v>
      </c>
      <c r="AG61">
        <f t="shared" si="90"/>
        <v>5.2060719131614652</v>
      </c>
    </row>
    <row r="62" spans="1:36" x14ac:dyDescent="0.2">
      <c r="A62" t="s">
        <v>29</v>
      </c>
      <c r="B62" s="35">
        <v>113</v>
      </c>
      <c r="C62">
        <v>2018</v>
      </c>
      <c r="D62">
        <v>1</v>
      </c>
      <c r="E62" t="s">
        <v>16</v>
      </c>
      <c r="F62" t="str">
        <f t="shared" si="11"/>
        <v>UP</v>
      </c>
      <c r="G62" t="s">
        <v>50</v>
      </c>
      <c r="H62">
        <v>3</v>
      </c>
      <c r="I62">
        <v>80</v>
      </c>
      <c r="J62">
        <v>1.494</v>
      </c>
      <c r="K62">
        <f t="shared" si="50"/>
        <v>119.52</v>
      </c>
      <c r="L62" t="s">
        <v>53</v>
      </c>
      <c r="M62" s="31">
        <f t="shared" ref="M62:S62" si="91">AVERAGE(M50,M52,M54,M56,M60)</f>
        <v>5.76</v>
      </c>
      <c r="N62" s="31">
        <f t="shared" si="91"/>
        <v>4.92</v>
      </c>
      <c r="O62" s="31">
        <f t="shared" si="91"/>
        <v>6.58</v>
      </c>
      <c r="P62" s="31">
        <f t="shared" si="91"/>
        <v>59.390000000000008</v>
      </c>
      <c r="Q62" s="31">
        <f t="shared" si="91"/>
        <v>56.720000000000006</v>
      </c>
      <c r="R62" s="31">
        <f t="shared" si="91"/>
        <v>62.02</v>
      </c>
      <c r="S62" s="31">
        <f t="shared" si="91"/>
        <v>1.3078999999999998</v>
      </c>
      <c r="T62">
        <f t="shared" ref="T62:AJ62" si="92">SUM(T50,T52,T54,T56)</f>
        <v>246</v>
      </c>
      <c r="U62">
        <f t="shared" si="92"/>
        <v>282</v>
      </c>
      <c r="V62">
        <f t="shared" si="92"/>
        <v>249</v>
      </c>
      <c r="W62">
        <f t="shared" si="92"/>
        <v>317</v>
      </c>
      <c r="X62">
        <f t="shared" si="92"/>
        <v>17.832000000000001</v>
      </c>
      <c r="Y62">
        <f t="shared" si="92"/>
        <v>2.0213999999999999</v>
      </c>
      <c r="Z62">
        <f t="shared" si="92"/>
        <v>1322.6999999999998</v>
      </c>
      <c r="AA62">
        <f t="shared" si="92"/>
        <v>1161.3999999999999</v>
      </c>
      <c r="AB62">
        <f t="shared" si="92"/>
        <v>1487.2</v>
      </c>
      <c r="AC62">
        <f t="shared" si="92"/>
        <v>2.3594377510040161</v>
      </c>
      <c r="AD62">
        <f t="shared" si="92"/>
        <v>0.27610441767068272</v>
      </c>
      <c r="AE62">
        <f t="shared" si="92"/>
        <v>0.29283801874163318</v>
      </c>
      <c r="AF62">
        <f t="shared" si="92"/>
        <v>11.066767068273093</v>
      </c>
      <c r="AG62">
        <f t="shared" si="92"/>
        <v>9.7172021419009376</v>
      </c>
      <c r="AH62">
        <f t="shared" si="92"/>
        <v>-1.3495649263721554</v>
      </c>
      <c r="AI62">
        <f t="shared" si="92"/>
        <v>12.443105756358769</v>
      </c>
      <c r="AJ62">
        <f t="shared" si="92"/>
        <v>1.3763386880856765</v>
      </c>
    </row>
    <row r="63" spans="1:36" x14ac:dyDescent="0.2">
      <c r="A63" t="s">
        <v>29</v>
      </c>
      <c r="B63" s="35">
        <v>113</v>
      </c>
      <c r="C63">
        <v>2018</v>
      </c>
      <c r="D63">
        <v>2</v>
      </c>
      <c r="E63" t="s">
        <v>15</v>
      </c>
      <c r="F63" t="str">
        <f t="shared" si="11"/>
        <v>DS</v>
      </c>
      <c r="G63" t="s">
        <v>50</v>
      </c>
      <c r="H63">
        <v>3</v>
      </c>
      <c r="I63">
        <v>80</v>
      </c>
      <c r="J63">
        <v>1.474</v>
      </c>
      <c r="K63">
        <f t="shared" si="50"/>
        <v>117.92</v>
      </c>
      <c r="L63" t="s">
        <v>53</v>
      </c>
      <c r="M63" s="31">
        <f t="shared" ref="M63:S63" si="93">AVERAGE(M51,M53,M55,M57)</f>
        <v>18.150000000000002</v>
      </c>
      <c r="N63" s="31">
        <f t="shared" si="93"/>
        <v>4.6749999999999998</v>
      </c>
      <c r="O63" s="31">
        <f t="shared" si="93"/>
        <v>34.274999999999999</v>
      </c>
      <c r="P63" s="31">
        <f t="shared" si="93"/>
        <v>84.875</v>
      </c>
      <c r="Q63" s="31">
        <f t="shared" si="93"/>
        <v>69.45</v>
      </c>
      <c r="R63" s="31">
        <f t="shared" si="93"/>
        <v>100.3</v>
      </c>
      <c r="S63" s="31">
        <f t="shared" si="93"/>
        <v>2.0420000000000003</v>
      </c>
      <c r="T63">
        <f t="shared" ref="T63:AJ63" si="94">SUM(T51,T53,T55,T57)</f>
        <v>218</v>
      </c>
      <c r="U63">
        <f t="shared" si="94"/>
        <v>242</v>
      </c>
      <c r="V63">
        <f t="shared" si="94"/>
        <v>218</v>
      </c>
      <c r="W63">
        <f t="shared" si="94"/>
        <v>275</v>
      </c>
      <c r="X63">
        <f t="shared" si="94"/>
        <v>15.556000000000001</v>
      </c>
      <c r="Y63">
        <f t="shared" si="94"/>
        <v>2.5488</v>
      </c>
      <c r="Z63">
        <f t="shared" si="94"/>
        <v>1568.7</v>
      </c>
      <c r="AA63">
        <f t="shared" si="94"/>
        <v>1431.9</v>
      </c>
      <c r="AB63">
        <f t="shared" si="94"/>
        <v>1982.4</v>
      </c>
      <c r="AC63">
        <f t="shared" si="94"/>
        <v>2.0522388059701493</v>
      </c>
      <c r="AD63">
        <f t="shared" si="94"/>
        <v>0.20352781546811397</v>
      </c>
      <c r="AE63">
        <f t="shared" si="94"/>
        <v>0.27985074626865669</v>
      </c>
      <c r="AF63">
        <f t="shared" si="94"/>
        <v>13.303086838534599</v>
      </c>
      <c r="AG63">
        <f t="shared" si="94"/>
        <v>12.142978290366349</v>
      </c>
      <c r="AH63">
        <f t="shared" si="94"/>
        <v>-1.1601085481682496</v>
      </c>
      <c r="AI63">
        <f t="shared" si="94"/>
        <v>16.811397557666215</v>
      </c>
      <c r="AJ63">
        <f t="shared" si="94"/>
        <v>3.508310719131615</v>
      </c>
    </row>
    <row r="64" spans="1:36" x14ac:dyDescent="0.2">
      <c r="A64" t="s">
        <v>29</v>
      </c>
      <c r="B64" s="35">
        <v>113</v>
      </c>
      <c r="C64">
        <v>2018</v>
      </c>
      <c r="D64">
        <v>1</v>
      </c>
      <c r="E64" t="s">
        <v>16</v>
      </c>
      <c r="F64" t="str">
        <f t="shared" si="11"/>
        <v>UP</v>
      </c>
      <c r="G64" t="s">
        <v>50</v>
      </c>
      <c r="H64">
        <v>3</v>
      </c>
      <c r="I64">
        <v>80</v>
      </c>
      <c r="J64">
        <v>1.494</v>
      </c>
      <c r="K64">
        <f t="shared" si="50"/>
        <v>119.52</v>
      </c>
      <c r="L64" t="s">
        <v>54</v>
      </c>
      <c r="M64" s="31">
        <f t="shared" ref="M64:S64" si="95">AVERAGE(M52,M54,M56,M60,M62)</f>
        <v>4.0720000000000001</v>
      </c>
      <c r="N64" s="31">
        <f t="shared" si="95"/>
        <v>3.5040000000000004</v>
      </c>
      <c r="O64" s="31">
        <f t="shared" si="95"/>
        <v>4.5959999999999992</v>
      </c>
      <c r="P64" s="31">
        <f t="shared" si="95"/>
        <v>48.847999999999999</v>
      </c>
      <c r="Q64" s="31">
        <f t="shared" si="95"/>
        <v>46.763999999999996</v>
      </c>
      <c r="R64" s="31">
        <f t="shared" si="95"/>
        <v>50.904000000000003</v>
      </c>
      <c r="S64" s="31">
        <f t="shared" si="95"/>
        <v>1.37348</v>
      </c>
      <c r="T64" s="30">
        <f t="shared" ref="T64:AJ64" si="96">SUM(T50,T52,T56)</f>
        <v>246</v>
      </c>
      <c r="U64" s="30">
        <f t="shared" si="96"/>
        <v>282</v>
      </c>
      <c r="V64" s="30">
        <f t="shared" si="96"/>
        <v>249</v>
      </c>
      <c r="W64" s="30">
        <f t="shared" si="96"/>
        <v>317</v>
      </c>
      <c r="X64" s="30">
        <f t="shared" si="96"/>
        <v>17.832000000000001</v>
      </c>
      <c r="Y64" s="30">
        <f t="shared" si="96"/>
        <v>2.0213999999999999</v>
      </c>
      <c r="Z64" s="30">
        <f t="shared" si="96"/>
        <v>1322.6999999999998</v>
      </c>
      <c r="AA64" s="30">
        <f t="shared" si="96"/>
        <v>1161.3999999999999</v>
      </c>
      <c r="AB64" s="30">
        <f t="shared" si="96"/>
        <v>1487.2</v>
      </c>
      <c r="AC64" s="30">
        <f t="shared" si="96"/>
        <v>2.3594377510040161</v>
      </c>
      <c r="AD64" s="30">
        <f t="shared" si="96"/>
        <v>0.27610441767068272</v>
      </c>
      <c r="AE64" s="30">
        <f t="shared" si="96"/>
        <v>0.29283801874163318</v>
      </c>
      <c r="AF64" s="30">
        <f t="shared" si="96"/>
        <v>11.066767068273093</v>
      </c>
      <c r="AG64" s="30">
        <f t="shared" si="96"/>
        <v>9.7172021419009376</v>
      </c>
      <c r="AH64" s="30">
        <f t="shared" si="96"/>
        <v>-1.3495649263721554</v>
      </c>
      <c r="AI64" s="30">
        <f t="shared" si="96"/>
        <v>12.443105756358769</v>
      </c>
      <c r="AJ64" s="30">
        <f t="shared" si="96"/>
        <v>1.3763386880856765</v>
      </c>
    </row>
    <row r="65" spans="1:38" x14ac:dyDescent="0.2">
      <c r="A65" t="s">
        <v>29</v>
      </c>
      <c r="B65" s="35">
        <v>113</v>
      </c>
      <c r="C65">
        <v>2018</v>
      </c>
      <c r="D65">
        <v>2</v>
      </c>
      <c r="E65" t="s">
        <v>15</v>
      </c>
      <c r="F65" t="str">
        <f t="shared" si="11"/>
        <v>DS</v>
      </c>
      <c r="G65" t="s">
        <v>50</v>
      </c>
      <c r="H65">
        <v>3</v>
      </c>
      <c r="I65">
        <v>80</v>
      </c>
      <c r="J65">
        <v>1.474</v>
      </c>
      <c r="K65">
        <f t="shared" si="50"/>
        <v>117.92</v>
      </c>
      <c r="L65" t="s">
        <v>54</v>
      </c>
      <c r="M65" s="31">
        <f t="shared" ref="M65:S65" si="97">AVERAGE(M53,M55,M57,M61)</f>
        <v>16.587500000000002</v>
      </c>
      <c r="N65" s="31">
        <f t="shared" si="97"/>
        <v>3.3875000000000002</v>
      </c>
      <c r="O65" s="31">
        <f t="shared" si="97"/>
        <v>32.412500000000001</v>
      </c>
      <c r="P65" s="31">
        <f t="shared" si="97"/>
        <v>77.787499999999994</v>
      </c>
      <c r="Q65" s="31">
        <f t="shared" si="97"/>
        <v>62.800000000000004</v>
      </c>
      <c r="R65" s="31">
        <f t="shared" si="97"/>
        <v>92.787499999999994</v>
      </c>
      <c r="S65" s="31">
        <f t="shared" si="97"/>
        <v>2.046875</v>
      </c>
      <c r="T65" s="30">
        <f t="shared" ref="T65:AJ65" si="98">SUM(T51,T53,T57)</f>
        <v>214</v>
      </c>
      <c r="U65" s="30">
        <f t="shared" si="98"/>
        <v>238</v>
      </c>
      <c r="V65" s="30">
        <f t="shared" si="98"/>
        <v>214</v>
      </c>
      <c r="W65" s="30">
        <f t="shared" si="98"/>
        <v>266</v>
      </c>
      <c r="X65" s="30">
        <f t="shared" si="98"/>
        <v>14.088000000000001</v>
      </c>
      <c r="Y65" s="30">
        <f t="shared" si="98"/>
        <v>2.0488</v>
      </c>
      <c r="Z65" s="30">
        <f t="shared" si="98"/>
        <v>1366.3</v>
      </c>
      <c r="AA65" s="30">
        <f t="shared" si="98"/>
        <v>1229.5</v>
      </c>
      <c r="AB65" s="30">
        <f t="shared" si="98"/>
        <v>1527</v>
      </c>
      <c r="AC65" s="30">
        <f t="shared" si="98"/>
        <v>2.0183175033921303</v>
      </c>
      <c r="AD65" s="30">
        <f t="shared" si="98"/>
        <v>0.20352781546811397</v>
      </c>
      <c r="AE65" s="30">
        <f t="shared" si="98"/>
        <v>0.23744911804613297</v>
      </c>
      <c r="AF65" s="30">
        <f t="shared" si="98"/>
        <v>11.586668928086837</v>
      </c>
      <c r="AG65" s="30">
        <f t="shared" si="98"/>
        <v>10.426560379918588</v>
      </c>
      <c r="AH65" s="30">
        <f t="shared" si="98"/>
        <v>-1.1601085481682496</v>
      </c>
      <c r="AI65" s="30">
        <f t="shared" si="98"/>
        <v>12.949457259158752</v>
      </c>
      <c r="AJ65" s="30">
        <f t="shared" si="98"/>
        <v>1.3627883310719136</v>
      </c>
    </row>
    <row r="66" spans="1:38" x14ac:dyDescent="0.2">
      <c r="A66" t="s">
        <v>30</v>
      </c>
      <c r="B66" s="35">
        <v>100</v>
      </c>
      <c r="C66">
        <v>2018</v>
      </c>
      <c r="D66">
        <v>1</v>
      </c>
      <c r="E66" t="s">
        <v>16</v>
      </c>
      <c r="F66" t="str">
        <f t="shared" si="11"/>
        <v>UP</v>
      </c>
      <c r="G66" t="s">
        <v>50</v>
      </c>
      <c r="H66">
        <v>3</v>
      </c>
      <c r="I66">
        <v>90</v>
      </c>
      <c r="J66">
        <v>3.7250000000000001</v>
      </c>
      <c r="K66">
        <f t="shared" ref="K66:K97" si="99">J66*I66</f>
        <v>335.25</v>
      </c>
      <c r="L66" t="s">
        <v>22</v>
      </c>
      <c r="M66">
        <v>23.5</v>
      </c>
      <c r="N66">
        <v>18.100000000000001</v>
      </c>
      <c r="O66">
        <v>28.9</v>
      </c>
      <c r="P66">
        <v>131.80000000000001</v>
      </c>
      <c r="Q66">
        <v>122.5</v>
      </c>
      <c r="R66">
        <v>141.1</v>
      </c>
      <c r="S66">
        <v>0.90800000000000003</v>
      </c>
      <c r="T66">
        <v>38</v>
      </c>
      <c r="U66">
        <v>38</v>
      </c>
      <c r="V66">
        <v>38</v>
      </c>
      <c r="W66">
        <v>39</v>
      </c>
      <c r="X66">
        <v>0.41299999999999998</v>
      </c>
      <c r="Y66">
        <v>0.84440000000000004</v>
      </c>
      <c r="Z66">
        <f t="shared" ref="Z66:Z75" si="100">U66*M66</f>
        <v>893</v>
      </c>
      <c r="AA66">
        <f t="shared" ref="AA66:AA75" si="101">M66*V66</f>
        <v>893</v>
      </c>
      <c r="AB66">
        <f t="shared" ref="AB66:AB75" si="102">M66*W66</f>
        <v>916.5</v>
      </c>
      <c r="AC66">
        <f t="shared" ref="AC66:AC75" si="103">U66/K66</f>
        <v>0.1133482475764355</v>
      </c>
      <c r="AD66">
        <f t="shared" ref="AD66:AD75" si="104">(U66-V66)/K66</f>
        <v>0</v>
      </c>
      <c r="AE66">
        <f t="shared" ref="AE66:AE75" si="105">(W66-U66)/K66</f>
        <v>2.9828486204325128E-3</v>
      </c>
      <c r="AF66">
        <f t="shared" ref="AF66:AF75" si="106">Z66/K66</f>
        <v>2.6636838180462341</v>
      </c>
      <c r="AG66">
        <f t="shared" ref="AG66:AG75" si="107">(V66*M66)/K66</f>
        <v>2.6636838180462341</v>
      </c>
      <c r="AH66">
        <f t="shared" ref="AH66:AH75" si="108">AG66-AF66</f>
        <v>0</v>
      </c>
      <c r="AI66">
        <f t="shared" ref="AI66:AI75" si="109">(M66*W66)/K66</f>
        <v>2.7337807606263982</v>
      </c>
      <c r="AJ66" s="27">
        <f t="shared" ref="AJ66:AJ75" si="110">AI66-AF66</f>
        <v>7.0096942580164079E-2</v>
      </c>
    </row>
    <row r="67" spans="1:38" x14ac:dyDescent="0.2">
      <c r="A67" t="s">
        <v>30</v>
      </c>
      <c r="B67" s="35">
        <v>100</v>
      </c>
      <c r="C67">
        <v>2018</v>
      </c>
      <c r="D67">
        <v>2</v>
      </c>
      <c r="E67" t="s">
        <v>15</v>
      </c>
      <c r="F67" t="str">
        <f t="shared" ref="F67:F130" si="111">IF(D67=1,"UP","DS")</f>
        <v>DS</v>
      </c>
      <c r="G67" t="s">
        <v>50</v>
      </c>
      <c r="H67">
        <v>3</v>
      </c>
      <c r="I67">
        <v>90</v>
      </c>
      <c r="J67">
        <v>3.246</v>
      </c>
      <c r="K67">
        <f t="shared" si="99"/>
        <v>292.14</v>
      </c>
      <c r="L67" t="s">
        <v>22</v>
      </c>
      <c r="M67">
        <v>25.9</v>
      </c>
      <c r="N67">
        <v>20.399999999999999</v>
      </c>
      <c r="O67">
        <v>31.4</v>
      </c>
      <c r="P67">
        <v>137.1</v>
      </c>
      <c r="Q67">
        <v>128.6</v>
      </c>
      <c r="R67">
        <v>145.6</v>
      </c>
      <c r="S67">
        <v>0.89700000000000002</v>
      </c>
      <c r="T67">
        <v>45</v>
      </c>
      <c r="U67">
        <v>45</v>
      </c>
      <c r="V67">
        <v>45</v>
      </c>
      <c r="W67">
        <v>46</v>
      </c>
      <c r="X67">
        <v>0.504</v>
      </c>
      <c r="Y67">
        <v>0.83330000000000004</v>
      </c>
      <c r="Z67">
        <f t="shared" si="100"/>
        <v>1165.5</v>
      </c>
      <c r="AA67">
        <f t="shared" si="101"/>
        <v>1165.5</v>
      </c>
      <c r="AB67">
        <f t="shared" si="102"/>
        <v>1191.3999999999999</v>
      </c>
      <c r="AC67">
        <f t="shared" si="103"/>
        <v>0.15403573629081949</v>
      </c>
      <c r="AD67">
        <f t="shared" si="104"/>
        <v>0</v>
      </c>
      <c r="AE67">
        <f t="shared" si="105"/>
        <v>3.4230163620182106E-3</v>
      </c>
      <c r="AF67">
        <f t="shared" si="106"/>
        <v>3.9895255699322245</v>
      </c>
      <c r="AG67">
        <f t="shared" si="107"/>
        <v>3.9895255699322245</v>
      </c>
      <c r="AH67">
        <f t="shared" si="108"/>
        <v>0</v>
      </c>
      <c r="AI67">
        <f t="shared" si="109"/>
        <v>4.0781816937084958</v>
      </c>
      <c r="AJ67" s="27">
        <f t="shared" si="110"/>
        <v>8.8656123776271301E-2</v>
      </c>
    </row>
    <row r="68" spans="1:38" x14ac:dyDescent="0.2">
      <c r="A68" t="s">
        <v>30</v>
      </c>
      <c r="B68" s="35">
        <v>100</v>
      </c>
      <c r="C68">
        <v>2018</v>
      </c>
      <c r="D68">
        <v>1</v>
      </c>
      <c r="E68" t="s">
        <v>16</v>
      </c>
      <c r="F68" t="str">
        <f t="shared" si="111"/>
        <v>UP</v>
      </c>
      <c r="G68" t="s">
        <v>50</v>
      </c>
      <c r="H68">
        <v>3</v>
      </c>
      <c r="I68">
        <v>90</v>
      </c>
      <c r="J68">
        <v>3.7250000000000001</v>
      </c>
      <c r="K68">
        <f t="shared" si="99"/>
        <v>335.25</v>
      </c>
      <c r="L68" t="s">
        <v>24</v>
      </c>
      <c r="M68">
        <v>7.1</v>
      </c>
      <c r="N68">
        <v>6.2</v>
      </c>
      <c r="O68">
        <v>7.9</v>
      </c>
      <c r="P68">
        <v>55.2</v>
      </c>
      <c r="Q68">
        <v>52.3</v>
      </c>
      <c r="R68">
        <v>58.1</v>
      </c>
      <c r="S68">
        <v>3.8540000000000001</v>
      </c>
      <c r="T68">
        <v>70</v>
      </c>
      <c r="U68">
        <v>152</v>
      </c>
      <c r="V68">
        <v>70</v>
      </c>
      <c r="W68">
        <v>312</v>
      </c>
      <c r="X68">
        <v>80.741</v>
      </c>
      <c r="Y68">
        <v>0.1852</v>
      </c>
      <c r="Z68">
        <f t="shared" si="100"/>
        <v>1079.2</v>
      </c>
      <c r="AA68">
        <f t="shared" si="101"/>
        <v>497</v>
      </c>
      <c r="AB68">
        <f t="shared" si="102"/>
        <v>2215.1999999999998</v>
      </c>
      <c r="AC68">
        <f t="shared" si="103"/>
        <v>0.45339299030574198</v>
      </c>
      <c r="AD68">
        <f t="shared" si="104"/>
        <v>0.24459358687546606</v>
      </c>
      <c r="AE68">
        <f t="shared" si="105"/>
        <v>0.4772557792692021</v>
      </c>
      <c r="AF68">
        <f t="shared" si="106"/>
        <v>3.2190902311707683</v>
      </c>
      <c r="AG68">
        <f t="shared" si="107"/>
        <v>1.4824757643549591</v>
      </c>
      <c r="AH68">
        <f t="shared" si="108"/>
        <v>-1.7366144668158092</v>
      </c>
      <c r="AI68">
        <f t="shared" si="109"/>
        <v>6.6076062639821025</v>
      </c>
      <c r="AJ68" s="27">
        <f t="shared" si="110"/>
        <v>3.3885160328113342</v>
      </c>
      <c r="AK68" s="33"/>
      <c r="AL68" s="30"/>
    </row>
    <row r="69" spans="1:38" x14ac:dyDescent="0.2">
      <c r="A69" t="s">
        <v>30</v>
      </c>
      <c r="B69" s="35">
        <v>100</v>
      </c>
      <c r="C69">
        <v>2018</v>
      </c>
      <c r="D69">
        <v>2</v>
      </c>
      <c r="E69" t="s">
        <v>15</v>
      </c>
      <c r="F69" t="str">
        <f t="shared" si="111"/>
        <v>DS</v>
      </c>
      <c r="G69" t="s">
        <v>50</v>
      </c>
      <c r="H69">
        <v>3</v>
      </c>
      <c r="I69">
        <v>90</v>
      </c>
      <c r="J69">
        <v>3.246</v>
      </c>
      <c r="K69">
        <f t="shared" si="99"/>
        <v>292.14</v>
      </c>
      <c r="L69" t="s">
        <v>24</v>
      </c>
      <c r="M69">
        <v>6.9</v>
      </c>
      <c r="N69">
        <v>5.8</v>
      </c>
      <c r="O69">
        <v>7.9</v>
      </c>
      <c r="P69">
        <v>51.6</v>
      </c>
      <c r="Q69">
        <v>47.9</v>
      </c>
      <c r="R69">
        <v>55.3</v>
      </c>
      <c r="S69">
        <v>5.1079999999999997</v>
      </c>
      <c r="T69">
        <v>64</v>
      </c>
      <c r="U69">
        <v>86</v>
      </c>
      <c r="V69">
        <v>64</v>
      </c>
      <c r="W69">
        <v>117</v>
      </c>
      <c r="X69">
        <v>15.635999999999999</v>
      </c>
      <c r="Y69">
        <v>0.36159999999999998</v>
      </c>
      <c r="Z69">
        <f t="shared" si="100"/>
        <v>593.4</v>
      </c>
      <c r="AA69">
        <f t="shared" si="101"/>
        <v>441.6</v>
      </c>
      <c r="AB69">
        <f t="shared" si="102"/>
        <v>807.30000000000007</v>
      </c>
      <c r="AC69">
        <f t="shared" si="103"/>
        <v>0.29437940713356608</v>
      </c>
      <c r="AD69">
        <f t="shared" si="104"/>
        <v>7.5306359964400632E-2</v>
      </c>
      <c r="AE69">
        <f t="shared" si="105"/>
        <v>0.10611350722256453</v>
      </c>
      <c r="AF69">
        <f t="shared" si="106"/>
        <v>2.0312179092216063</v>
      </c>
      <c r="AG69">
        <f t="shared" si="107"/>
        <v>1.5116040254672418</v>
      </c>
      <c r="AH69">
        <f t="shared" si="108"/>
        <v>-0.51961388375436446</v>
      </c>
      <c r="AI69">
        <f t="shared" si="109"/>
        <v>2.7634011090573019</v>
      </c>
      <c r="AJ69" s="27">
        <f t="shared" si="110"/>
        <v>0.73218319983569558</v>
      </c>
      <c r="AK69" s="33"/>
      <c r="AL69" s="30"/>
    </row>
    <row r="70" spans="1:38" x14ac:dyDescent="0.2">
      <c r="A70" t="s">
        <v>30</v>
      </c>
      <c r="B70" s="35">
        <v>100</v>
      </c>
      <c r="C70">
        <v>2018</v>
      </c>
      <c r="D70">
        <v>1</v>
      </c>
      <c r="E70" t="s">
        <v>16</v>
      </c>
      <c r="F70" t="str">
        <f t="shared" si="111"/>
        <v>UP</v>
      </c>
      <c r="G70" t="s">
        <v>50</v>
      </c>
      <c r="H70">
        <v>3</v>
      </c>
      <c r="I70">
        <v>90</v>
      </c>
      <c r="J70">
        <v>3.7250000000000001</v>
      </c>
      <c r="K70">
        <f t="shared" si="99"/>
        <v>335.25</v>
      </c>
      <c r="L70" t="s">
        <v>25</v>
      </c>
      <c r="M70">
        <v>65.7</v>
      </c>
      <c r="N70">
        <v>0</v>
      </c>
      <c r="O70">
        <v>421.1</v>
      </c>
      <c r="P70">
        <v>122</v>
      </c>
      <c r="Q70">
        <v>0</v>
      </c>
      <c r="R70">
        <v>477.8</v>
      </c>
      <c r="S70">
        <v>3.661</v>
      </c>
      <c r="T70">
        <v>2</v>
      </c>
      <c r="U70">
        <v>2</v>
      </c>
      <c r="V70">
        <v>2</v>
      </c>
      <c r="W70">
        <v>7</v>
      </c>
      <c r="X70">
        <v>0.38400000000000001</v>
      </c>
      <c r="Y70">
        <v>0.66669999999999996</v>
      </c>
      <c r="Z70">
        <f t="shared" si="100"/>
        <v>131.4</v>
      </c>
      <c r="AA70">
        <f t="shared" si="101"/>
        <v>131.4</v>
      </c>
      <c r="AB70">
        <f t="shared" si="102"/>
        <v>459.90000000000003</v>
      </c>
      <c r="AC70">
        <f t="shared" si="103"/>
        <v>5.9656972408650257E-3</v>
      </c>
      <c r="AD70">
        <f t="shared" si="104"/>
        <v>0</v>
      </c>
      <c r="AE70">
        <f t="shared" si="105"/>
        <v>1.4914243102162566E-2</v>
      </c>
      <c r="AF70">
        <f t="shared" si="106"/>
        <v>0.39194630872483222</v>
      </c>
      <c r="AG70">
        <f t="shared" si="107"/>
        <v>0.39194630872483222</v>
      </c>
      <c r="AH70">
        <f t="shared" si="108"/>
        <v>0</v>
      </c>
      <c r="AI70">
        <f t="shared" si="109"/>
        <v>1.3718120805369129</v>
      </c>
      <c r="AJ70" s="27">
        <f t="shared" si="110"/>
        <v>0.97986577181208068</v>
      </c>
      <c r="AK70" s="33"/>
      <c r="AL70" s="30"/>
    </row>
    <row r="71" spans="1:38" x14ac:dyDescent="0.2">
      <c r="A71" t="s">
        <v>30</v>
      </c>
      <c r="B71" s="35">
        <v>100</v>
      </c>
      <c r="C71">
        <v>2018</v>
      </c>
      <c r="D71">
        <v>2</v>
      </c>
      <c r="E71" t="s">
        <v>15</v>
      </c>
      <c r="F71" t="str">
        <f t="shared" si="111"/>
        <v>DS</v>
      </c>
      <c r="G71" t="s">
        <v>50</v>
      </c>
      <c r="H71">
        <v>3</v>
      </c>
      <c r="I71">
        <v>90</v>
      </c>
      <c r="J71">
        <v>3.246</v>
      </c>
      <c r="K71">
        <f t="shared" si="99"/>
        <v>292.14</v>
      </c>
      <c r="L71" t="s">
        <v>25</v>
      </c>
      <c r="M71">
        <v>78.400000000000006</v>
      </c>
      <c r="N71">
        <v>0</v>
      </c>
      <c r="O71">
        <v>176</v>
      </c>
      <c r="P71">
        <v>132.69999999999999</v>
      </c>
      <c r="Q71">
        <v>59.6</v>
      </c>
      <c r="R71">
        <v>205.7</v>
      </c>
      <c r="S71">
        <v>3.2029999999999998</v>
      </c>
      <c r="T71">
        <v>3</v>
      </c>
      <c r="U71">
        <v>3</v>
      </c>
      <c r="V71">
        <v>3</v>
      </c>
      <c r="W71">
        <v>8</v>
      </c>
      <c r="X71">
        <v>1.2709999999999999</v>
      </c>
      <c r="Y71">
        <v>0.5</v>
      </c>
      <c r="Z71">
        <f t="shared" si="100"/>
        <v>235.20000000000002</v>
      </c>
      <c r="AA71">
        <f t="shared" si="101"/>
        <v>235.20000000000002</v>
      </c>
      <c r="AB71">
        <f t="shared" si="102"/>
        <v>627.20000000000005</v>
      </c>
      <c r="AC71">
        <f t="shared" si="103"/>
        <v>1.0269049086054631E-2</v>
      </c>
      <c r="AD71">
        <f t="shared" si="104"/>
        <v>0</v>
      </c>
      <c r="AE71">
        <f t="shared" si="105"/>
        <v>1.7115081810091054E-2</v>
      </c>
      <c r="AF71">
        <f t="shared" si="106"/>
        <v>0.80509344834668317</v>
      </c>
      <c r="AG71">
        <f t="shared" si="107"/>
        <v>0.80509344834668317</v>
      </c>
      <c r="AH71">
        <f t="shared" si="108"/>
        <v>0</v>
      </c>
      <c r="AI71">
        <f t="shared" si="109"/>
        <v>2.1469158622578219</v>
      </c>
      <c r="AJ71" s="27">
        <f t="shared" si="110"/>
        <v>1.3418224139111388</v>
      </c>
      <c r="AK71" s="33"/>
      <c r="AL71" s="30"/>
    </row>
    <row r="72" spans="1:38" x14ac:dyDescent="0.2">
      <c r="A72" t="s">
        <v>30</v>
      </c>
      <c r="B72" s="35">
        <v>100</v>
      </c>
      <c r="C72">
        <v>2018</v>
      </c>
      <c r="D72">
        <v>1</v>
      </c>
      <c r="E72" t="s">
        <v>16</v>
      </c>
      <c r="F72" t="str">
        <f t="shared" si="111"/>
        <v>UP</v>
      </c>
      <c r="G72" t="s">
        <v>50</v>
      </c>
      <c r="H72">
        <v>3</v>
      </c>
      <c r="I72">
        <v>90</v>
      </c>
      <c r="J72">
        <v>3.7250000000000001</v>
      </c>
      <c r="K72">
        <f t="shared" si="99"/>
        <v>335.25</v>
      </c>
      <c r="L72" t="s">
        <v>31</v>
      </c>
      <c r="M72">
        <v>5.5</v>
      </c>
      <c r="N72">
        <v>4.7</v>
      </c>
      <c r="O72">
        <v>6.3</v>
      </c>
      <c r="P72">
        <v>72.7</v>
      </c>
      <c r="Q72">
        <v>70.3</v>
      </c>
      <c r="R72">
        <v>75.099999999999994</v>
      </c>
      <c r="S72">
        <v>1.1910000000000001</v>
      </c>
      <c r="T72">
        <v>175</v>
      </c>
      <c r="U72">
        <v>230</v>
      </c>
      <c r="V72">
        <v>185</v>
      </c>
      <c r="W72">
        <v>275</v>
      </c>
      <c r="X72">
        <v>23.053999999999998</v>
      </c>
      <c r="Y72">
        <v>0.378</v>
      </c>
      <c r="Z72">
        <f t="shared" si="100"/>
        <v>1265</v>
      </c>
      <c r="AA72">
        <f t="shared" si="101"/>
        <v>1017.5</v>
      </c>
      <c r="AB72">
        <f t="shared" si="102"/>
        <v>1512.5</v>
      </c>
      <c r="AC72">
        <f t="shared" si="103"/>
        <v>0.68605518269947796</v>
      </c>
      <c r="AD72">
        <f t="shared" si="104"/>
        <v>0.13422818791946309</v>
      </c>
      <c r="AE72">
        <f t="shared" si="105"/>
        <v>0.13422818791946309</v>
      </c>
      <c r="AF72">
        <f t="shared" si="106"/>
        <v>3.7733035048471288</v>
      </c>
      <c r="AG72">
        <f t="shared" si="107"/>
        <v>3.0350484712900818</v>
      </c>
      <c r="AH72">
        <f t="shared" si="108"/>
        <v>-0.73825503355704702</v>
      </c>
      <c r="AI72">
        <f t="shared" si="109"/>
        <v>4.5115585384041763</v>
      </c>
      <c r="AJ72" s="27">
        <f t="shared" si="110"/>
        <v>0.73825503355704747</v>
      </c>
      <c r="AK72" s="33"/>
      <c r="AL72" s="30"/>
    </row>
    <row r="73" spans="1:38" x14ac:dyDescent="0.2">
      <c r="A73" t="s">
        <v>30</v>
      </c>
      <c r="B73" s="35">
        <v>100</v>
      </c>
      <c r="C73">
        <v>2018</v>
      </c>
      <c r="D73">
        <v>2</v>
      </c>
      <c r="E73" t="s">
        <v>15</v>
      </c>
      <c r="F73" t="str">
        <f t="shared" si="111"/>
        <v>DS</v>
      </c>
      <c r="G73" t="s">
        <v>50</v>
      </c>
      <c r="H73">
        <v>3</v>
      </c>
      <c r="I73">
        <v>90</v>
      </c>
      <c r="J73">
        <v>3.246</v>
      </c>
      <c r="K73">
        <f t="shared" si="99"/>
        <v>292.14</v>
      </c>
      <c r="L73" t="s">
        <v>31</v>
      </c>
      <c r="M73">
        <v>6</v>
      </c>
      <c r="N73">
        <v>4.7</v>
      </c>
      <c r="O73">
        <v>7.2</v>
      </c>
      <c r="P73">
        <v>74</v>
      </c>
      <c r="Q73">
        <v>70.900000000000006</v>
      </c>
      <c r="R73">
        <v>77</v>
      </c>
      <c r="S73">
        <v>1.1870000000000001</v>
      </c>
      <c r="T73">
        <v>125</v>
      </c>
      <c r="U73">
        <v>158</v>
      </c>
      <c r="V73">
        <v>126</v>
      </c>
      <c r="W73">
        <v>190</v>
      </c>
      <c r="X73">
        <v>16.216999999999999</v>
      </c>
      <c r="Y73">
        <v>0.40450000000000003</v>
      </c>
      <c r="Z73">
        <f t="shared" si="100"/>
        <v>948</v>
      </c>
      <c r="AA73">
        <f t="shared" si="101"/>
        <v>756</v>
      </c>
      <c r="AB73">
        <f t="shared" si="102"/>
        <v>1140</v>
      </c>
      <c r="AC73">
        <f t="shared" si="103"/>
        <v>0.54083658519887723</v>
      </c>
      <c r="AD73">
        <f t="shared" si="104"/>
        <v>0.10953652358458274</v>
      </c>
      <c r="AE73">
        <f t="shared" si="105"/>
        <v>0.10953652358458274</v>
      </c>
      <c r="AF73">
        <f t="shared" si="106"/>
        <v>3.2450195111932638</v>
      </c>
      <c r="AG73">
        <f t="shared" si="107"/>
        <v>2.5878003696857674</v>
      </c>
      <c r="AH73">
        <f t="shared" si="108"/>
        <v>-0.65721914150749638</v>
      </c>
      <c r="AI73">
        <f t="shared" si="109"/>
        <v>3.9022386527007602</v>
      </c>
      <c r="AJ73" s="27">
        <f t="shared" si="110"/>
        <v>0.65721914150749638</v>
      </c>
      <c r="AK73" s="33"/>
      <c r="AL73" s="30"/>
    </row>
    <row r="74" spans="1:38" x14ac:dyDescent="0.2">
      <c r="A74" t="s">
        <v>30</v>
      </c>
      <c r="B74" s="35">
        <v>100</v>
      </c>
      <c r="C74">
        <v>2018</v>
      </c>
      <c r="D74">
        <v>1</v>
      </c>
      <c r="E74" t="s">
        <v>16</v>
      </c>
      <c r="F74" t="str">
        <f t="shared" si="111"/>
        <v>UP</v>
      </c>
      <c r="G74" t="s">
        <v>50</v>
      </c>
      <c r="H74">
        <v>3</v>
      </c>
      <c r="I74">
        <v>90</v>
      </c>
      <c r="J74">
        <v>3.7250000000000001</v>
      </c>
      <c r="K74">
        <f t="shared" si="99"/>
        <v>335.25</v>
      </c>
      <c r="L74" t="s">
        <v>23</v>
      </c>
      <c r="M74">
        <v>2</v>
      </c>
      <c r="N74">
        <v>1.8</v>
      </c>
      <c r="O74">
        <v>2.2000000000000002</v>
      </c>
      <c r="P74">
        <v>57.8</v>
      </c>
      <c r="Q74">
        <v>55.7</v>
      </c>
      <c r="R74">
        <v>59.9</v>
      </c>
      <c r="S74">
        <v>0.91400000000000003</v>
      </c>
      <c r="T74">
        <v>150</v>
      </c>
      <c r="U74">
        <v>159</v>
      </c>
      <c r="V74">
        <v>150</v>
      </c>
      <c r="W74">
        <v>168</v>
      </c>
      <c r="X74">
        <v>4.7960000000000003</v>
      </c>
      <c r="Y74">
        <v>0.61219999999999997</v>
      </c>
      <c r="Z74">
        <f t="shared" si="100"/>
        <v>318</v>
      </c>
      <c r="AA74">
        <f t="shared" si="101"/>
        <v>300</v>
      </c>
      <c r="AB74">
        <f t="shared" si="102"/>
        <v>336</v>
      </c>
      <c r="AC74">
        <f t="shared" si="103"/>
        <v>0.47427293064876958</v>
      </c>
      <c r="AD74">
        <f t="shared" si="104"/>
        <v>2.6845637583892617E-2</v>
      </c>
      <c r="AE74">
        <f t="shared" si="105"/>
        <v>2.6845637583892617E-2</v>
      </c>
      <c r="AF74">
        <f t="shared" si="106"/>
        <v>0.94854586129753915</v>
      </c>
      <c r="AG74">
        <f t="shared" si="107"/>
        <v>0.89485458612975388</v>
      </c>
      <c r="AH74">
        <f t="shared" si="108"/>
        <v>-5.3691275167785268E-2</v>
      </c>
      <c r="AI74">
        <f t="shared" si="109"/>
        <v>1.0022371364653244</v>
      </c>
      <c r="AJ74" s="27">
        <f t="shared" si="110"/>
        <v>5.3691275167785268E-2</v>
      </c>
    </row>
    <row r="75" spans="1:38" x14ac:dyDescent="0.2">
      <c r="A75" t="s">
        <v>30</v>
      </c>
      <c r="B75" s="35">
        <v>100</v>
      </c>
      <c r="C75">
        <v>2018</v>
      </c>
      <c r="D75">
        <v>2</v>
      </c>
      <c r="E75" t="s">
        <v>15</v>
      </c>
      <c r="F75" t="str">
        <f t="shared" si="111"/>
        <v>DS</v>
      </c>
      <c r="G75" t="s">
        <v>50</v>
      </c>
      <c r="H75">
        <v>3</v>
      </c>
      <c r="I75">
        <v>90</v>
      </c>
      <c r="J75">
        <v>3.246</v>
      </c>
      <c r="K75">
        <f t="shared" si="99"/>
        <v>292.14</v>
      </c>
      <c r="L75" t="s">
        <v>23</v>
      </c>
      <c r="M75">
        <v>2</v>
      </c>
      <c r="N75">
        <v>1.8</v>
      </c>
      <c r="O75">
        <v>2.2000000000000002</v>
      </c>
      <c r="P75">
        <v>57.4</v>
      </c>
      <c r="Q75">
        <v>55.5</v>
      </c>
      <c r="R75">
        <v>59.2</v>
      </c>
      <c r="S75">
        <v>0.90400000000000003</v>
      </c>
      <c r="T75">
        <v>179</v>
      </c>
      <c r="U75">
        <v>188</v>
      </c>
      <c r="V75">
        <v>179</v>
      </c>
      <c r="W75">
        <v>197</v>
      </c>
      <c r="X75">
        <v>4.6749999999999998</v>
      </c>
      <c r="Y75">
        <v>0.63029999999999997</v>
      </c>
      <c r="Z75">
        <f t="shared" si="100"/>
        <v>376</v>
      </c>
      <c r="AA75">
        <f t="shared" si="101"/>
        <v>358</v>
      </c>
      <c r="AB75">
        <f t="shared" si="102"/>
        <v>394</v>
      </c>
      <c r="AC75">
        <f t="shared" si="103"/>
        <v>0.64352707605942361</v>
      </c>
      <c r="AD75">
        <f t="shared" si="104"/>
        <v>3.0807147258163897E-2</v>
      </c>
      <c r="AE75">
        <f t="shared" si="105"/>
        <v>3.0807147258163897E-2</v>
      </c>
      <c r="AF75">
        <f t="shared" si="106"/>
        <v>1.2870541521188472</v>
      </c>
      <c r="AG75">
        <f t="shared" si="107"/>
        <v>1.2254398576025194</v>
      </c>
      <c r="AH75">
        <f t="shared" si="108"/>
        <v>-6.1614294516327828E-2</v>
      </c>
      <c r="AI75">
        <f t="shared" si="109"/>
        <v>1.348668446635175</v>
      </c>
      <c r="AJ75" s="27">
        <f t="shared" si="110"/>
        <v>6.1614294516327828E-2</v>
      </c>
    </row>
    <row r="76" spans="1:38" x14ac:dyDescent="0.2">
      <c r="A76" t="s">
        <v>30</v>
      </c>
      <c r="B76" s="35">
        <v>100</v>
      </c>
      <c r="C76">
        <v>2018</v>
      </c>
      <c r="D76">
        <v>1</v>
      </c>
      <c r="E76" t="s">
        <v>16</v>
      </c>
      <c r="F76" t="str">
        <f t="shared" si="111"/>
        <v>UP</v>
      </c>
      <c r="G76" t="s">
        <v>50</v>
      </c>
      <c r="H76">
        <v>3</v>
      </c>
      <c r="I76">
        <v>90</v>
      </c>
      <c r="J76">
        <v>3.7250000000000001</v>
      </c>
      <c r="K76">
        <f t="shared" si="99"/>
        <v>335.25</v>
      </c>
      <c r="L76" t="s">
        <v>56</v>
      </c>
      <c r="M76">
        <f>AVERAGE(M68,M70)</f>
        <v>36.4</v>
      </c>
      <c r="N76">
        <f t="shared" ref="N76:S77" si="112">AVERAGE(N68,N70)</f>
        <v>3.1</v>
      </c>
      <c r="O76">
        <f t="shared" si="112"/>
        <v>214.5</v>
      </c>
      <c r="P76">
        <f t="shared" si="112"/>
        <v>88.6</v>
      </c>
      <c r="Q76">
        <f t="shared" si="112"/>
        <v>26.15</v>
      </c>
      <c r="R76">
        <f t="shared" si="112"/>
        <v>267.95</v>
      </c>
      <c r="S76">
        <f t="shared" si="112"/>
        <v>3.7575000000000003</v>
      </c>
      <c r="T76">
        <f>SUM(T70,T68)</f>
        <v>72</v>
      </c>
      <c r="U76">
        <f t="shared" ref="U76:AJ77" si="113">SUM(U70,U68)</f>
        <v>154</v>
      </c>
      <c r="V76">
        <f t="shared" si="113"/>
        <v>72</v>
      </c>
      <c r="W76">
        <f t="shared" si="113"/>
        <v>319</v>
      </c>
      <c r="X76">
        <f t="shared" si="113"/>
        <v>81.125</v>
      </c>
      <c r="Y76">
        <f t="shared" si="113"/>
        <v>0.85189999999999999</v>
      </c>
      <c r="Z76">
        <f t="shared" si="113"/>
        <v>1210.6000000000001</v>
      </c>
      <c r="AA76">
        <f t="shared" si="113"/>
        <v>628.4</v>
      </c>
      <c r="AB76">
        <f t="shared" si="113"/>
        <v>2675.1</v>
      </c>
      <c r="AC76">
        <f t="shared" si="113"/>
        <v>0.45935868754660703</v>
      </c>
      <c r="AD76">
        <f t="shared" si="113"/>
        <v>0.24459358687546606</v>
      </c>
      <c r="AE76">
        <f t="shared" si="113"/>
        <v>0.49217002237136465</v>
      </c>
      <c r="AF76">
        <f t="shared" si="113"/>
        <v>3.6110365398956006</v>
      </c>
      <c r="AG76">
        <f t="shared" si="113"/>
        <v>1.8744220730797914</v>
      </c>
      <c r="AH76">
        <f t="shared" si="113"/>
        <v>-1.7366144668158092</v>
      </c>
      <c r="AI76">
        <f t="shared" si="113"/>
        <v>7.979418344519015</v>
      </c>
      <c r="AJ76">
        <f t="shared" si="113"/>
        <v>4.3683818046234144</v>
      </c>
    </row>
    <row r="77" spans="1:38" x14ac:dyDescent="0.2">
      <c r="A77" t="s">
        <v>30</v>
      </c>
      <c r="B77" s="35">
        <v>100</v>
      </c>
      <c r="C77">
        <v>2018</v>
      </c>
      <c r="D77">
        <v>2</v>
      </c>
      <c r="E77" t="s">
        <v>15</v>
      </c>
      <c r="F77" t="str">
        <f t="shared" si="111"/>
        <v>DS</v>
      </c>
      <c r="G77" t="s">
        <v>50</v>
      </c>
      <c r="H77">
        <v>3</v>
      </c>
      <c r="I77">
        <v>90</v>
      </c>
      <c r="J77">
        <v>3.246</v>
      </c>
      <c r="K77">
        <f t="shared" si="99"/>
        <v>292.14</v>
      </c>
      <c r="L77" t="s">
        <v>56</v>
      </c>
      <c r="M77">
        <f>AVERAGE(M69,M71)</f>
        <v>42.650000000000006</v>
      </c>
      <c r="N77">
        <f t="shared" si="112"/>
        <v>2.9</v>
      </c>
      <c r="O77">
        <f t="shared" si="112"/>
        <v>91.95</v>
      </c>
      <c r="P77">
        <f t="shared" si="112"/>
        <v>92.149999999999991</v>
      </c>
      <c r="Q77">
        <f t="shared" si="112"/>
        <v>53.75</v>
      </c>
      <c r="R77">
        <f t="shared" si="112"/>
        <v>130.5</v>
      </c>
      <c r="S77">
        <f t="shared" si="112"/>
        <v>4.1555</v>
      </c>
      <c r="T77">
        <f>SUM(T71,T69)</f>
        <v>67</v>
      </c>
      <c r="U77">
        <f t="shared" si="113"/>
        <v>89</v>
      </c>
      <c r="V77">
        <f t="shared" si="113"/>
        <v>67</v>
      </c>
      <c r="W77">
        <f t="shared" si="113"/>
        <v>125</v>
      </c>
      <c r="X77">
        <f t="shared" si="113"/>
        <v>16.907</v>
      </c>
      <c r="Y77">
        <f t="shared" si="113"/>
        <v>0.86159999999999992</v>
      </c>
      <c r="Z77">
        <f t="shared" si="113"/>
        <v>828.6</v>
      </c>
      <c r="AA77">
        <f t="shared" si="113"/>
        <v>676.80000000000007</v>
      </c>
      <c r="AB77">
        <f t="shared" si="113"/>
        <v>1434.5</v>
      </c>
      <c r="AC77">
        <f t="shared" si="113"/>
        <v>0.30464845621962072</v>
      </c>
      <c r="AD77">
        <f t="shared" si="113"/>
        <v>7.5306359964400632E-2</v>
      </c>
      <c r="AE77">
        <f t="shared" si="113"/>
        <v>0.12322858903265559</v>
      </c>
      <c r="AF77">
        <f t="shared" si="113"/>
        <v>2.8363113575682894</v>
      </c>
      <c r="AG77">
        <f t="shared" si="113"/>
        <v>2.316697473813925</v>
      </c>
      <c r="AH77">
        <f t="shared" si="113"/>
        <v>-0.51961388375436446</v>
      </c>
      <c r="AI77">
        <f t="shared" si="113"/>
        <v>4.9103169713151242</v>
      </c>
      <c r="AJ77">
        <f t="shared" si="113"/>
        <v>2.0740056137468343</v>
      </c>
    </row>
    <row r="78" spans="1:38" x14ac:dyDescent="0.2">
      <c r="A78" t="s">
        <v>30</v>
      </c>
      <c r="B78" s="35">
        <v>100</v>
      </c>
      <c r="C78">
        <v>2018</v>
      </c>
      <c r="D78">
        <v>1</v>
      </c>
      <c r="E78" t="s">
        <v>16</v>
      </c>
      <c r="F78" t="str">
        <f t="shared" si="111"/>
        <v>UP</v>
      </c>
      <c r="G78" t="s">
        <v>50</v>
      </c>
      <c r="H78">
        <v>3</v>
      </c>
      <c r="I78">
        <v>90</v>
      </c>
      <c r="J78">
        <v>3.7250000000000001</v>
      </c>
      <c r="K78">
        <f t="shared" si="99"/>
        <v>335.25</v>
      </c>
      <c r="L78" t="s">
        <v>52</v>
      </c>
      <c r="M78" s="31">
        <f t="shared" ref="M78:S79" si="114">AVERAGE(M68,M74)</f>
        <v>4.55</v>
      </c>
      <c r="N78" s="31">
        <f t="shared" si="114"/>
        <v>4</v>
      </c>
      <c r="O78" s="31">
        <f t="shared" si="114"/>
        <v>5.0500000000000007</v>
      </c>
      <c r="P78" s="31">
        <f t="shared" si="114"/>
        <v>56.5</v>
      </c>
      <c r="Q78" s="31">
        <f t="shared" si="114"/>
        <v>54</v>
      </c>
      <c r="R78" s="31">
        <f t="shared" si="114"/>
        <v>59</v>
      </c>
      <c r="S78" s="31">
        <f t="shared" si="114"/>
        <v>2.3839999999999999</v>
      </c>
      <c r="T78" s="30">
        <f t="shared" ref="T78:AJ78" si="115">SUM(T66,T74,T72)</f>
        <v>363</v>
      </c>
      <c r="U78" s="30">
        <f t="shared" si="115"/>
        <v>427</v>
      </c>
      <c r="V78" s="30">
        <f t="shared" si="115"/>
        <v>373</v>
      </c>
      <c r="W78" s="30">
        <f t="shared" si="115"/>
        <v>482</v>
      </c>
      <c r="X78" s="30">
        <f t="shared" si="115"/>
        <v>28.262999999999998</v>
      </c>
      <c r="Y78" s="30">
        <f t="shared" si="115"/>
        <v>1.8346</v>
      </c>
      <c r="Z78" s="30">
        <f t="shared" si="115"/>
        <v>2476</v>
      </c>
      <c r="AA78" s="30">
        <f t="shared" si="115"/>
        <v>2210.5</v>
      </c>
      <c r="AB78" s="30">
        <f t="shared" si="115"/>
        <v>2765</v>
      </c>
      <c r="AC78" s="30">
        <f t="shared" si="115"/>
        <v>1.2736763609246831</v>
      </c>
      <c r="AD78" s="30">
        <f t="shared" si="115"/>
        <v>0.16107382550335569</v>
      </c>
      <c r="AE78" s="30">
        <f t="shared" si="115"/>
        <v>0.16405667412378822</v>
      </c>
      <c r="AF78" s="30">
        <f t="shared" si="115"/>
        <v>7.3855331841909022</v>
      </c>
      <c r="AG78" s="30">
        <f t="shared" si="115"/>
        <v>6.5935868754660696</v>
      </c>
      <c r="AH78" s="30">
        <f t="shared" si="115"/>
        <v>-0.79194630872483229</v>
      </c>
      <c r="AI78" s="30">
        <f t="shared" si="115"/>
        <v>8.2475764354958994</v>
      </c>
      <c r="AJ78" s="30">
        <f t="shared" si="115"/>
        <v>0.86204325130499682</v>
      </c>
    </row>
    <row r="79" spans="1:38" x14ac:dyDescent="0.2">
      <c r="A79" t="s">
        <v>30</v>
      </c>
      <c r="B79" s="35">
        <v>100</v>
      </c>
      <c r="C79">
        <v>2018</v>
      </c>
      <c r="D79">
        <v>2</v>
      </c>
      <c r="E79" t="s">
        <v>15</v>
      </c>
      <c r="F79" t="str">
        <f t="shared" si="111"/>
        <v>DS</v>
      </c>
      <c r="G79" t="s">
        <v>50</v>
      </c>
      <c r="H79">
        <v>3</v>
      </c>
      <c r="I79">
        <v>90</v>
      </c>
      <c r="J79">
        <v>3.246</v>
      </c>
      <c r="K79">
        <f t="shared" si="99"/>
        <v>292.14</v>
      </c>
      <c r="L79" t="s">
        <v>52</v>
      </c>
      <c r="M79" s="31">
        <f t="shared" si="114"/>
        <v>4.45</v>
      </c>
      <c r="N79" s="31">
        <f t="shared" si="114"/>
        <v>3.8</v>
      </c>
      <c r="O79" s="31">
        <f t="shared" si="114"/>
        <v>5.0500000000000007</v>
      </c>
      <c r="P79" s="31">
        <f t="shared" si="114"/>
        <v>54.5</v>
      </c>
      <c r="Q79" s="31">
        <f t="shared" si="114"/>
        <v>51.7</v>
      </c>
      <c r="R79" s="31">
        <f t="shared" si="114"/>
        <v>57.25</v>
      </c>
      <c r="S79" s="31">
        <f t="shared" si="114"/>
        <v>3.0059999999999998</v>
      </c>
      <c r="T79" s="30">
        <f t="shared" ref="T79:AJ79" si="116">SUM(T67,T75,T73)</f>
        <v>349</v>
      </c>
      <c r="U79" s="30">
        <f t="shared" si="116"/>
        <v>391</v>
      </c>
      <c r="V79" s="30">
        <f t="shared" si="116"/>
        <v>350</v>
      </c>
      <c r="W79" s="30">
        <f t="shared" si="116"/>
        <v>433</v>
      </c>
      <c r="X79" s="30">
        <f t="shared" si="116"/>
        <v>21.396000000000001</v>
      </c>
      <c r="Y79" s="30">
        <f t="shared" si="116"/>
        <v>1.8681000000000001</v>
      </c>
      <c r="Z79" s="30">
        <f t="shared" si="116"/>
        <v>2489.5</v>
      </c>
      <c r="AA79" s="30">
        <f t="shared" si="116"/>
        <v>2279.5</v>
      </c>
      <c r="AB79" s="30">
        <f t="shared" si="116"/>
        <v>2725.3999999999996</v>
      </c>
      <c r="AC79" s="30">
        <f t="shared" si="116"/>
        <v>1.3383993975491202</v>
      </c>
      <c r="AD79" s="30">
        <f t="shared" si="116"/>
        <v>0.14034367084274663</v>
      </c>
      <c r="AE79" s="30">
        <f t="shared" si="116"/>
        <v>0.14376668720476485</v>
      </c>
      <c r="AF79" s="30">
        <f t="shared" si="116"/>
        <v>8.5215992332443342</v>
      </c>
      <c r="AG79" s="30">
        <f t="shared" si="116"/>
        <v>7.8027657972205109</v>
      </c>
      <c r="AH79" s="30">
        <f t="shared" si="116"/>
        <v>-0.71883343602382421</v>
      </c>
      <c r="AI79" s="30">
        <f t="shared" si="116"/>
        <v>9.3290887930444306</v>
      </c>
      <c r="AJ79" s="30">
        <f t="shared" si="116"/>
        <v>0.80748955980009551</v>
      </c>
    </row>
    <row r="80" spans="1:38" x14ac:dyDescent="0.2">
      <c r="A80" t="s">
        <v>30</v>
      </c>
      <c r="B80" s="35">
        <v>100</v>
      </c>
      <c r="C80">
        <v>2018</v>
      </c>
      <c r="D80">
        <v>1</v>
      </c>
      <c r="E80" t="s">
        <v>16</v>
      </c>
      <c r="F80" t="str">
        <f t="shared" si="111"/>
        <v>UP</v>
      </c>
      <c r="G80" t="s">
        <v>50</v>
      </c>
      <c r="H80">
        <v>3</v>
      </c>
      <c r="I80">
        <v>90</v>
      </c>
      <c r="J80">
        <v>3.7250000000000001</v>
      </c>
      <c r="K80">
        <f t="shared" si="99"/>
        <v>335.25</v>
      </c>
      <c r="L80" t="s">
        <v>53</v>
      </c>
      <c r="M80" s="31">
        <f t="shared" ref="M80:S80" si="117">AVERAGE(M68,M70,M72,M74,M78)</f>
        <v>16.97</v>
      </c>
      <c r="N80" s="31">
        <f t="shared" si="117"/>
        <v>3.3400000000000007</v>
      </c>
      <c r="O80" s="31">
        <f t="shared" si="117"/>
        <v>88.51</v>
      </c>
      <c r="P80" s="31">
        <f t="shared" si="117"/>
        <v>72.84</v>
      </c>
      <c r="Q80" s="31">
        <f t="shared" si="117"/>
        <v>46.46</v>
      </c>
      <c r="R80" s="31">
        <f t="shared" si="117"/>
        <v>145.97999999999999</v>
      </c>
      <c r="S80" s="31">
        <f t="shared" si="117"/>
        <v>2.4008000000000003</v>
      </c>
      <c r="T80" s="30">
        <f t="shared" ref="T80:AJ80" si="118">SUM(T66,T68,T70,T72,T74)</f>
        <v>435</v>
      </c>
      <c r="U80" s="30">
        <f t="shared" si="118"/>
        <v>581</v>
      </c>
      <c r="V80" s="30">
        <f t="shared" si="118"/>
        <v>445</v>
      </c>
      <c r="W80" s="30">
        <f t="shared" si="118"/>
        <v>801</v>
      </c>
      <c r="X80" s="30">
        <f t="shared" si="118"/>
        <v>109.38800000000001</v>
      </c>
      <c r="Y80" s="30">
        <f t="shared" si="118"/>
        <v>2.6865000000000001</v>
      </c>
      <c r="Z80" s="30">
        <f t="shared" si="118"/>
        <v>3686.6</v>
      </c>
      <c r="AA80" s="30">
        <f t="shared" si="118"/>
        <v>2838.9</v>
      </c>
      <c r="AB80" s="30">
        <f t="shared" si="118"/>
        <v>5440.1</v>
      </c>
      <c r="AC80" s="30">
        <f t="shared" si="118"/>
        <v>1.7330350484712902</v>
      </c>
      <c r="AD80" s="30">
        <f t="shared" si="118"/>
        <v>0.40566741237882181</v>
      </c>
      <c r="AE80" s="30">
        <f t="shared" si="118"/>
        <v>0.65622669649515286</v>
      </c>
      <c r="AF80" s="30">
        <f t="shared" si="118"/>
        <v>10.996569724086502</v>
      </c>
      <c r="AG80" s="30">
        <f t="shared" si="118"/>
        <v>8.4680089485458598</v>
      </c>
      <c r="AH80" s="30">
        <f t="shared" si="118"/>
        <v>-2.5285607755406412</v>
      </c>
      <c r="AI80" s="30">
        <f t="shared" si="118"/>
        <v>16.226994780014916</v>
      </c>
      <c r="AJ80" s="30">
        <f t="shared" si="118"/>
        <v>5.2304250559284116</v>
      </c>
    </row>
    <row r="81" spans="1:36" x14ac:dyDescent="0.2">
      <c r="A81" t="s">
        <v>30</v>
      </c>
      <c r="B81" s="35">
        <v>100</v>
      </c>
      <c r="C81">
        <v>2018</v>
      </c>
      <c r="D81">
        <v>2</v>
      </c>
      <c r="E81" t="s">
        <v>15</v>
      </c>
      <c r="F81" t="str">
        <f t="shared" si="111"/>
        <v>DS</v>
      </c>
      <c r="G81" t="s">
        <v>50</v>
      </c>
      <c r="H81">
        <v>3</v>
      </c>
      <c r="I81">
        <v>90</v>
      </c>
      <c r="J81">
        <v>3.246</v>
      </c>
      <c r="K81">
        <f t="shared" si="99"/>
        <v>292.14</v>
      </c>
      <c r="L81" t="s">
        <v>53</v>
      </c>
      <c r="M81" s="31">
        <f t="shared" ref="M81:S81" si="119">AVERAGE(M69,M71,M73,M75)</f>
        <v>23.325000000000003</v>
      </c>
      <c r="N81" s="31">
        <f t="shared" si="119"/>
        <v>3.0750000000000002</v>
      </c>
      <c r="O81" s="31">
        <f t="shared" si="119"/>
        <v>48.324999999999996</v>
      </c>
      <c r="P81" s="31">
        <f t="shared" si="119"/>
        <v>78.924999999999983</v>
      </c>
      <c r="Q81" s="31">
        <f t="shared" si="119"/>
        <v>58.475000000000001</v>
      </c>
      <c r="R81" s="31">
        <f t="shared" si="119"/>
        <v>99.3</v>
      </c>
      <c r="S81" s="31">
        <f t="shared" si="119"/>
        <v>2.6004999999999998</v>
      </c>
      <c r="T81" s="30">
        <f t="shared" ref="T81:AJ81" si="120">SUM(T67,T69,T71,T73,T75)</f>
        <v>416</v>
      </c>
      <c r="U81" s="30">
        <f t="shared" si="120"/>
        <v>480</v>
      </c>
      <c r="V81" s="30">
        <f t="shared" si="120"/>
        <v>417</v>
      </c>
      <c r="W81" s="30">
        <f t="shared" si="120"/>
        <v>558</v>
      </c>
      <c r="X81" s="30">
        <f t="shared" si="120"/>
        <v>38.302999999999997</v>
      </c>
      <c r="Y81" s="30">
        <f t="shared" si="120"/>
        <v>2.7297000000000002</v>
      </c>
      <c r="Z81" s="30">
        <f t="shared" si="120"/>
        <v>3318.1000000000004</v>
      </c>
      <c r="AA81" s="30">
        <f t="shared" si="120"/>
        <v>2956.3</v>
      </c>
      <c r="AB81" s="30">
        <f t="shared" si="120"/>
        <v>4159.8999999999996</v>
      </c>
      <c r="AC81" s="30">
        <f t="shared" si="120"/>
        <v>1.6430478537687412</v>
      </c>
      <c r="AD81" s="30">
        <f t="shared" si="120"/>
        <v>0.21565003080714726</v>
      </c>
      <c r="AE81" s="30">
        <f t="shared" si="120"/>
        <v>0.26699527623742042</v>
      </c>
      <c r="AF81" s="30">
        <f t="shared" si="120"/>
        <v>11.357910590812624</v>
      </c>
      <c r="AG81" s="30">
        <f t="shared" si="120"/>
        <v>10.119463271034437</v>
      </c>
      <c r="AH81" s="30">
        <f t="shared" si="120"/>
        <v>-1.2384473197781887</v>
      </c>
      <c r="AI81" s="30">
        <f t="shared" si="120"/>
        <v>14.239405764359555</v>
      </c>
      <c r="AJ81" s="30">
        <f t="shared" si="120"/>
        <v>2.8814951735469299</v>
      </c>
    </row>
    <row r="82" spans="1:36" x14ac:dyDescent="0.2">
      <c r="A82" t="s">
        <v>30</v>
      </c>
      <c r="B82" s="35">
        <v>100</v>
      </c>
      <c r="C82">
        <v>2018</v>
      </c>
      <c r="D82">
        <v>1</v>
      </c>
      <c r="E82" t="s">
        <v>16</v>
      </c>
      <c r="F82" t="str">
        <f t="shared" si="111"/>
        <v>UP</v>
      </c>
      <c r="G82" t="s">
        <v>50</v>
      </c>
      <c r="H82">
        <v>3</v>
      </c>
      <c r="I82">
        <v>90</v>
      </c>
      <c r="J82">
        <v>3.7250000000000001</v>
      </c>
      <c r="K82">
        <f t="shared" si="99"/>
        <v>335.25</v>
      </c>
      <c r="L82" t="s">
        <v>54</v>
      </c>
      <c r="M82" s="31">
        <f t="shared" ref="M82:S82" si="121">AVERAGE(M70,M72,M74,M78,M80)</f>
        <v>18.943999999999999</v>
      </c>
      <c r="N82" s="31">
        <f t="shared" si="121"/>
        <v>2.7679999999999998</v>
      </c>
      <c r="O82" s="31">
        <f t="shared" si="121"/>
        <v>104.63200000000002</v>
      </c>
      <c r="P82" s="31">
        <f t="shared" si="121"/>
        <v>76.368000000000009</v>
      </c>
      <c r="Q82" s="31">
        <f t="shared" si="121"/>
        <v>45.292000000000002</v>
      </c>
      <c r="R82" s="31">
        <f t="shared" si="121"/>
        <v>163.55599999999998</v>
      </c>
      <c r="S82" s="31">
        <f t="shared" si="121"/>
        <v>2.11016</v>
      </c>
      <c r="T82" s="30">
        <f t="shared" ref="T82:AJ82" si="122">SUM(T66,T68,T72,T74)</f>
        <v>433</v>
      </c>
      <c r="U82" s="30">
        <f t="shared" si="122"/>
        <v>579</v>
      </c>
      <c r="V82" s="30">
        <f t="shared" si="122"/>
        <v>443</v>
      </c>
      <c r="W82" s="30">
        <f t="shared" si="122"/>
        <v>794</v>
      </c>
      <c r="X82" s="30">
        <f t="shared" si="122"/>
        <v>109.004</v>
      </c>
      <c r="Y82" s="30">
        <f t="shared" si="122"/>
        <v>2.0198</v>
      </c>
      <c r="Z82" s="30">
        <f t="shared" si="122"/>
        <v>3555.2</v>
      </c>
      <c r="AA82" s="30">
        <f t="shared" si="122"/>
        <v>2707.5</v>
      </c>
      <c r="AB82" s="30">
        <f t="shared" si="122"/>
        <v>4980.2</v>
      </c>
      <c r="AC82" s="30">
        <f t="shared" si="122"/>
        <v>1.7270693512304249</v>
      </c>
      <c r="AD82" s="30">
        <f t="shared" si="122"/>
        <v>0.40566741237882181</v>
      </c>
      <c r="AE82" s="30">
        <f t="shared" si="122"/>
        <v>0.64131245339299026</v>
      </c>
      <c r="AF82" s="30">
        <f t="shared" si="122"/>
        <v>10.604623415361671</v>
      </c>
      <c r="AG82" s="30">
        <f t="shared" si="122"/>
        <v>8.0760626398210285</v>
      </c>
      <c r="AH82" s="30">
        <f t="shared" si="122"/>
        <v>-2.5285607755406412</v>
      </c>
      <c r="AI82" s="30">
        <f t="shared" si="122"/>
        <v>14.855182699478004</v>
      </c>
      <c r="AJ82" s="30">
        <f t="shared" si="122"/>
        <v>4.2505592841163304</v>
      </c>
    </row>
    <row r="83" spans="1:36" x14ac:dyDescent="0.2">
      <c r="A83" t="s">
        <v>30</v>
      </c>
      <c r="B83" s="35">
        <v>100</v>
      </c>
      <c r="C83">
        <v>2018</v>
      </c>
      <c r="D83">
        <v>2</v>
      </c>
      <c r="E83" t="s">
        <v>15</v>
      </c>
      <c r="F83" t="str">
        <f t="shared" si="111"/>
        <v>DS</v>
      </c>
      <c r="G83" t="s">
        <v>50</v>
      </c>
      <c r="H83">
        <v>3</v>
      </c>
      <c r="I83">
        <v>90</v>
      </c>
      <c r="J83">
        <v>3.246</v>
      </c>
      <c r="K83">
        <f t="shared" si="99"/>
        <v>292.14</v>
      </c>
      <c r="L83" t="s">
        <v>54</v>
      </c>
      <c r="M83" s="31">
        <f t="shared" ref="M83:S83" si="123">AVERAGE(M71,M73,M75,M79)</f>
        <v>22.712500000000002</v>
      </c>
      <c r="N83" s="31">
        <f t="shared" si="123"/>
        <v>2.5750000000000002</v>
      </c>
      <c r="O83" s="31">
        <f t="shared" si="123"/>
        <v>47.612499999999997</v>
      </c>
      <c r="P83" s="31">
        <f t="shared" si="123"/>
        <v>79.649999999999991</v>
      </c>
      <c r="Q83" s="31">
        <f t="shared" si="123"/>
        <v>59.424999999999997</v>
      </c>
      <c r="R83" s="31">
        <f t="shared" si="123"/>
        <v>99.787499999999994</v>
      </c>
      <c r="S83" s="31">
        <f t="shared" si="123"/>
        <v>2.0749999999999997</v>
      </c>
      <c r="T83" s="30">
        <f t="shared" ref="T83:AJ83" si="124">SUM(T67,T69,T73,T75)</f>
        <v>413</v>
      </c>
      <c r="U83" s="30">
        <f t="shared" si="124"/>
        <v>477</v>
      </c>
      <c r="V83" s="30">
        <f t="shared" si="124"/>
        <v>414</v>
      </c>
      <c r="W83" s="30">
        <f t="shared" si="124"/>
        <v>550</v>
      </c>
      <c r="X83" s="30">
        <f t="shared" si="124"/>
        <v>37.031999999999996</v>
      </c>
      <c r="Y83" s="30">
        <f t="shared" si="124"/>
        <v>2.2297000000000002</v>
      </c>
      <c r="Z83" s="30">
        <f t="shared" si="124"/>
        <v>3082.9</v>
      </c>
      <c r="AA83" s="30">
        <f t="shared" si="124"/>
        <v>2721.1</v>
      </c>
      <c r="AB83" s="30">
        <f t="shared" si="124"/>
        <v>3532.7</v>
      </c>
      <c r="AC83" s="30">
        <f t="shared" si="124"/>
        <v>1.6327788046826863</v>
      </c>
      <c r="AD83" s="30">
        <f t="shared" si="124"/>
        <v>0.21565003080714726</v>
      </c>
      <c r="AE83" s="30">
        <f t="shared" si="124"/>
        <v>0.24988019442732937</v>
      </c>
      <c r="AF83" s="30">
        <f t="shared" si="124"/>
        <v>10.552817142465942</v>
      </c>
      <c r="AG83" s="30">
        <f t="shared" si="124"/>
        <v>9.3143698226877518</v>
      </c>
      <c r="AH83" s="30">
        <f t="shared" si="124"/>
        <v>-1.2384473197781887</v>
      </c>
      <c r="AI83" s="30">
        <f t="shared" si="124"/>
        <v>12.092489902101732</v>
      </c>
      <c r="AJ83" s="30">
        <f t="shared" si="124"/>
        <v>1.5396727596357911</v>
      </c>
    </row>
    <row r="84" spans="1:36" x14ac:dyDescent="0.2">
      <c r="A84" t="s">
        <v>14</v>
      </c>
      <c r="B84" s="35" t="s">
        <v>59</v>
      </c>
      <c r="C84">
        <v>2016</v>
      </c>
      <c r="D84">
        <v>1</v>
      </c>
      <c r="E84" t="s">
        <v>15</v>
      </c>
      <c r="F84" t="str">
        <f t="shared" si="111"/>
        <v>UP</v>
      </c>
      <c r="G84" t="s">
        <v>49</v>
      </c>
      <c r="H84">
        <v>3</v>
      </c>
      <c r="I84">
        <v>90</v>
      </c>
      <c r="J84">
        <v>3.24</v>
      </c>
      <c r="K84">
        <f t="shared" si="99"/>
        <v>291.60000000000002</v>
      </c>
      <c r="L84" t="s">
        <v>22</v>
      </c>
      <c r="M84">
        <v>10.1</v>
      </c>
      <c r="N84">
        <v>7.6</v>
      </c>
      <c r="O84">
        <v>12.6</v>
      </c>
      <c r="P84">
        <v>98.2</v>
      </c>
      <c r="Q84">
        <v>92.6</v>
      </c>
      <c r="R84">
        <v>103.7</v>
      </c>
      <c r="S84">
        <v>0.93799999999999994</v>
      </c>
      <c r="T84">
        <v>58</v>
      </c>
      <c r="U84">
        <v>58</v>
      </c>
      <c r="V84">
        <v>58</v>
      </c>
      <c r="W84">
        <v>60</v>
      </c>
      <c r="X84">
        <v>0.89700000000000002</v>
      </c>
      <c r="Y84">
        <v>0.78380000000000005</v>
      </c>
      <c r="Z84">
        <f>U84*M84</f>
        <v>585.79999999999995</v>
      </c>
      <c r="AA84">
        <f>M84*V84</f>
        <v>585.79999999999995</v>
      </c>
      <c r="AB84">
        <f>M84*W84</f>
        <v>606</v>
      </c>
      <c r="AC84">
        <f t="shared" ref="AC84:AC91" si="125">U84/K84</f>
        <v>0.19890260631001369</v>
      </c>
      <c r="AD84">
        <f t="shared" ref="AD84:AD91" si="126">(U84-V84)/K84</f>
        <v>0</v>
      </c>
      <c r="AE84">
        <f t="shared" ref="AE84:AE91" si="127">(W84-U84)/K84</f>
        <v>6.8587105624142658E-3</v>
      </c>
      <c r="AF84">
        <f t="shared" ref="AF84:AF91" si="128">Z84/K84</f>
        <v>2.008916323731138</v>
      </c>
      <c r="AG84">
        <f t="shared" ref="AG84:AG91" si="129">(V84*M84)/K84</f>
        <v>2.008916323731138</v>
      </c>
      <c r="AH84">
        <f t="shared" ref="AH84:AH91" si="130">AG84-AF84</f>
        <v>0</v>
      </c>
      <c r="AI84">
        <f t="shared" ref="AI84:AI91" si="131">(M84*W84)/K84</f>
        <v>2.0781893004115224</v>
      </c>
      <c r="AJ84" s="27">
        <f t="shared" ref="AJ84:AJ91" si="132">AI84-AF84</f>
        <v>6.9272976680384346E-2</v>
      </c>
    </row>
    <row r="85" spans="1:36" x14ac:dyDescent="0.2">
      <c r="A85" t="s">
        <v>14</v>
      </c>
      <c r="B85" s="35" t="s">
        <v>59</v>
      </c>
      <c r="C85">
        <v>2016</v>
      </c>
      <c r="D85">
        <v>2</v>
      </c>
      <c r="E85" t="s">
        <v>16</v>
      </c>
      <c r="F85" t="str">
        <f t="shared" si="111"/>
        <v>DS</v>
      </c>
      <c r="G85" t="s">
        <v>49</v>
      </c>
      <c r="H85">
        <v>3</v>
      </c>
      <c r="I85">
        <v>90</v>
      </c>
      <c r="J85">
        <v>2.58</v>
      </c>
      <c r="K85">
        <f t="shared" si="99"/>
        <v>232.20000000000002</v>
      </c>
      <c r="L85" t="s">
        <v>22</v>
      </c>
      <c r="M85">
        <v>13.2</v>
      </c>
      <c r="N85">
        <v>11.2</v>
      </c>
      <c r="O85">
        <v>15.1</v>
      </c>
      <c r="P85">
        <v>111</v>
      </c>
      <c r="Q85">
        <v>105.6</v>
      </c>
      <c r="R85">
        <v>116.4</v>
      </c>
      <c r="S85">
        <v>0.88</v>
      </c>
      <c r="T85">
        <v>54</v>
      </c>
      <c r="U85">
        <v>54</v>
      </c>
      <c r="V85">
        <v>54</v>
      </c>
      <c r="W85">
        <v>55</v>
      </c>
      <c r="X85">
        <v>0.42699999999999999</v>
      </c>
      <c r="Y85">
        <v>0.85709999999999997</v>
      </c>
      <c r="Z85">
        <f t="shared" ref="Z85:Z91" si="133">U85*M85</f>
        <v>712.8</v>
      </c>
      <c r="AA85">
        <f t="shared" ref="AA85:AA91" si="134">M85*V85</f>
        <v>712.8</v>
      </c>
      <c r="AB85">
        <f t="shared" ref="AB85:AB91" si="135">M85*W85</f>
        <v>726</v>
      </c>
      <c r="AC85">
        <f t="shared" si="125"/>
        <v>0.23255813953488372</v>
      </c>
      <c r="AD85">
        <f t="shared" si="126"/>
        <v>0</v>
      </c>
      <c r="AE85">
        <f t="shared" si="127"/>
        <v>4.3066322136089573E-3</v>
      </c>
      <c r="AF85">
        <f t="shared" si="128"/>
        <v>3.0697674418604648</v>
      </c>
      <c r="AG85">
        <f t="shared" si="129"/>
        <v>3.0697674418604648</v>
      </c>
      <c r="AH85">
        <f t="shared" si="130"/>
        <v>0</v>
      </c>
      <c r="AI85">
        <f t="shared" si="131"/>
        <v>3.126614987080103</v>
      </c>
      <c r="AJ85" s="27">
        <f t="shared" si="132"/>
        <v>5.6847545219638196E-2</v>
      </c>
    </row>
    <row r="86" spans="1:36" x14ac:dyDescent="0.2">
      <c r="A86" t="s">
        <v>14</v>
      </c>
      <c r="B86" s="35" t="s">
        <v>59</v>
      </c>
      <c r="C86">
        <v>2016</v>
      </c>
      <c r="D86">
        <v>1</v>
      </c>
      <c r="E86" t="s">
        <v>15</v>
      </c>
      <c r="F86" t="str">
        <f t="shared" si="111"/>
        <v>UP</v>
      </c>
      <c r="G86" t="s">
        <v>49</v>
      </c>
      <c r="H86">
        <v>3</v>
      </c>
      <c r="I86">
        <v>90</v>
      </c>
      <c r="J86">
        <v>3.24</v>
      </c>
      <c r="K86">
        <f t="shared" si="99"/>
        <v>291.60000000000002</v>
      </c>
      <c r="L86" t="s">
        <v>24</v>
      </c>
      <c r="M86">
        <v>1.3</v>
      </c>
      <c r="N86">
        <v>0.8</v>
      </c>
      <c r="O86">
        <v>1.8</v>
      </c>
      <c r="P86">
        <v>28</v>
      </c>
      <c r="Q86">
        <v>23</v>
      </c>
      <c r="R86">
        <v>33</v>
      </c>
      <c r="S86">
        <v>7.6</v>
      </c>
      <c r="T86">
        <v>13</v>
      </c>
      <c r="U86">
        <v>18</v>
      </c>
      <c r="V86">
        <v>13</v>
      </c>
      <c r="W86">
        <v>36</v>
      </c>
      <c r="X86">
        <v>8.5990000000000002</v>
      </c>
      <c r="Y86">
        <v>0.33329999999999999</v>
      </c>
      <c r="Z86">
        <f t="shared" si="133"/>
        <v>23.400000000000002</v>
      </c>
      <c r="AA86">
        <f t="shared" si="134"/>
        <v>16.900000000000002</v>
      </c>
      <c r="AB86">
        <f t="shared" si="135"/>
        <v>46.800000000000004</v>
      </c>
      <c r="AC86">
        <f t="shared" si="125"/>
        <v>6.1728395061728392E-2</v>
      </c>
      <c r="AD86">
        <f t="shared" si="126"/>
        <v>1.7146776406035662E-2</v>
      </c>
      <c r="AE86">
        <f t="shared" si="127"/>
        <v>6.1728395061728392E-2</v>
      </c>
      <c r="AF86">
        <f t="shared" si="128"/>
        <v>8.0246913580246909E-2</v>
      </c>
      <c r="AG86">
        <f t="shared" si="129"/>
        <v>5.7956104252400553E-2</v>
      </c>
      <c r="AH86">
        <f t="shared" si="130"/>
        <v>-2.2290809327846356E-2</v>
      </c>
      <c r="AI86">
        <f t="shared" si="131"/>
        <v>0.16049382716049382</v>
      </c>
      <c r="AJ86" s="27">
        <f t="shared" si="132"/>
        <v>8.0246913580246909E-2</v>
      </c>
    </row>
    <row r="87" spans="1:36" x14ac:dyDescent="0.2">
      <c r="A87" t="s">
        <v>14</v>
      </c>
      <c r="B87" s="35" t="s">
        <v>59</v>
      </c>
      <c r="C87">
        <v>2016</v>
      </c>
      <c r="D87">
        <v>2</v>
      </c>
      <c r="E87" t="s">
        <v>16</v>
      </c>
      <c r="F87" t="str">
        <f t="shared" si="111"/>
        <v>DS</v>
      </c>
      <c r="G87" t="s">
        <v>49</v>
      </c>
      <c r="H87">
        <v>3</v>
      </c>
      <c r="I87">
        <v>90</v>
      </c>
      <c r="J87">
        <v>2.58</v>
      </c>
      <c r="K87">
        <f t="shared" si="99"/>
        <v>232.20000000000002</v>
      </c>
      <c r="L87" t="s">
        <v>24</v>
      </c>
      <c r="M87">
        <v>13.4</v>
      </c>
      <c r="N87">
        <v>6.5</v>
      </c>
      <c r="O87">
        <v>20.3</v>
      </c>
      <c r="P87">
        <v>71</v>
      </c>
      <c r="Q87">
        <v>62</v>
      </c>
      <c r="R87">
        <v>80</v>
      </c>
      <c r="S87">
        <v>3.738</v>
      </c>
      <c r="T87">
        <v>7</v>
      </c>
      <c r="U87">
        <v>7</v>
      </c>
      <c r="V87">
        <v>7</v>
      </c>
      <c r="W87">
        <v>9</v>
      </c>
      <c r="X87">
        <v>0.86899999999999999</v>
      </c>
      <c r="Y87">
        <v>0.63639999999999997</v>
      </c>
      <c r="Z87">
        <f t="shared" si="133"/>
        <v>93.8</v>
      </c>
      <c r="AA87">
        <f t="shared" si="134"/>
        <v>93.8</v>
      </c>
      <c r="AB87">
        <f t="shared" si="135"/>
        <v>120.60000000000001</v>
      </c>
      <c r="AC87">
        <f t="shared" si="125"/>
        <v>3.0146425495262703E-2</v>
      </c>
      <c r="AD87">
        <f t="shared" si="126"/>
        <v>0</v>
      </c>
      <c r="AE87">
        <f t="shared" si="127"/>
        <v>8.6132644272179145E-3</v>
      </c>
      <c r="AF87">
        <f t="shared" si="128"/>
        <v>0.40396210163652019</v>
      </c>
      <c r="AG87">
        <f t="shared" si="129"/>
        <v>0.40396210163652019</v>
      </c>
      <c r="AH87">
        <f t="shared" si="130"/>
        <v>0</v>
      </c>
      <c r="AI87">
        <f t="shared" si="131"/>
        <v>0.51937984496124034</v>
      </c>
      <c r="AJ87" s="27">
        <f t="shared" si="132"/>
        <v>0.11541774332472016</v>
      </c>
    </row>
    <row r="88" spans="1:36" x14ac:dyDescent="0.2">
      <c r="A88" t="s">
        <v>14</v>
      </c>
      <c r="B88" s="35" t="s">
        <v>59</v>
      </c>
      <c r="C88">
        <v>2016</v>
      </c>
      <c r="D88">
        <v>1</v>
      </c>
      <c r="E88" t="s">
        <v>15</v>
      </c>
      <c r="F88" t="str">
        <f t="shared" si="111"/>
        <v>UP</v>
      </c>
      <c r="G88" t="s">
        <v>49</v>
      </c>
      <c r="H88">
        <v>3</v>
      </c>
      <c r="I88">
        <v>90</v>
      </c>
      <c r="J88">
        <v>3.24</v>
      </c>
      <c r="K88">
        <f t="shared" si="99"/>
        <v>291.60000000000002</v>
      </c>
      <c r="L88" t="s">
        <v>25</v>
      </c>
      <c r="M88">
        <v>21.4</v>
      </c>
      <c r="N88">
        <v>16.2</v>
      </c>
      <c r="O88">
        <v>26.6</v>
      </c>
      <c r="P88">
        <v>80.5</v>
      </c>
      <c r="Q88">
        <v>72.099999999999994</v>
      </c>
      <c r="R88">
        <v>88.8</v>
      </c>
      <c r="S88">
        <v>3.742</v>
      </c>
      <c r="T88">
        <v>28</v>
      </c>
      <c r="U88">
        <v>31</v>
      </c>
      <c r="V88">
        <v>28</v>
      </c>
      <c r="W88">
        <v>38</v>
      </c>
      <c r="X88">
        <v>3.67</v>
      </c>
      <c r="Y88">
        <v>0.51849999999999996</v>
      </c>
      <c r="Z88">
        <f t="shared" si="133"/>
        <v>663.4</v>
      </c>
      <c r="AA88">
        <f t="shared" si="134"/>
        <v>599.19999999999993</v>
      </c>
      <c r="AB88">
        <f t="shared" si="135"/>
        <v>813.19999999999993</v>
      </c>
      <c r="AC88">
        <f t="shared" si="125"/>
        <v>0.10631001371742112</v>
      </c>
      <c r="AD88">
        <f t="shared" si="126"/>
        <v>1.0288065843621399E-2</v>
      </c>
      <c r="AE88">
        <f t="shared" si="127"/>
        <v>2.4005486968449931E-2</v>
      </c>
      <c r="AF88">
        <f t="shared" si="128"/>
        <v>2.2750342935528116</v>
      </c>
      <c r="AG88">
        <f t="shared" si="129"/>
        <v>2.0548696844993137</v>
      </c>
      <c r="AH88">
        <f t="shared" si="130"/>
        <v>-0.22016460905349788</v>
      </c>
      <c r="AI88">
        <f t="shared" si="131"/>
        <v>2.7887517146776402</v>
      </c>
      <c r="AJ88" s="27">
        <f t="shared" si="132"/>
        <v>0.51371742112482854</v>
      </c>
    </row>
    <row r="89" spans="1:36" x14ac:dyDescent="0.2">
      <c r="A89" t="s">
        <v>14</v>
      </c>
      <c r="B89" s="35" t="s">
        <v>59</v>
      </c>
      <c r="C89">
        <v>2016</v>
      </c>
      <c r="D89">
        <v>2</v>
      </c>
      <c r="E89" t="s">
        <v>16</v>
      </c>
      <c r="F89" t="str">
        <f t="shared" si="111"/>
        <v>DS</v>
      </c>
      <c r="G89" t="s">
        <v>49</v>
      </c>
      <c r="H89">
        <v>3</v>
      </c>
      <c r="I89">
        <v>90</v>
      </c>
      <c r="J89">
        <v>2.58</v>
      </c>
      <c r="K89">
        <f t="shared" si="99"/>
        <v>232.20000000000002</v>
      </c>
      <c r="L89" t="s">
        <v>25</v>
      </c>
      <c r="M89">
        <v>29.8</v>
      </c>
      <c r="N89">
        <v>22.7</v>
      </c>
      <c r="O89">
        <v>36.9</v>
      </c>
      <c r="P89">
        <v>99.3</v>
      </c>
      <c r="Q89">
        <v>91.6</v>
      </c>
      <c r="R89">
        <v>106.9</v>
      </c>
      <c r="S89">
        <v>3.0649999999999999</v>
      </c>
      <c r="T89">
        <v>4</v>
      </c>
      <c r="U89">
        <v>8</v>
      </c>
      <c r="V89">
        <v>4</v>
      </c>
      <c r="W89">
        <v>50</v>
      </c>
      <c r="X89">
        <v>17.588000000000001</v>
      </c>
      <c r="Y89">
        <v>0.1905</v>
      </c>
      <c r="Z89">
        <f t="shared" si="133"/>
        <v>238.4</v>
      </c>
      <c r="AA89">
        <f t="shared" si="134"/>
        <v>119.2</v>
      </c>
      <c r="AB89">
        <f t="shared" si="135"/>
        <v>1490</v>
      </c>
      <c r="AC89">
        <f t="shared" si="125"/>
        <v>3.4453057708871658E-2</v>
      </c>
      <c r="AD89">
        <f t="shared" si="126"/>
        <v>1.7226528854435829E-2</v>
      </c>
      <c r="AE89">
        <f t="shared" si="127"/>
        <v>0.18087855297157621</v>
      </c>
      <c r="AF89">
        <f t="shared" si="128"/>
        <v>1.0267011197243754</v>
      </c>
      <c r="AG89">
        <f t="shared" si="129"/>
        <v>0.51335055986218769</v>
      </c>
      <c r="AH89">
        <f t="shared" si="130"/>
        <v>-0.51335055986218769</v>
      </c>
      <c r="AI89">
        <f t="shared" si="131"/>
        <v>6.4168819982773471</v>
      </c>
      <c r="AJ89" s="27">
        <f t="shared" si="132"/>
        <v>5.3901808785529717</v>
      </c>
    </row>
    <row r="90" spans="1:36" x14ac:dyDescent="0.2">
      <c r="A90" t="s">
        <v>14</v>
      </c>
      <c r="B90" s="35" t="s">
        <v>59</v>
      </c>
      <c r="C90">
        <v>2016</v>
      </c>
      <c r="D90">
        <v>1</v>
      </c>
      <c r="E90" t="s">
        <v>15</v>
      </c>
      <c r="F90" t="str">
        <f t="shared" si="111"/>
        <v>UP</v>
      </c>
      <c r="G90" t="s">
        <v>49</v>
      </c>
      <c r="H90">
        <v>3</v>
      </c>
      <c r="I90">
        <v>90</v>
      </c>
      <c r="J90">
        <v>3.24</v>
      </c>
      <c r="K90">
        <f t="shared" si="99"/>
        <v>291.60000000000002</v>
      </c>
      <c r="L90" t="s">
        <v>23</v>
      </c>
      <c r="M90">
        <v>0.6</v>
      </c>
      <c r="N90">
        <v>0.4</v>
      </c>
      <c r="O90">
        <v>0.7</v>
      </c>
      <c r="P90">
        <v>32.799999999999997</v>
      </c>
      <c r="Q90">
        <v>30.3</v>
      </c>
      <c r="R90">
        <v>35.299999999999997</v>
      </c>
      <c r="S90">
        <v>1.6</v>
      </c>
      <c r="T90">
        <v>10</v>
      </c>
      <c r="U90">
        <v>10</v>
      </c>
      <c r="V90">
        <v>10</v>
      </c>
      <c r="W90">
        <v>11</v>
      </c>
      <c r="X90">
        <v>0.627</v>
      </c>
      <c r="Y90">
        <v>0.71430000000000005</v>
      </c>
      <c r="Z90">
        <f t="shared" si="133"/>
        <v>6</v>
      </c>
      <c r="AA90">
        <f t="shared" si="134"/>
        <v>6</v>
      </c>
      <c r="AB90">
        <f t="shared" si="135"/>
        <v>6.6</v>
      </c>
      <c r="AC90">
        <f t="shared" si="125"/>
        <v>3.4293552812071325E-2</v>
      </c>
      <c r="AD90">
        <f t="shared" si="126"/>
        <v>0</v>
      </c>
      <c r="AE90">
        <f t="shared" si="127"/>
        <v>3.4293552812071329E-3</v>
      </c>
      <c r="AF90">
        <f t="shared" si="128"/>
        <v>2.0576131687242798E-2</v>
      </c>
      <c r="AG90">
        <f t="shared" si="129"/>
        <v>2.0576131687242798E-2</v>
      </c>
      <c r="AH90">
        <f t="shared" si="130"/>
        <v>0</v>
      </c>
      <c r="AI90">
        <f t="shared" si="131"/>
        <v>2.2633744855967076E-2</v>
      </c>
      <c r="AJ90" s="27">
        <f t="shared" si="132"/>
        <v>2.0576131687242774E-3</v>
      </c>
    </row>
    <row r="91" spans="1:36" x14ac:dyDescent="0.2">
      <c r="A91" t="s">
        <v>14</v>
      </c>
      <c r="B91" s="35" t="s">
        <v>59</v>
      </c>
      <c r="C91">
        <v>2016</v>
      </c>
      <c r="D91">
        <v>2</v>
      </c>
      <c r="E91" t="s">
        <v>16</v>
      </c>
      <c r="F91" t="str">
        <f t="shared" si="111"/>
        <v>DS</v>
      </c>
      <c r="G91" t="s">
        <v>49</v>
      </c>
      <c r="H91">
        <v>3</v>
      </c>
      <c r="I91">
        <v>90</v>
      </c>
      <c r="J91">
        <v>2.58</v>
      </c>
      <c r="K91">
        <f t="shared" si="99"/>
        <v>232.20000000000002</v>
      </c>
      <c r="L91" t="s">
        <v>23</v>
      </c>
      <c r="M91">
        <v>0.6</v>
      </c>
      <c r="N91">
        <v>0.5</v>
      </c>
      <c r="O91">
        <v>0.7</v>
      </c>
      <c r="P91">
        <v>39.4</v>
      </c>
      <c r="Q91">
        <v>37.700000000000003</v>
      </c>
      <c r="R91">
        <v>41.1</v>
      </c>
      <c r="S91">
        <v>0.97599999999999998</v>
      </c>
      <c r="T91">
        <v>28</v>
      </c>
      <c r="U91">
        <v>28</v>
      </c>
      <c r="V91">
        <v>28</v>
      </c>
      <c r="W91">
        <v>29</v>
      </c>
      <c r="X91">
        <v>0.248</v>
      </c>
      <c r="Y91">
        <v>0.875</v>
      </c>
      <c r="Z91">
        <f t="shared" si="133"/>
        <v>16.8</v>
      </c>
      <c r="AA91">
        <f t="shared" si="134"/>
        <v>16.8</v>
      </c>
      <c r="AB91">
        <f t="shared" si="135"/>
        <v>17.399999999999999</v>
      </c>
      <c r="AC91">
        <f t="shared" si="125"/>
        <v>0.12058570198105081</v>
      </c>
      <c r="AD91">
        <f t="shared" si="126"/>
        <v>0</v>
      </c>
      <c r="AE91">
        <f t="shared" si="127"/>
        <v>4.3066322136089573E-3</v>
      </c>
      <c r="AF91">
        <f t="shared" si="128"/>
        <v>7.2351421188630485E-2</v>
      </c>
      <c r="AG91">
        <f t="shared" si="129"/>
        <v>7.2351421188630485E-2</v>
      </c>
      <c r="AH91">
        <f t="shared" si="130"/>
        <v>0</v>
      </c>
      <c r="AI91">
        <f t="shared" si="131"/>
        <v>7.4935400516795855E-2</v>
      </c>
      <c r="AJ91" s="27">
        <f t="shared" si="132"/>
        <v>2.58397932816537E-3</v>
      </c>
    </row>
    <row r="92" spans="1:36" x14ac:dyDescent="0.2">
      <c r="A92" t="s">
        <v>14</v>
      </c>
      <c r="B92" s="35" t="s">
        <v>59</v>
      </c>
      <c r="C92">
        <v>2016</v>
      </c>
      <c r="D92">
        <v>1</v>
      </c>
      <c r="E92" t="s">
        <v>15</v>
      </c>
      <c r="F92" t="str">
        <f t="shared" si="111"/>
        <v>UP</v>
      </c>
      <c r="G92" t="s">
        <v>49</v>
      </c>
      <c r="H92">
        <v>3</v>
      </c>
      <c r="I92">
        <v>90</v>
      </c>
      <c r="J92">
        <v>3.24</v>
      </c>
      <c r="K92">
        <f t="shared" si="99"/>
        <v>291.60000000000002</v>
      </c>
      <c r="L92" t="s">
        <v>56</v>
      </c>
      <c r="M92">
        <f>AVERAGE(M86,M88)</f>
        <v>11.35</v>
      </c>
      <c r="N92">
        <f t="shared" ref="N92:S93" si="136">AVERAGE(N86,N88)</f>
        <v>8.5</v>
      </c>
      <c r="O92">
        <f t="shared" si="136"/>
        <v>14.200000000000001</v>
      </c>
      <c r="P92">
        <f t="shared" si="136"/>
        <v>54.25</v>
      </c>
      <c r="Q92">
        <f t="shared" si="136"/>
        <v>47.55</v>
      </c>
      <c r="R92">
        <f t="shared" si="136"/>
        <v>60.9</v>
      </c>
      <c r="S92">
        <f t="shared" si="136"/>
        <v>5.6709999999999994</v>
      </c>
      <c r="T92">
        <f>SUM(T86,T88)</f>
        <v>41</v>
      </c>
      <c r="U92">
        <f t="shared" ref="U92:AJ93" si="137">SUM(U86,U88)</f>
        <v>49</v>
      </c>
      <c r="V92">
        <f t="shared" si="137"/>
        <v>41</v>
      </c>
      <c r="W92">
        <f t="shared" si="137"/>
        <v>74</v>
      </c>
      <c r="X92">
        <f t="shared" si="137"/>
        <v>12.269</v>
      </c>
      <c r="Y92">
        <f t="shared" si="137"/>
        <v>0.85179999999999989</v>
      </c>
      <c r="Z92">
        <f t="shared" si="137"/>
        <v>686.8</v>
      </c>
      <c r="AA92">
        <f t="shared" si="137"/>
        <v>616.09999999999991</v>
      </c>
      <c r="AB92">
        <f t="shared" si="137"/>
        <v>859.99999999999989</v>
      </c>
      <c r="AC92">
        <f t="shared" si="137"/>
        <v>0.1680384087791495</v>
      </c>
      <c r="AD92">
        <f t="shared" si="137"/>
        <v>2.743484224965706E-2</v>
      </c>
      <c r="AE92">
        <f t="shared" si="137"/>
        <v>8.5733882030178316E-2</v>
      </c>
      <c r="AF92">
        <f t="shared" si="137"/>
        <v>2.3552812071330584</v>
      </c>
      <c r="AG92">
        <f t="shared" si="137"/>
        <v>2.1128257887517141</v>
      </c>
      <c r="AH92">
        <f t="shared" si="137"/>
        <v>-0.24245541838134424</v>
      </c>
      <c r="AI92">
        <f t="shared" si="137"/>
        <v>2.9492455418381338</v>
      </c>
      <c r="AJ92">
        <f t="shared" si="137"/>
        <v>0.59396433470507548</v>
      </c>
    </row>
    <row r="93" spans="1:36" x14ac:dyDescent="0.2">
      <c r="A93" t="s">
        <v>14</v>
      </c>
      <c r="B93" s="35" t="s">
        <v>59</v>
      </c>
      <c r="C93">
        <v>2016</v>
      </c>
      <c r="D93">
        <v>2</v>
      </c>
      <c r="E93" t="s">
        <v>16</v>
      </c>
      <c r="F93" t="str">
        <f t="shared" si="111"/>
        <v>DS</v>
      </c>
      <c r="G93" t="s">
        <v>49</v>
      </c>
      <c r="H93">
        <v>3</v>
      </c>
      <c r="I93">
        <v>90</v>
      </c>
      <c r="J93">
        <v>2.58</v>
      </c>
      <c r="K93">
        <f t="shared" si="99"/>
        <v>232.20000000000002</v>
      </c>
      <c r="L93" t="s">
        <v>56</v>
      </c>
      <c r="M93">
        <f>AVERAGE(M87,M89)</f>
        <v>21.6</v>
      </c>
      <c r="N93">
        <f t="shared" si="136"/>
        <v>14.6</v>
      </c>
      <c r="O93">
        <f t="shared" si="136"/>
        <v>28.6</v>
      </c>
      <c r="P93">
        <f t="shared" si="136"/>
        <v>85.15</v>
      </c>
      <c r="Q93">
        <f t="shared" si="136"/>
        <v>76.8</v>
      </c>
      <c r="R93">
        <f t="shared" si="136"/>
        <v>93.45</v>
      </c>
      <c r="S93">
        <f t="shared" si="136"/>
        <v>3.4015</v>
      </c>
      <c r="T93">
        <f>SUM(T87,T89)</f>
        <v>11</v>
      </c>
      <c r="U93">
        <f t="shared" si="137"/>
        <v>15</v>
      </c>
      <c r="V93">
        <f t="shared" si="137"/>
        <v>11</v>
      </c>
      <c r="W93">
        <f t="shared" si="137"/>
        <v>59</v>
      </c>
      <c r="X93">
        <f t="shared" si="137"/>
        <v>18.457000000000001</v>
      </c>
      <c r="Y93">
        <f t="shared" si="137"/>
        <v>0.82689999999999997</v>
      </c>
      <c r="Z93">
        <f t="shared" si="137"/>
        <v>332.2</v>
      </c>
      <c r="AA93">
        <f t="shared" si="137"/>
        <v>213</v>
      </c>
      <c r="AB93">
        <f t="shared" si="137"/>
        <v>1610.6</v>
      </c>
      <c r="AC93">
        <f t="shared" si="137"/>
        <v>6.4599483204134361E-2</v>
      </c>
      <c r="AD93">
        <f t="shared" si="137"/>
        <v>1.7226528854435829E-2</v>
      </c>
      <c r="AE93">
        <f t="shared" si="137"/>
        <v>0.18949181739879412</v>
      </c>
      <c r="AF93">
        <f t="shared" si="137"/>
        <v>1.4306632213608956</v>
      </c>
      <c r="AG93">
        <f t="shared" si="137"/>
        <v>0.91731266149870794</v>
      </c>
      <c r="AH93">
        <f t="shared" si="137"/>
        <v>-0.51335055986218769</v>
      </c>
      <c r="AI93">
        <f t="shared" si="137"/>
        <v>6.9362618432385874</v>
      </c>
      <c r="AJ93">
        <f t="shared" si="137"/>
        <v>5.5055986218776916</v>
      </c>
    </row>
    <row r="94" spans="1:36" x14ac:dyDescent="0.2">
      <c r="A94" t="s">
        <v>14</v>
      </c>
      <c r="B94" s="35" t="s">
        <v>59</v>
      </c>
      <c r="C94">
        <v>2016</v>
      </c>
      <c r="D94">
        <v>1</v>
      </c>
      <c r="E94" t="s">
        <v>15</v>
      </c>
      <c r="F94" t="str">
        <f t="shared" si="111"/>
        <v>UP</v>
      </c>
      <c r="G94" t="s">
        <v>49</v>
      </c>
      <c r="H94">
        <v>3</v>
      </c>
      <c r="I94">
        <v>90</v>
      </c>
      <c r="J94">
        <v>3.24</v>
      </c>
      <c r="K94">
        <f t="shared" si="99"/>
        <v>291.60000000000002</v>
      </c>
      <c r="L94" t="s">
        <v>52</v>
      </c>
      <c r="M94" s="31">
        <f t="shared" ref="M94:S95" si="138">AVERAGE(M84,M90)</f>
        <v>5.35</v>
      </c>
      <c r="N94" s="31">
        <f t="shared" si="138"/>
        <v>4</v>
      </c>
      <c r="O94" s="31">
        <f t="shared" si="138"/>
        <v>6.6499999999999995</v>
      </c>
      <c r="P94" s="31">
        <f t="shared" si="138"/>
        <v>65.5</v>
      </c>
      <c r="Q94" s="31">
        <f t="shared" si="138"/>
        <v>61.449999999999996</v>
      </c>
      <c r="R94" s="31">
        <f t="shared" si="138"/>
        <v>69.5</v>
      </c>
      <c r="S94" s="31">
        <f t="shared" si="138"/>
        <v>1.2690000000000001</v>
      </c>
      <c r="T94">
        <f t="shared" ref="T94:AG94" si="139">T84+T90</f>
        <v>68</v>
      </c>
      <c r="U94">
        <f t="shared" si="139"/>
        <v>68</v>
      </c>
      <c r="V94">
        <f t="shared" si="139"/>
        <v>68</v>
      </c>
      <c r="W94">
        <f t="shared" si="139"/>
        <v>71</v>
      </c>
      <c r="X94">
        <f t="shared" si="139"/>
        <v>1.524</v>
      </c>
      <c r="Y94">
        <f t="shared" si="139"/>
        <v>1.4981</v>
      </c>
      <c r="Z94">
        <f t="shared" si="139"/>
        <v>591.79999999999995</v>
      </c>
      <c r="AA94">
        <f t="shared" si="139"/>
        <v>591.79999999999995</v>
      </c>
      <c r="AB94">
        <f t="shared" si="139"/>
        <v>612.6</v>
      </c>
      <c r="AC94">
        <f t="shared" si="139"/>
        <v>0.23319615912208502</v>
      </c>
      <c r="AD94">
        <f t="shared" si="139"/>
        <v>0</v>
      </c>
      <c r="AE94">
        <f t="shared" si="139"/>
        <v>1.0288065843621399E-2</v>
      </c>
      <c r="AF94">
        <f t="shared" si="139"/>
        <v>2.0294924554183806</v>
      </c>
      <c r="AG94">
        <f t="shared" si="139"/>
        <v>2.0294924554183806</v>
      </c>
    </row>
    <row r="95" spans="1:36" x14ac:dyDescent="0.2">
      <c r="A95" t="s">
        <v>14</v>
      </c>
      <c r="B95" s="35" t="s">
        <v>59</v>
      </c>
      <c r="C95">
        <v>2016</v>
      </c>
      <c r="D95">
        <v>2</v>
      </c>
      <c r="E95" t="s">
        <v>16</v>
      </c>
      <c r="F95" t="str">
        <f t="shared" si="111"/>
        <v>DS</v>
      </c>
      <c r="G95" t="s">
        <v>49</v>
      </c>
      <c r="H95">
        <v>3</v>
      </c>
      <c r="I95">
        <v>90</v>
      </c>
      <c r="J95">
        <v>2.58</v>
      </c>
      <c r="K95">
        <f t="shared" si="99"/>
        <v>232.20000000000002</v>
      </c>
      <c r="L95" t="s">
        <v>52</v>
      </c>
      <c r="M95" s="31">
        <f t="shared" si="138"/>
        <v>6.8999999999999995</v>
      </c>
      <c r="N95" s="31">
        <f t="shared" si="138"/>
        <v>5.85</v>
      </c>
      <c r="O95" s="31">
        <f t="shared" si="138"/>
        <v>7.8999999999999995</v>
      </c>
      <c r="P95" s="31">
        <f t="shared" si="138"/>
        <v>75.2</v>
      </c>
      <c r="Q95" s="31">
        <f t="shared" si="138"/>
        <v>71.650000000000006</v>
      </c>
      <c r="R95" s="31">
        <f t="shared" si="138"/>
        <v>78.75</v>
      </c>
      <c r="S95" s="31">
        <f t="shared" si="138"/>
        <v>0.92799999999999994</v>
      </c>
      <c r="T95">
        <f t="shared" ref="T95:AG95" si="140">T85+T91</f>
        <v>82</v>
      </c>
      <c r="U95">
        <f t="shared" si="140"/>
        <v>82</v>
      </c>
      <c r="V95">
        <f t="shared" si="140"/>
        <v>82</v>
      </c>
      <c r="W95">
        <f t="shared" si="140"/>
        <v>84</v>
      </c>
      <c r="X95">
        <f t="shared" si="140"/>
        <v>0.67500000000000004</v>
      </c>
      <c r="Y95">
        <f t="shared" si="140"/>
        <v>1.7321</v>
      </c>
      <c r="Z95">
        <f t="shared" si="140"/>
        <v>729.59999999999991</v>
      </c>
      <c r="AA95">
        <f t="shared" si="140"/>
        <v>729.59999999999991</v>
      </c>
      <c r="AB95">
        <f t="shared" si="140"/>
        <v>743.4</v>
      </c>
      <c r="AC95">
        <f t="shared" si="140"/>
        <v>0.35314384151593453</v>
      </c>
      <c r="AD95">
        <f t="shared" si="140"/>
        <v>0</v>
      </c>
      <c r="AE95">
        <f t="shared" si="140"/>
        <v>8.6132644272179145E-3</v>
      </c>
      <c r="AF95">
        <f t="shared" si="140"/>
        <v>3.1421188630490953</v>
      </c>
      <c r="AG95">
        <f t="shared" si="140"/>
        <v>3.1421188630490953</v>
      </c>
    </row>
    <row r="96" spans="1:36" x14ac:dyDescent="0.2">
      <c r="A96" t="s">
        <v>14</v>
      </c>
      <c r="B96" s="35" t="s">
        <v>59</v>
      </c>
      <c r="C96">
        <v>2016</v>
      </c>
      <c r="D96">
        <v>1</v>
      </c>
      <c r="E96" t="s">
        <v>15</v>
      </c>
      <c r="F96" t="str">
        <f t="shared" si="111"/>
        <v>UP</v>
      </c>
      <c r="G96" t="s">
        <v>49</v>
      </c>
      <c r="H96">
        <v>3</v>
      </c>
      <c r="I96">
        <v>90</v>
      </c>
      <c r="J96">
        <v>3.24</v>
      </c>
      <c r="K96">
        <f t="shared" si="99"/>
        <v>291.60000000000002</v>
      </c>
      <c r="L96" t="s">
        <v>53</v>
      </c>
      <c r="M96" s="31">
        <f t="shared" ref="M96:S96" si="141">AVERAGE(M84,M86,M88,M90,M94)</f>
        <v>7.75</v>
      </c>
      <c r="N96" s="31">
        <f t="shared" si="141"/>
        <v>5.8</v>
      </c>
      <c r="O96" s="31">
        <f t="shared" si="141"/>
        <v>9.67</v>
      </c>
      <c r="P96" s="31">
        <f t="shared" si="141"/>
        <v>61</v>
      </c>
      <c r="Q96" s="31">
        <f t="shared" si="141"/>
        <v>55.89</v>
      </c>
      <c r="R96" s="31">
        <f t="shared" si="141"/>
        <v>66.06</v>
      </c>
      <c r="S96" s="31">
        <f t="shared" si="141"/>
        <v>3.0298000000000003</v>
      </c>
      <c r="T96">
        <f t="shared" ref="T96:AJ96" si="142">SUM(T84,T86,T88,T90)</f>
        <v>109</v>
      </c>
      <c r="U96">
        <f t="shared" si="142"/>
        <v>117</v>
      </c>
      <c r="V96">
        <f t="shared" si="142"/>
        <v>109</v>
      </c>
      <c r="W96">
        <f t="shared" si="142"/>
        <v>145</v>
      </c>
      <c r="X96">
        <f t="shared" si="142"/>
        <v>13.793000000000001</v>
      </c>
      <c r="Y96">
        <f t="shared" si="142"/>
        <v>2.3498999999999999</v>
      </c>
      <c r="Z96">
        <f t="shared" si="142"/>
        <v>1278.5999999999999</v>
      </c>
      <c r="AA96">
        <f t="shared" si="142"/>
        <v>1207.8999999999999</v>
      </c>
      <c r="AB96">
        <f t="shared" si="142"/>
        <v>1472.6</v>
      </c>
      <c r="AC96">
        <f t="shared" si="142"/>
        <v>0.40123456790123452</v>
      </c>
      <c r="AD96">
        <f t="shared" si="142"/>
        <v>2.743484224965706E-2</v>
      </c>
      <c r="AE96">
        <f t="shared" si="142"/>
        <v>9.6021947873799723E-2</v>
      </c>
      <c r="AF96">
        <f t="shared" si="142"/>
        <v>4.3847736625514386</v>
      </c>
      <c r="AG96">
        <f t="shared" si="142"/>
        <v>4.1423182441700952</v>
      </c>
      <c r="AH96">
        <f t="shared" si="142"/>
        <v>-0.24245541838134424</v>
      </c>
      <c r="AI96">
        <f t="shared" si="142"/>
        <v>5.0500685871056232</v>
      </c>
      <c r="AJ96">
        <f t="shared" si="142"/>
        <v>0.66529492455418415</v>
      </c>
    </row>
    <row r="97" spans="1:36" x14ac:dyDescent="0.2">
      <c r="A97" t="s">
        <v>14</v>
      </c>
      <c r="B97" s="35" t="s">
        <v>59</v>
      </c>
      <c r="C97">
        <v>2016</v>
      </c>
      <c r="D97">
        <v>2</v>
      </c>
      <c r="E97" t="s">
        <v>16</v>
      </c>
      <c r="F97" t="str">
        <f t="shared" si="111"/>
        <v>DS</v>
      </c>
      <c r="G97" t="s">
        <v>49</v>
      </c>
      <c r="H97">
        <v>3</v>
      </c>
      <c r="I97">
        <v>90</v>
      </c>
      <c r="J97">
        <v>2.58</v>
      </c>
      <c r="K97">
        <f t="shared" si="99"/>
        <v>232.20000000000002</v>
      </c>
      <c r="L97" t="s">
        <v>53</v>
      </c>
      <c r="M97" s="31">
        <f t="shared" ref="M97:S97" si="143">AVERAGE(M85,M87,M89,M91)</f>
        <v>14.250000000000002</v>
      </c>
      <c r="N97" s="31">
        <f t="shared" si="143"/>
        <v>10.225</v>
      </c>
      <c r="O97" s="31">
        <f t="shared" si="143"/>
        <v>18.25</v>
      </c>
      <c r="P97" s="31">
        <f t="shared" si="143"/>
        <v>80.174999999999997</v>
      </c>
      <c r="Q97" s="31">
        <f t="shared" si="143"/>
        <v>74.224999999999994</v>
      </c>
      <c r="R97" s="31">
        <f t="shared" si="143"/>
        <v>86.100000000000009</v>
      </c>
      <c r="S97" s="31">
        <f t="shared" si="143"/>
        <v>2.1647499999999997</v>
      </c>
      <c r="T97">
        <f t="shared" ref="T97:AJ97" si="144">SUM(T85,T87,T89,T91)</f>
        <v>93</v>
      </c>
      <c r="U97">
        <f t="shared" si="144"/>
        <v>97</v>
      </c>
      <c r="V97">
        <f t="shared" si="144"/>
        <v>93</v>
      </c>
      <c r="W97">
        <f t="shared" si="144"/>
        <v>143</v>
      </c>
      <c r="X97">
        <f t="shared" si="144"/>
        <v>19.132000000000001</v>
      </c>
      <c r="Y97">
        <f t="shared" si="144"/>
        <v>2.5590000000000002</v>
      </c>
      <c r="Z97">
        <f t="shared" si="144"/>
        <v>1061.8</v>
      </c>
      <c r="AA97">
        <f t="shared" si="144"/>
        <v>942.59999999999991</v>
      </c>
      <c r="AB97">
        <f t="shared" si="144"/>
        <v>2354</v>
      </c>
      <c r="AC97">
        <f t="shared" si="144"/>
        <v>0.41774332472006892</v>
      </c>
      <c r="AD97">
        <f t="shared" si="144"/>
        <v>1.7226528854435829E-2</v>
      </c>
      <c r="AE97">
        <f t="shared" si="144"/>
        <v>0.19810508182601205</v>
      </c>
      <c r="AF97">
        <f t="shared" si="144"/>
        <v>4.5727820844099911</v>
      </c>
      <c r="AG97">
        <f t="shared" si="144"/>
        <v>4.0594315245478034</v>
      </c>
      <c r="AH97">
        <f t="shared" si="144"/>
        <v>-0.51335055986218769</v>
      </c>
      <c r="AI97">
        <f t="shared" si="144"/>
        <v>10.137812230835486</v>
      </c>
      <c r="AJ97">
        <f t="shared" si="144"/>
        <v>5.5650301464254959</v>
      </c>
    </row>
    <row r="98" spans="1:36" x14ac:dyDescent="0.2">
      <c r="A98" t="s">
        <v>14</v>
      </c>
      <c r="B98" s="35" t="s">
        <v>59</v>
      </c>
      <c r="C98">
        <v>2016</v>
      </c>
      <c r="D98">
        <v>1</v>
      </c>
      <c r="E98" t="s">
        <v>15</v>
      </c>
      <c r="F98" t="str">
        <f t="shared" si="111"/>
        <v>UP</v>
      </c>
      <c r="G98" t="s">
        <v>49</v>
      </c>
      <c r="H98">
        <v>3</v>
      </c>
      <c r="I98">
        <v>90</v>
      </c>
      <c r="J98">
        <v>3.24</v>
      </c>
      <c r="K98">
        <f t="shared" ref="K98:K125" si="145">J98*I98</f>
        <v>291.60000000000002</v>
      </c>
      <c r="L98" t="s">
        <v>54</v>
      </c>
      <c r="M98" s="31">
        <f t="shared" ref="M98:S98" si="146">AVERAGE(M86,M88,M90,M94,M96)</f>
        <v>7.2799999999999994</v>
      </c>
      <c r="N98" s="31">
        <f t="shared" si="146"/>
        <v>5.4399999999999995</v>
      </c>
      <c r="O98" s="31">
        <f t="shared" si="146"/>
        <v>9.0839999999999996</v>
      </c>
      <c r="P98" s="31">
        <f t="shared" si="146"/>
        <v>53.56</v>
      </c>
      <c r="Q98" s="31">
        <f t="shared" si="146"/>
        <v>48.548000000000002</v>
      </c>
      <c r="R98" s="31">
        <f t="shared" si="146"/>
        <v>58.531999999999996</v>
      </c>
      <c r="S98" s="31">
        <f t="shared" si="146"/>
        <v>3.4481600000000001</v>
      </c>
      <c r="T98" s="30">
        <f t="shared" ref="T98:AJ98" si="147">SUM(T84,T86,T90)</f>
        <v>81</v>
      </c>
      <c r="U98" s="30">
        <f t="shared" si="147"/>
        <v>86</v>
      </c>
      <c r="V98" s="30">
        <f t="shared" si="147"/>
        <v>81</v>
      </c>
      <c r="W98" s="30">
        <f t="shared" si="147"/>
        <v>107</v>
      </c>
      <c r="X98" s="30">
        <f t="shared" si="147"/>
        <v>10.123000000000001</v>
      </c>
      <c r="Y98" s="30">
        <f t="shared" si="147"/>
        <v>1.8313999999999999</v>
      </c>
      <c r="Z98" s="30">
        <f t="shared" si="147"/>
        <v>615.19999999999993</v>
      </c>
      <c r="AA98" s="30">
        <f t="shared" si="147"/>
        <v>608.69999999999993</v>
      </c>
      <c r="AB98" s="30">
        <f t="shared" si="147"/>
        <v>659.4</v>
      </c>
      <c r="AC98" s="30">
        <f t="shared" si="147"/>
        <v>0.29492455418381341</v>
      </c>
      <c r="AD98" s="30">
        <f t="shared" si="147"/>
        <v>1.7146776406035662E-2</v>
      </c>
      <c r="AE98" s="30">
        <f t="shared" si="147"/>
        <v>7.2016460905349799E-2</v>
      </c>
      <c r="AF98" s="30">
        <f t="shared" si="147"/>
        <v>2.1097393689986275</v>
      </c>
      <c r="AG98" s="30">
        <f t="shared" si="147"/>
        <v>2.087448559670781</v>
      </c>
      <c r="AH98" s="30">
        <f t="shared" si="147"/>
        <v>-2.2290809327846356E-2</v>
      </c>
      <c r="AI98" s="30">
        <f t="shared" si="147"/>
        <v>2.2613168724279831</v>
      </c>
      <c r="AJ98" s="30">
        <f t="shared" si="147"/>
        <v>0.15157750342935553</v>
      </c>
    </row>
    <row r="99" spans="1:36" x14ac:dyDescent="0.2">
      <c r="A99" t="s">
        <v>14</v>
      </c>
      <c r="B99" s="35" t="s">
        <v>59</v>
      </c>
      <c r="C99">
        <v>2016</v>
      </c>
      <c r="D99">
        <v>2</v>
      </c>
      <c r="E99" t="s">
        <v>16</v>
      </c>
      <c r="F99" t="str">
        <f t="shared" si="111"/>
        <v>DS</v>
      </c>
      <c r="G99" t="s">
        <v>49</v>
      </c>
      <c r="H99">
        <v>3</v>
      </c>
      <c r="I99">
        <v>90</v>
      </c>
      <c r="J99">
        <v>2.58</v>
      </c>
      <c r="K99">
        <f t="shared" si="145"/>
        <v>232.20000000000002</v>
      </c>
      <c r="L99" t="s">
        <v>54</v>
      </c>
      <c r="M99" s="31">
        <f t="shared" ref="M99:S99" si="148">AVERAGE(M87,M89,M91,M95)</f>
        <v>12.675000000000001</v>
      </c>
      <c r="N99" s="31">
        <f t="shared" si="148"/>
        <v>8.8874999999999993</v>
      </c>
      <c r="O99" s="31">
        <f t="shared" si="148"/>
        <v>16.450000000000003</v>
      </c>
      <c r="P99" s="31">
        <f t="shared" si="148"/>
        <v>71.225000000000009</v>
      </c>
      <c r="Q99" s="31">
        <f t="shared" si="148"/>
        <v>65.737500000000011</v>
      </c>
      <c r="R99" s="31">
        <f t="shared" si="148"/>
        <v>76.6875</v>
      </c>
      <c r="S99" s="31">
        <f t="shared" si="148"/>
        <v>2.1767500000000002</v>
      </c>
      <c r="T99" s="30">
        <f t="shared" ref="T99:AJ99" si="149">SUM(T85,T87,T91)</f>
        <v>89</v>
      </c>
      <c r="U99" s="30">
        <f t="shared" si="149"/>
        <v>89</v>
      </c>
      <c r="V99" s="30">
        <f t="shared" si="149"/>
        <v>89</v>
      </c>
      <c r="W99" s="30">
        <f t="shared" si="149"/>
        <v>93</v>
      </c>
      <c r="X99" s="30">
        <f t="shared" si="149"/>
        <v>1.544</v>
      </c>
      <c r="Y99" s="30">
        <f t="shared" si="149"/>
        <v>2.3685</v>
      </c>
      <c r="Z99" s="30">
        <f t="shared" si="149"/>
        <v>823.39999999999986</v>
      </c>
      <c r="AA99" s="30">
        <f t="shared" si="149"/>
        <v>823.39999999999986</v>
      </c>
      <c r="AB99" s="30">
        <f t="shared" si="149"/>
        <v>864</v>
      </c>
      <c r="AC99" s="30">
        <f t="shared" si="149"/>
        <v>0.38329026701119728</v>
      </c>
      <c r="AD99" s="30">
        <f t="shared" si="149"/>
        <v>0</v>
      </c>
      <c r="AE99" s="30">
        <f t="shared" si="149"/>
        <v>1.7226528854435829E-2</v>
      </c>
      <c r="AF99" s="30">
        <f t="shared" si="149"/>
        <v>3.5460809646856153</v>
      </c>
      <c r="AG99" s="30">
        <f t="shared" si="149"/>
        <v>3.5460809646856153</v>
      </c>
      <c r="AH99" s="30">
        <f t="shared" si="149"/>
        <v>0</v>
      </c>
      <c r="AI99" s="30">
        <f t="shared" si="149"/>
        <v>3.720930232558139</v>
      </c>
      <c r="AJ99" s="30">
        <f t="shared" si="149"/>
        <v>0.17484926787252372</v>
      </c>
    </row>
    <row r="100" spans="1:36" x14ac:dyDescent="0.2">
      <c r="A100" t="s">
        <v>37</v>
      </c>
      <c r="B100" s="35" t="s">
        <v>60</v>
      </c>
      <c r="C100">
        <v>2016</v>
      </c>
      <c r="D100">
        <v>1</v>
      </c>
      <c r="E100" t="s">
        <v>16</v>
      </c>
      <c r="F100" t="str">
        <f t="shared" si="111"/>
        <v>UP</v>
      </c>
      <c r="G100" t="s">
        <v>49</v>
      </c>
      <c r="H100">
        <v>3</v>
      </c>
      <c r="I100">
        <v>80</v>
      </c>
      <c r="J100">
        <v>2.21</v>
      </c>
      <c r="K100">
        <f t="shared" si="145"/>
        <v>176.8</v>
      </c>
      <c r="L100" t="s">
        <v>22</v>
      </c>
      <c r="M100">
        <v>13.4</v>
      </c>
      <c r="N100">
        <v>11.3</v>
      </c>
      <c r="O100">
        <v>15.5</v>
      </c>
      <c r="P100">
        <v>110.9</v>
      </c>
      <c r="Q100">
        <v>105.1</v>
      </c>
      <c r="R100">
        <v>116.7</v>
      </c>
      <c r="S100">
        <v>0.91</v>
      </c>
      <c r="T100">
        <v>41</v>
      </c>
      <c r="U100">
        <v>41</v>
      </c>
      <c r="V100">
        <v>41</v>
      </c>
      <c r="W100">
        <v>42</v>
      </c>
      <c r="X100">
        <v>0.63500000000000001</v>
      </c>
      <c r="Y100">
        <v>0.80389999999999995</v>
      </c>
      <c r="Z100">
        <f>U100*M100</f>
        <v>549.4</v>
      </c>
      <c r="AA100">
        <f>M100*V100</f>
        <v>549.4</v>
      </c>
      <c r="AB100">
        <f>M100*W100</f>
        <v>562.80000000000007</v>
      </c>
      <c r="AC100">
        <f t="shared" ref="AC100:AC107" si="150">U100/K100</f>
        <v>0.23190045248868776</v>
      </c>
      <c r="AD100">
        <f t="shared" ref="AD100:AD107" si="151">(U100-V100)/K100</f>
        <v>0</v>
      </c>
      <c r="AE100">
        <f t="shared" ref="AE100:AE107" si="152">(W100-U100)/K100</f>
        <v>5.6561085972850677E-3</v>
      </c>
      <c r="AF100">
        <f t="shared" ref="AF100:AF107" si="153">Z100/K100</f>
        <v>3.1074660633484159</v>
      </c>
      <c r="AG100">
        <f t="shared" ref="AG100:AG107" si="154">(V100*M100)/K100</f>
        <v>3.1074660633484159</v>
      </c>
      <c r="AH100">
        <f t="shared" ref="AH100:AH107" si="155">AG100-AF100</f>
        <v>0</v>
      </c>
      <c r="AI100">
        <f t="shared" ref="AI100:AI107" si="156">(M100*W100)/K100</f>
        <v>3.1832579185520364</v>
      </c>
      <c r="AJ100" s="27">
        <f t="shared" ref="AJ100:AJ107" si="157">AI100-AF100</f>
        <v>7.5791855203620528E-2</v>
      </c>
    </row>
    <row r="101" spans="1:36" x14ac:dyDescent="0.2">
      <c r="A101" t="s">
        <v>37</v>
      </c>
      <c r="B101" s="35" t="s">
        <v>60</v>
      </c>
      <c r="C101">
        <v>2016</v>
      </c>
      <c r="D101">
        <v>2</v>
      </c>
      <c r="E101" t="s">
        <v>15</v>
      </c>
      <c r="F101" t="str">
        <f t="shared" si="111"/>
        <v>DS</v>
      </c>
      <c r="G101" t="s">
        <v>49</v>
      </c>
      <c r="H101">
        <v>3</v>
      </c>
      <c r="I101">
        <v>90</v>
      </c>
      <c r="J101">
        <v>1.8</v>
      </c>
      <c r="K101">
        <f t="shared" si="145"/>
        <v>162</v>
      </c>
      <c r="L101" t="s">
        <v>22</v>
      </c>
      <c r="M101">
        <v>12.8</v>
      </c>
      <c r="N101">
        <v>10.9</v>
      </c>
      <c r="O101">
        <v>14.7</v>
      </c>
      <c r="P101">
        <v>107.3</v>
      </c>
      <c r="Q101">
        <v>101.9</v>
      </c>
      <c r="R101">
        <v>112.6</v>
      </c>
      <c r="S101">
        <v>0.96199999999999997</v>
      </c>
      <c r="T101">
        <v>51</v>
      </c>
      <c r="U101">
        <v>51</v>
      </c>
      <c r="V101">
        <v>51</v>
      </c>
      <c r="W101">
        <v>53</v>
      </c>
      <c r="X101">
        <v>0.92</v>
      </c>
      <c r="Y101">
        <v>0.77270000000000005</v>
      </c>
      <c r="Z101">
        <f t="shared" ref="Z101:Z107" si="158">U101*M101</f>
        <v>652.80000000000007</v>
      </c>
      <c r="AA101">
        <f t="shared" ref="AA101:AA107" si="159">M101*V101</f>
        <v>652.80000000000007</v>
      </c>
      <c r="AB101">
        <f t="shared" ref="AB101:AB107" si="160">M101*W101</f>
        <v>678.40000000000009</v>
      </c>
      <c r="AC101">
        <f t="shared" si="150"/>
        <v>0.31481481481481483</v>
      </c>
      <c r="AD101">
        <f t="shared" si="151"/>
        <v>0</v>
      </c>
      <c r="AE101">
        <f t="shared" si="152"/>
        <v>1.2345679012345678E-2</v>
      </c>
      <c r="AF101">
        <f t="shared" si="153"/>
        <v>4.0296296296296301</v>
      </c>
      <c r="AG101">
        <f t="shared" si="154"/>
        <v>4.0296296296296301</v>
      </c>
      <c r="AH101">
        <f t="shared" si="155"/>
        <v>0</v>
      </c>
      <c r="AI101">
        <f t="shared" si="156"/>
        <v>4.1876543209876544</v>
      </c>
      <c r="AJ101" s="27">
        <f t="shared" si="157"/>
        <v>0.15802469135802433</v>
      </c>
    </row>
    <row r="102" spans="1:36" x14ac:dyDescent="0.2">
      <c r="A102" t="s">
        <v>37</v>
      </c>
      <c r="B102" s="35" t="s">
        <v>60</v>
      </c>
      <c r="C102">
        <v>2016</v>
      </c>
      <c r="D102">
        <v>1</v>
      </c>
      <c r="E102" t="s">
        <v>16</v>
      </c>
      <c r="F102" t="str">
        <f t="shared" si="111"/>
        <v>UP</v>
      </c>
      <c r="G102" t="s">
        <v>49</v>
      </c>
      <c r="H102">
        <v>3</v>
      </c>
      <c r="I102">
        <v>80</v>
      </c>
      <c r="J102">
        <v>2.21</v>
      </c>
      <c r="K102">
        <f t="shared" si="145"/>
        <v>176.8</v>
      </c>
      <c r="L102" t="s">
        <v>24</v>
      </c>
      <c r="M102">
        <v>14.5</v>
      </c>
      <c r="N102">
        <v>5.4</v>
      </c>
      <c r="O102">
        <v>23.5</v>
      </c>
      <c r="P102">
        <v>68</v>
      </c>
      <c r="Q102">
        <v>50.1</v>
      </c>
      <c r="R102">
        <v>85.9</v>
      </c>
      <c r="S102">
        <v>4.4870000000000001</v>
      </c>
      <c r="T102">
        <v>4</v>
      </c>
      <c r="U102">
        <v>4</v>
      </c>
      <c r="V102">
        <v>4</v>
      </c>
      <c r="W102">
        <v>4</v>
      </c>
      <c r="X102">
        <v>0</v>
      </c>
      <c r="Y102">
        <v>1</v>
      </c>
      <c r="Z102">
        <f t="shared" si="158"/>
        <v>58</v>
      </c>
      <c r="AA102">
        <f t="shared" si="159"/>
        <v>58</v>
      </c>
      <c r="AB102">
        <f t="shared" si="160"/>
        <v>58</v>
      </c>
      <c r="AC102">
        <f t="shared" si="150"/>
        <v>2.2624434389140271E-2</v>
      </c>
      <c r="AD102">
        <f t="shared" si="151"/>
        <v>0</v>
      </c>
      <c r="AE102">
        <f t="shared" si="152"/>
        <v>0</v>
      </c>
      <c r="AF102">
        <f t="shared" si="153"/>
        <v>0.32805429864253394</v>
      </c>
      <c r="AG102">
        <f t="shared" si="154"/>
        <v>0.32805429864253394</v>
      </c>
      <c r="AH102">
        <f t="shared" si="155"/>
        <v>0</v>
      </c>
      <c r="AI102">
        <f t="shared" si="156"/>
        <v>0.32805429864253394</v>
      </c>
      <c r="AJ102" s="27">
        <f t="shared" si="157"/>
        <v>0</v>
      </c>
    </row>
    <row r="103" spans="1:36" x14ac:dyDescent="0.2">
      <c r="A103" t="s">
        <v>37</v>
      </c>
      <c r="B103" s="35" t="s">
        <v>60</v>
      </c>
      <c r="C103">
        <v>2016</v>
      </c>
      <c r="D103">
        <v>2</v>
      </c>
      <c r="E103" t="s">
        <v>15</v>
      </c>
      <c r="F103" t="str">
        <f t="shared" si="111"/>
        <v>DS</v>
      </c>
      <c r="G103" t="s">
        <v>49</v>
      </c>
      <c r="H103">
        <v>3</v>
      </c>
      <c r="I103">
        <v>90</v>
      </c>
      <c r="J103">
        <v>1.8</v>
      </c>
      <c r="K103">
        <f t="shared" si="145"/>
        <v>162</v>
      </c>
      <c r="L103" t="s">
        <v>24</v>
      </c>
      <c r="M103">
        <v>14.2</v>
      </c>
      <c r="N103">
        <v>8</v>
      </c>
      <c r="O103">
        <v>20.3</v>
      </c>
      <c r="P103">
        <v>71</v>
      </c>
      <c r="Q103">
        <v>62.9</v>
      </c>
      <c r="R103">
        <v>79.099999999999994</v>
      </c>
      <c r="S103">
        <v>3.5859999999999999</v>
      </c>
      <c r="T103">
        <v>8</v>
      </c>
      <c r="U103">
        <v>9</v>
      </c>
      <c r="V103">
        <v>8</v>
      </c>
      <c r="W103">
        <v>15</v>
      </c>
      <c r="X103">
        <v>2.6120000000000001</v>
      </c>
      <c r="Y103">
        <v>0.47060000000000002</v>
      </c>
      <c r="Z103">
        <f t="shared" si="158"/>
        <v>127.8</v>
      </c>
      <c r="AA103">
        <f t="shared" si="159"/>
        <v>113.6</v>
      </c>
      <c r="AB103">
        <f t="shared" si="160"/>
        <v>213</v>
      </c>
      <c r="AC103">
        <f t="shared" si="150"/>
        <v>5.5555555555555552E-2</v>
      </c>
      <c r="AD103">
        <f t="shared" si="151"/>
        <v>6.1728395061728392E-3</v>
      </c>
      <c r="AE103">
        <f t="shared" si="152"/>
        <v>3.7037037037037035E-2</v>
      </c>
      <c r="AF103">
        <f t="shared" si="153"/>
        <v>0.78888888888888886</v>
      </c>
      <c r="AG103">
        <f t="shared" si="154"/>
        <v>0.70123456790123451</v>
      </c>
      <c r="AH103">
        <f t="shared" si="155"/>
        <v>-8.7654320987654355E-2</v>
      </c>
      <c r="AI103">
        <f t="shared" si="156"/>
        <v>1.3148148148148149</v>
      </c>
      <c r="AJ103" s="27">
        <f t="shared" si="157"/>
        <v>0.52592592592592602</v>
      </c>
    </row>
    <row r="104" spans="1:36" x14ac:dyDescent="0.2">
      <c r="A104" t="s">
        <v>37</v>
      </c>
      <c r="B104" s="35" t="s">
        <v>60</v>
      </c>
      <c r="C104">
        <v>2016</v>
      </c>
      <c r="D104">
        <v>1</v>
      </c>
      <c r="E104" t="s">
        <v>16</v>
      </c>
      <c r="F104" t="str">
        <f t="shared" si="111"/>
        <v>UP</v>
      </c>
      <c r="G104" t="s">
        <v>49</v>
      </c>
      <c r="H104">
        <v>3</v>
      </c>
      <c r="I104">
        <v>80</v>
      </c>
      <c r="J104">
        <v>2.21</v>
      </c>
      <c r="K104">
        <f t="shared" si="145"/>
        <v>176.8</v>
      </c>
      <c r="L104" t="s">
        <v>25</v>
      </c>
      <c r="M104">
        <v>32.700000000000003</v>
      </c>
      <c r="N104">
        <v>32.700000000000003</v>
      </c>
      <c r="O104">
        <v>32.700000000000003</v>
      </c>
      <c r="P104">
        <v>95</v>
      </c>
      <c r="Q104">
        <v>95</v>
      </c>
      <c r="R104">
        <v>95</v>
      </c>
      <c r="S104">
        <v>3.8159999999999998</v>
      </c>
      <c r="T104">
        <v>1</v>
      </c>
      <c r="U104">
        <v>1</v>
      </c>
      <c r="V104">
        <v>1</v>
      </c>
      <c r="W104">
        <v>1</v>
      </c>
      <c r="X104">
        <v>2.0270000000000001</v>
      </c>
      <c r="Y104">
        <v>0.33329999999999999</v>
      </c>
      <c r="Z104">
        <f t="shared" si="158"/>
        <v>32.700000000000003</v>
      </c>
      <c r="AA104">
        <f t="shared" si="159"/>
        <v>32.700000000000003</v>
      </c>
      <c r="AB104">
        <f t="shared" si="160"/>
        <v>32.700000000000003</v>
      </c>
      <c r="AC104">
        <f t="shared" si="150"/>
        <v>5.6561085972850677E-3</v>
      </c>
      <c r="AD104">
        <f t="shared" si="151"/>
        <v>0</v>
      </c>
      <c r="AE104">
        <f t="shared" si="152"/>
        <v>0</v>
      </c>
      <c r="AF104">
        <f t="shared" si="153"/>
        <v>0.18495475113122173</v>
      </c>
      <c r="AG104">
        <f t="shared" si="154"/>
        <v>0.18495475113122173</v>
      </c>
      <c r="AH104">
        <f t="shared" si="155"/>
        <v>0</v>
      </c>
      <c r="AI104">
        <f t="shared" si="156"/>
        <v>0.18495475113122173</v>
      </c>
      <c r="AJ104" s="27">
        <f t="shared" si="157"/>
        <v>0</v>
      </c>
    </row>
    <row r="105" spans="1:36" x14ac:dyDescent="0.2">
      <c r="A105" t="s">
        <v>37</v>
      </c>
      <c r="B105" s="35" t="s">
        <v>60</v>
      </c>
      <c r="C105">
        <v>2016</v>
      </c>
      <c r="D105">
        <v>2</v>
      </c>
      <c r="E105" t="s">
        <v>15</v>
      </c>
      <c r="F105" t="str">
        <f t="shared" si="111"/>
        <v>DS</v>
      </c>
      <c r="G105" t="s">
        <v>49</v>
      </c>
      <c r="H105">
        <v>3</v>
      </c>
      <c r="I105">
        <v>90</v>
      </c>
      <c r="J105">
        <v>1.8</v>
      </c>
      <c r="K105">
        <f t="shared" si="145"/>
        <v>162</v>
      </c>
      <c r="L105" t="s">
        <v>25</v>
      </c>
      <c r="M105">
        <v>35.6</v>
      </c>
      <c r="N105">
        <v>22.9</v>
      </c>
      <c r="O105">
        <v>48.2</v>
      </c>
      <c r="P105">
        <v>98.3</v>
      </c>
      <c r="Q105">
        <v>74.2</v>
      </c>
      <c r="R105">
        <v>122.5</v>
      </c>
      <c r="S105">
        <v>3.78</v>
      </c>
      <c r="T105">
        <v>3</v>
      </c>
      <c r="U105">
        <v>3</v>
      </c>
      <c r="V105">
        <v>3</v>
      </c>
      <c r="W105">
        <v>8</v>
      </c>
      <c r="X105">
        <v>1.2709999999999999</v>
      </c>
      <c r="Y105">
        <v>0.5</v>
      </c>
      <c r="Z105">
        <f>U105*M105</f>
        <v>106.80000000000001</v>
      </c>
      <c r="AA105">
        <f t="shared" si="159"/>
        <v>106.80000000000001</v>
      </c>
      <c r="AB105">
        <f t="shared" si="160"/>
        <v>284.8</v>
      </c>
      <c r="AC105">
        <f t="shared" si="150"/>
        <v>1.8518518518518517E-2</v>
      </c>
      <c r="AD105">
        <f t="shared" si="151"/>
        <v>0</v>
      </c>
      <c r="AE105">
        <f t="shared" si="152"/>
        <v>3.0864197530864196E-2</v>
      </c>
      <c r="AF105">
        <f t="shared" si="153"/>
        <v>0.65925925925925932</v>
      </c>
      <c r="AG105">
        <f t="shared" si="154"/>
        <v>0.65925925925925932</v>
      </c>
      <c r="AH105">
        <f t="shared" si="155"/>
        <v>0</v>
      </c>
      <c r="AI105">
        <f t="shared" si="156"/>
        <v>1.7580246913580249</v>
      </c>
      <c r="AJ105" s="27">
        <f t="shared" si="157"/>
        <v>1.0987654320987654</v>
      </c>
    </row>
    <row r="106" spans="1:36" x14ac:dyDescent="0.2">
      <c r="A106" t="s">
        <v>37</v>
      </c>
      <c r="B106" s="35" t="s">
        <v>60</v>
      </c>
      <c r="C106">
        <v>2016</v>
      </c>
      <c r="D106">
        <v>1</v>
      </c>
      <c r="E106" t="s">
        <v>16</v>
      </c>
      <c r="F106" t="str">
        <f t="shared" si="111"/>
        <v>UP</v>
      </c>
      <c r="G106" t="s">
        <v>49</v>
      </c>
      <c r="H106">
        <v>3</v>
      </c>
      <c r="I106">
        <v>80</v>
      </c>
      <c r="J106">
        <v>2.21</v>
      </c>
      <c r="K106">
        <f t="shared" si="145"/>
        <v>176.8</v>
      </c>
      <c r="L106" t="s">
        <v>23</v>
      </c>
      <c r="M106">
        <v>1.8</v>
      </c>
      <c r="N106">
        <v>1.6</v>
      </c>
      <c r="O106">
        <v>2</v>
      </c>
      <c r="P106">
        <v>54.7</v>
      </c>
      <c r="Q106">
        <v>51.9</v>
      </c>
      <c r="R106">
        <v>57.5</v>
      </c>
      <c r="S106">
        <v>1.0629999999999999</v>
      </c>
      <c r="T106">
        <v>72</v>
      </c>
      <c r="U106">
        <v>72</v>
      </c>
      <c r="V106">
        <v>72</v>
      </c>
      <c r="W106">
        <v>74</v>
      </c>
      <c r="X106">
        <v>0.80400000000000005</v>
      </c>
      <c r="Y106">
        <v>0.80900000000000005</v>
      </c>
      <c r="Z106">
        <f t="shared" si="158"/>
        <v>129.6</v>
      </c>
      <c r="AA106">
        <f t="shared" si="159"/>
        <v>129.6</v>
      </c>
      <c r="AB106">
        <f t="shared" si="160"/>
        <v>133.20000000000002</v>
      </c>
      <c r="AC106">
        <f t="shared" si="150"/>
        <v>0.40723981900452488</v>
      </c>
      <c r="AD106">
        <f t="shared" si="151"/>
        <v>0</v>
      </c>
      <c r="AE106">
        <f t="shared" si="152"/>
        <v>1.1312217194570135E-2</v>
      </c>
      <c r="AF106">
        <f t="shared" si="153"/>
        <v>0.73303167420814475</v>
      </c>
      <c r="AG106">
        <f t="shared" si="154"/>
        <v>0.73303167420814475</v>
      </c>
      <c r="AH106">
        <f t="shared" si="155"/>
        <v>0</v>
      </c>
      <c r="AI106">
        <f t="shared" si="156"/>
        <v>0.75339366515837114</v>
      </c>
      <c r="AJ106" s="27">
        <f t="shared" si="157"/>
        <v>2.0361990950226394E-2</v>
      </c>
    </row>
    <row r="107" spans="1:36" x14ac:dyDescent="0.2">
      <c r="A107" t="s">
        <v>37</v>
      </c>
      <c r="B107" s="35" t="s">
        <v>60</v>
      </c>
      <c r="C107">
        <v>2016</v>
      </c>
      <c r="D107">
        <v>2</v>
      </c>
      <c r="E107" t="s">
        <v>15</v>
      </c>
      <c r="F107" t="str">
        <f t="shared" si="111"/>
        <v>DS</v>
      </c>
      <c r="G107" t="s">
        <v>49</v>
      </c>
      <c r="H107">
        <v>3</v>
      </c>
      <c r="I107">
        <v>90</v>
      </c>
      <c r="J107">
        <v>1.8</v>
      </c>
      <c r="K107">
        <f t="shared" si="145"/>
        <v>162</v>
      </c>
      <c r="L107" t="s">
        <v>23</v>
      </c>
      <c r="M107">
        <v>1.5</v>
      </c>
      <c r="N107">
        <v>1.4</v>
      </c>
      <c r="O107">
        <v>1.7</v>
      </c>
      <c r="P107">
        <v>49.4</v>
      </c>
      <c r="Q107">
        <v>47.1</v>
      </c>
      <c r="R107">
        <v>51.7</v>
      </c>
      <c r="S107">
        <v>1.1599999999999999</v>
      </c>
      <c r="T107">
        <v>81</v>
      </c>
      <c r="U107">
        <v>81</v>
      </c>
      <c r="V107">
        <v>81</v>
      </c>
      <c r="W107">
        <v>83</v>
      </c>
      <c r="X107">
        <v>1.0369999999999999</v>
      </c>
      <c r="Y107">
        <v>0.78639999999999999</v>
      </c>
      <c r="Z107">
        <f t="shared" si="158"/>
        <v>121.5</v>
      </c>
      <c r="AA107">
        <f t="shared" si="159"/>
        <v>121.5</v>
      </c>
      <c r="AB107">
        <f t="shared" si="160"/>
        <v>124.5</v>
      </c>
      <c r="AC107">
        <f t="shared" si="150"/>
        <v>0.5</v>
      </c>
      <c r="AD107">
        <f t="shared" si="151"/>
        <v>0</v>
      </c>
      <c r="AE107">
        <f t="shared" si="152"/>
        <v>1.2345679012345678E-2</v>
      </c>
      <c r="AF107">
        <f t="shared" si="153"/>
        <v>0.75</v>
      </c>
      <c r="AG107">
        <f t="shared" si="154"/>
        <v>0.75</v>
      </c>
      <c r="AH107">
        <f t="shared" si="155"/>
        <v>0</v>
      </c>
      <c r="AI107">
        <f t="shared" si="156"/>
        <v>0.76851851851851849</v>
      </c>
      <c r="AJ107" s="27">
        <f t="shared" si="157"/>
        <v>1.851851851851849E-2</v>
      </c>
    </row>
    <row r="108" spans="1:36" x14ac:dyDescent="0.2">
      <c r="A108" t="s">
        <v>37</v>
      </c>
      <c r="B108" s="35" t="s">
        <v>60</v>
      </c>
      <c r="C108">
        <v>2016</v>
      </c>
      <c r="D108">
        <v>1</v>
      </c>
      <c r="E108" t="s">
        <v>16</v>
      </c>
      <c r="F108" t="str">
        <f t="shared" si="111"/>
        <v>UP</v>
      </c>
      <c r="G108" t="s">
        <v>49</v>
      </c>
      <c r="H108">
        <v>3</v>
      </c>
      <c r="I108">
        <v>80</v>
      </c>
      <c r="J108">
        <v>2.21</v>
      </c>
      <c r="K108">
        <f t="shared" si="145"/>
        <v>176.8</v>
      </c>
      <c r="L108" t="s">
        <v>56</v>
      </c>
      <c r="M108">
        <f>AVERAGE(M102,M104)</f>
        <v>23.6</v>
      </c>
      <c r="N108">
        <f t="shared" ref="N108:S109" si="161">AVERAGE(N102,N104)</f>
        <v>19.05</v>
      </c>
      <c r="O108">
        <f t="shared" si="161"/>
        <v>28.1</v>
      </c>
      <c r="P108">
        <f t="shared" si="161"/>
        <v>81.5</v>
      </c>
      <c r="Q108">
        <f t="shared" si="161"/>
        <v>72.55</v>
      </c>
      <c r="R108">
        <f t="shared" si="161"/>
        <v>90.45</v>
      </c>
      <c r="S108">
        <f t="shared" si="161"/>
        <v>4.1515000000000004</v>
      </c>
      <c r="T108">
        <f>SUM(T102,T104)</f>
        <v>5</v>
      </c>
      <c r="U108">
        <f t="shared" ref="U108:AJ109" si="162">SUM(U102,U104)</f>
        <v>5</v>
      </c>
      <c r="V108">
        <f t="shared" si="162"/>
        <v>5</v>
      </c>
      <c r="W108">
        <f t="shared" si="162"/>
        <v>5</v>
      </c>
      <c r="X108">
        <f t="shared" si="162"/>
        <v>2.0270000000000001</v>
      </c>
      <c r="Y108">
        <f t="shared" si="162"/>
        <v>1.3332999999999999</v>
      </c>
      <c r="Z108">
        <f t="shared" si="162"/>
        <v>90.7</v>
      </c>
      <c r="AA108">
        <f t="shared" si="162"/>
        <v>90.7</v>
      </c>
      <c r="AB108">
        <f t="shared" si="162"/>
        <v>90.7</v>
      </c>
      <c r="AC108">
        <f t="shared" si="162"/>
        <v>2.828054298642534E-2</v>
      </c>
      <c r="AD108">
        <f t="shared" si="162"/>
        <v>0</v>
      </c>
      <c r="AE108">
        <f t="shared" si="162"/>
        <v>0</v>
      </c>
      <c r="AF108">
        <f t="shared" si="162"/>
        <v>0.51300904977375561</v>
      </c>
      <c r="AG108">
        <f t="shared" si="162"/>
        <v>0.51300904977375561</v>
      </c>
      <c r="AH108">
        <f t="shared" si="162"/>
        <v>0</v>
      </c>
      <c r="AI108">
        <f t="shared" si="162"/>
        <v>0.51300904977375561</v>
      </c>
      <c r="AJ108">
        <f t="shared" si="162"/>
        <v>0</v>
      </c>
    </row>
    <row r="109" spans="1:36" x14ac:dyDescent="0.2">
      <c r="A109" t="s">
        <v>37</v>
      </c>
      <c r="B109" s="35" t="s">
        <v>60</v>
      </c>
      <c r="C109">
        <v>2016</v>
      </c>
      <c r="D109">
        <v>2</v>
      </c>
      <c r="E109" t="s">
        <v>15</v>
      </c>
      <c r="F109" t="str">
        <f t="shared" si="111"/>
        <v>DS</v>
      </c>
      <c r="G109" t="s">
        <v>49</v>
      </c>
      <c r="H109">
        <v>3</v>
      </c>
      <c r="I109">
        <v>90</v>
      </c>
      <c r="J109">
        <v>1.8</v>
      </c>
      <c r="K109">
        <f t="shared" si="145"/>
        <v>162</v>
      </c>
      <c r="L109" t="s">
        <v>56</v>
      </c>
      <c r="M109">
        <f>AVERAGE(M103,M105)</f>
        <v>24.9</v>
      </c>
      <c r="N109">
        <f t="shared" si="161"/>
        <v>15.45</v>
      </c>
      <c r="O109">
        <f t="shared" si="161"/>
        <v>34.25</v>
      </c>
      <c r="P109">
        <f t="shared" si="161"/>
        <v>84.65</v>
      </c>
      <c r="Q109">
        <f t="shared" si="161"/>
        <v>68.55</v>
      </c>
      <c r="R109">
        <f t="shared" si="161"/>
        <v>100.8</v>
      </c>
      <c r="S109">
        <f t="shared" si="161"/>
        <v>3.6829999999999998</v>
      </c>
      <c r="T109">
        <f>SUM(T103,T105)</f>
        <v>11</v>
      </c>
      <c r="U109">
        <f t="shared" si="162"/>
        <v>12</v>
      </c>
      <c r="V109">
        <f t="shared" si="162"/>
        <v>11</v>
      </c>
      <c r="W109">
        <f t="shared" si="162"/>
        <v>23</v>
      </c>
      <c r="X109">
        <f t="shared" si="162"/>
        <v>3.883</v>
      </c>
      <c r="Y109">
        <f t="shared" si="162"/>
        <v>0.97060000000000002</v>
      </c>
      <c r="Z109">
        <f t="shared" si="162"/>
        <v>234.60000000000002</v>
      </c>
      <c r="AA109">
        <f t="shared" si="162"/>
        <v>220.4</v>
      </c>
      <c r="AB109">
        <f t="shared" si="162"/>
        <v>497.8</v>
      </c>
      <c r="AC109">
        <f t="shared" si="162"/>
        <v>7.407407407407407E-2</v>
      </c>
      <c r="AD109">
        <f t="shared" si="162"/>
        <v>6.1728395061728392E-3</v>
      </c>
      <c r="AE109">
        <f t="shared" si="162"/>
        <v>6.7901234567901231E-2</v>
      </c>
      <c r="AF109">
        <f t="shared" si="162"/>
        <v>1.4481481481481482</v>
      </c>
      <c r="AG109">
        <f t="shared" si="162"/>
        <v>1.3604938271604938</v>
      </c>
      <c r="AH109">
        <f t="shared" si="162"/>
        <v>-8.7654320987654355E-2</v>
      </c>
      <c r="AI109">
        <f t="shared" si="162"/>
        <v>3.0728395061728397</v>
      </c>
      <c r="AJ109">
        <f t="shared" si="162"/>
        <v>1.6246913580246916</v>
      </c>
    </row>
    <row r="110" spans="1:36" x14ac:dyDescent="0.2">
      <c r="A110" t="s">
        <v>37</v>
      </c>
      <c r="B110" s="35" t="s">
        <v>60</v>
      </c>
      <c r="C110">
        <v>2016</v>
      </c>
      <c r="D110">
        <v>1</v>
      </c>
      <c r="E110" t="s">
        <v>16</v>
      </c>
      <c r="F110" t="str">
        <f t="shared" si="111"/>
        <v>UP</v>
      </c>
      <c r="G110" t="s">
        <v>49</v>
      </c>
      <c r="H110">
        <v>3</v>
      </c>
      <c r="I110">
        <v>80</v>
      </c>
      <c r="J110">
        <v>2.21</v>
      </c>
      <c r="K110">
        <f t="shared" si="145"/>
        <v>176.8</v>
      </c>
      <c r="L110" t="s">
        <v>52</v>
      </c>
      <c r="M110" s="31">
        <f t="shared" ref="M110:S111" si="163">AVERAGE(M100,M106)</f>
        <v>7.6000000000000005</v>
      </c>
      <c r="N110" s="31">
        <f t="shared" si="163"/>
        <v>6.45</v>
      </c>
      <c r="O110" s="31">
        <f t="shared" si="163"/>
        <v>8.75</v>
      </c>
      <c r="P110" s="31">
        <f t="shared" si="163"/>
        <v>82.800000000000011</v>
      </c>
      <c r="Q110" s="31">
        <f t="shared" si="163"/>
        <v>78.5</v>
      </c>
      <c r="R110" s="31">
        <f t="shared" si="163"/>
        <v>87.1</v>
      </c>
      <c r="S110" s="31">
        <f t="shared" si="163"/>
        <v>0.98649999999999993</v>
      </c>
      <c r="T110">
        <f t="shared" ref="T110:AG110" si="164">T100+T106</f>
        <v>113</v>
      </c>
      <c r="U110">
        <f t="shared" si="164"/>
        <v>113</v>
      </c>
      <c r="V110">
        <f t="shared" si="164"/>
        <v>113</v>
      </c>
      <c r="W110">
        <f t="shared" si="164"/>
        <v>116</v>
      </c>
      <c r="X110">
        <f t="shared" si="164"/>
        <v>1.4390000000000001</v>
      </c>
      <c r="Y110">
        <f t="shared" si="164"/>
        <v>1.6129</v>
      </c>
      <c r="Z110">
        <f t="shared" si="164"/>
        <v>679</v>
      </c>
      <c r="AA110">
        <f t="shared" si="164"/>
        <v>679</v>
      </c>
      <c r="AB110">
        <f t="shared" si="164"/>
        <v>696.00000000000011</v>
      </c>
      <c r="AC110">
        <f t="shared" si="164"/>
        <v>0.63914027149321262</v>
      </c>
      <c r="AD110">
        <f t="shared" si="164"/>
        <v>0</v>
      </c>
      <c r="AE110">
        <f t="shared" si="164"/>
        <v>1.6968325791855202E-2</v>
      </c>
      <c r="AF110">
        <f t="shared" si="164"/>
        <v>3.8404977375565608</v>
      </c>
      <c r="AG110">
        <f t="shared" si="164"/>
        <v>3.8404977375565608</v>
      </c>
    </row>
    <row r="111" spans="1:36" x14ac:dyDescent="0.2">
      <c r="A111" t="s">
        <v>37</v>
      </c>
      <c r="B111" s="35" t="s">
        <v>60</v>
      </c>
      <c r="C111">
        <v>2016</v>
      </c>
      <c r="D111">
        <v>2</v>
      </c>
      <c r="E111" t="s">
        <v>15</v>
      </c>
      <c r="F111" t="str">
        <f t="shared" si="111"/>
        <v>DS</v>
      </c>
      <c r="G111" t="s">
        <v>49</v>
      </c>
      <c r="H111">
        <v>3</v>
      </c>
      <c r="I111">
        <v>90</v>
      </c>
      <c r="J111">
        <v>1.8</v>
      </c>
      <c r="K111">
        <f t="shared" si="145"/>
        <v>162</v>
      </c>
      <c r="L111" t="s">
        <v>52</v>
      </c>
      <c r="M111" s="31">
        <f t="shared" si="163"/>
        <v>7.15</v>
      </c>
      <c r="N111" s="31">
        <f t="shared" si="163"/>
        <v>6.15</v>
      </c>
      <c r="O111" s="31">
        <f t="shared" si="163"/>
        <v>8.1999999999999993</v>
      </c>
      <c r="P111" s="31">
        <f t="shared" si="163"/>
        <v>78.349999999999994</v>
      </c>
      <c r="Q111" s="31">
        <f t="shared" si="163"/>
        <v>74.5</v>
      </c>
      <c r="R111" s="31">
        <f t="shared" si="163"/>
        <v>82.15</v>
      </c>
      <c r="S111" s="31">
        <f t="shared" si="163"/>
        <v>1.0609999999999999</v>
      </c>
      <c r="T111">
        <f t="shared" ref="T111:AG111" si="165">T101+T107</f>
        <v>132</v>
      </c>
      <c r="U111">
        <f t="shared" si="165"/>
        <v>132</v>
      </c>
      <c r="V111">
        <f t="shared" si="165"/>
        <v>132</v>
      </c>
      <c r="W111">
        <f t="shared" si="165"/>
        <v>136</v>
      </c>
      <c r="X111">
        <f t="shared" si="165"/>
        <v>1.9569999999999999</v>
      </c>
      <c r="Y111">
        <f t="shared" si="165"/>
        <v>1.5590999999999999</v>
      </c>
      <c r="Z111">
        <f t="shared" si="165"/>
        <v>774.30000000000007</v>
      </c>
      <c r="AA111">
        <f t="shared" si="165"/>
        <v>774.30000000000007</v>
      </c>
      <c r="AB111">
        <f t="shared" si="165"/>
        <v>802.90000000000009</v>
      </c>
      <c r="AC111">
        <f t="shared" si="165"/>
        <v>0.81481481481481488</v>
      </c>
      <c r="AD111">
        <f t="shared" si="165"/>
        <v>0</v>
      </c>
      <c r="AE111">
        <f t="shared" si="165"/>
        <v>2.4691358024691357E-2</v>
      </c>
      <c r="AF111">
        <f t="shared" si="165"/>
        <v>4.7796296296296301</v>
      </c>
      <c r="AG111">
        <f t="shared" si="165"/>
        <v>4.7796296296296301</v>
      </c>
    </row>
    <row r="112" spans="1:36" x14ac:dyDescent="0.2">
      <c r="A112" t="s">
        <v>37</v>
      </c>
      <c r="B112" s="35" t="s">
        <v>60</v>
      </c>
      <c r="C112">
        <v>2016</v>
      </c>
      <c r="D112">
        <v>1</v>
      </c>
      <c r="E112" t="s">
        <v>16</v>
      </c>
      <c r="F112" t="str">
        <f t="shared" si="111"/>
        <v>UP</v>
      </c>
      <c r="G112" t="s">
        <v>49</v>
      </c>
      <c r="H112">
        <v>3</v>
      </c>
      <c r="I112">
        <v>80</v>
      </c>
      <c r="J112">
        <v>2.21</v>
      </c>
      <c r="K112">
        <f t="shared" si="145"/>
        <v>176.8</v>
      </c>
      <c r="L112" t="s">
        <v>53</v>
      </c>
      <c r="M112" s="31">
        <f t="shared" ref="M112:S112" si="166">AVERAGE(M100,M102,M104,M106,M110)</f>
        <v>14</v>
      </c>
      <c r="N112" s="31">
        <f t="shared" si="166"/>
        <v>11.490000000000002</v>
      </c>
      <c r="O112" s="31">
        <f t="shared" si="166"/>
        <v>16.490000000000002</v>
      </c>
      <c r="P112" s="31">
        <f t="shared" si="166"/>
        <v>82.28</v>
      </c>
      <c r="Q112" s="31">
        <f t="shared" si="166"/>
        <v>76.11999999999999</v>
      </c>
      <c r="R112" s="31">
        <f t="shared" si="166"/>
        <v>88.440000000000012</v>
      </c>
      <c r="S112" s="31">
        <f t="shared" si="166"/>
        <v>2.2525000000000004</v>
      </c>
      <c r="T112">
        <f t="shared" ref="T112:AJ112" si="167">SUM(T100,T102,T104,T106)</f>
        <v>118</v>
      </c>
      <c r="U112">
        <f t="shared" si="167"/>
        <v>118</v>
      </c>
      <c r="V112">
        <f t="shared" si="167"/>
        <v>118</v>
      </c>
      <c r="W112">
        <f t="shared" si="167"/>
        <v>121</v>
      </c>
      <c r="X112">
        <f t="shared" si="167"/>
        <v>3.4660000000000002</v>
      </c>
      <c r="Y112">
        <f t="shared" si="167"/>
        <v>2.9462000000000002</v>
      </c>
      <c r="Z112">
        <f t="shared" si="167"/>
        <v>769.7</v>
      </c>
      <c r="AA112">
        <f t="shared" si="167"/>
        <v>769.7</v>
      </c>
      <c r="AB112">
        <f t="shared" si="167"/>
        <v>786.70000000000016</v>
      </c>
      <c r="AC112">
        <f t="shared" si="167"/>
        <v>0.66742081447963797</v>
      </c>
      <c r="AD112">
        <f t="shared" si="167"/>
        <v>0</v>
      </c>
      <c r="AE112">
        <f t="shared" si="167"/>
        <v>1.6968325791855202E-2</v>
      </c>
      <c r="AF112">
        <f t="shared" si="167"/>
        <v>4.3535067873303168</v>
      </c>
      <c r="AG112">
        <f t="shared" si="167"/>
        <v>4.3535067873303168</v>
      </c>
      <c r="AH112">
        <f t="shared" si="167"/>
        <v>0</v>
      </c>
      <c r="AI112">
        <f t="shared" si="167"/>
        <v>4.4496606334841635</v>
      </c>
      <c r="AJ112">
        <f t="shared" si="167"/>
        <v>9.6153846153846922E-2</v>
      </c>
    </row>
    <row r="113" spans="1:36" x14ac:dyDescent="0.2">
      <c r="A113" t="s">
        <v>37</v>
      </c>
      <c r="B113" s="35" t="s">
        <v>60</v>
      </c>
      <c r="C113">
        <v>2016</v>
      </c>
      <c r="D113">
        <v>2</v>
      </c>
      <c r="E113" t="s">
        <v>15</v>
      </c>
      <c r="F113" t="str">
        <f t="shared" si="111"/>
        <v>DS</v>
      </c>
      <c r="G113" t="s">
        <v>49</v>
      </c>
      <c r="H113">
        <v>3</v>
      </c>
      <c r="I113">
        <v>90</v>
      </c>
      <c r="J113">
        <v>1.8</v>
      </c>
      <c r="K113">
        <f t="shared" si="145"/>
        <v>162</v>
      </c>
      <c r="L113" t="s">
        <v>53</v>
      </c>
      <c r="M113" s="31">
        <f t="shared" ref="M113:S113" si="168">AVERAGE(M101,M103,M105,M107)</f>
        <v>16.024999999999999</v>
      </c>
      <c r="N113" s="31">
        <f t="shared" si="168"/>
        <v>10.799999999999999</v>
      </c>
      <c r="O113" s="31">
        <f t="shared" si="168"/>
        <v>21.225000000000001</v>
      </c>
      <c r="P113" s="31">
        <f t="shared" si="168"/>
        <v>81.5</v>
      </c>
      <c r="Q113" s="31">
        <f t="shared" si="168"/>
        <v>71.525000000000006</v>
      </c>
      <c r="R113" s="31">
        <f t="shared" si="168"/>
        <v>91.474999999999994</v>
      </c>
      <c r="S113" s="31">
        <f t="shared" si="168"/>
        <v>2.3719999999999999</v>
      </c>
      <c r="T113">
        <f t="shared" ref="T113:AJ113" si="169">SUM(T101,T103,T105,T107)</f>
        <v>143</v>
      </c>
      <c r="U113">
        <f t="shared" si="169"/>
        <v>144</v>
      </c>
      <c r="V113">
        <f t="shared" si="169"/>
        <v>143</v>
      </c>
      <c r="W113">
        <f t="shared" si="169"/>
        <v>159</v>
      </c>
      <c r="X113">
        <f t="shared" si="169"/>
        <v>5.84</v>
      </c>
      <c r="Y113">
        <f t="shared" si="169"/>
        <v>2.5297000000000001</v>
      </c>
      <c r="Z113">
        <f t="shared" si="169"/>
        <v>1008.9000000000001</v>
      </c>
      <c r="AA113">
        <f t="shared" si="169"/>
        <v>994.7</v>
      </c>
      <c r="AB113">
        <f t="shared" si="169"/>
        <v>1300.7</v>
      </c>
      <c r="AC113">
        <f t="shared" si="169"/>
        <v>0.88888888888888884</v>
      </c>
      <c r="AD113">
        <f t="shared" si="169"/>
        <v>6.1728395061728392E-3</v>
      </c>
      <c r="AE113">
        <f t="shared" si="169"/>
        <v>9.2592592592592587E-2</v>
      </c>
      <c r="AF113">
        <f t="shared" si="169"/>
        <v>6.2277777777777779</v>
      </c>
      <c r="AG113">
        <f t="shared" si="169"/>
        <v>6.1401234567901239</v>
      </c>
      <c r="AH113">
        <f t="shared" si="169"/>
        <v>-8.7654320987654355E-2</v>
      </c>
      <c r="AI113">
        <f t="shared" si="169"/>
        <v>8.0290123456790123</v>
      </c>
      <c r="AJ113">
        <f t="shared" si="169"/>
        <v>1.8012345679012345</v>
      </c>
    </row>
    <row r="114" spans="1:36" x14ac:dyDescent="0.2">
      <c r="A114" t="s">
        <v>37</v>
      </c>
      <c r="B114" s="35" t="s">
        <v>60</v>
      </c>
      <c r="C114">
        <v>2016</v>
      </c>
      <c r="D114">
        <v>1</v>
      </c>
      <c r="E114" t="s">
        <v>16</v>
      </c>
      <c r="F114" t="str">
        <f t="shared" si="111"/>
        <v>UP</v>
      </c>
      <c r="G114" t="s">
        <v>49</v>
      </c>
      <c r="H114">
        <v>3</v>
      </c>
      <c r="I114">
        <v>80</v>
      </c>
      <c r="J114">
        <v>2.21</v>
      </c>
      <c r="K114">
        <f t="shared" si="145"/>
        <v>176.8</v>
      </c>
      <c r="L114" t="s">
        <v>54</v>
      </c>
      <c r="M114" s="31">
        <f t="shared" ref="M114:S114" si="170">AVERAGE(M102,M104,M106,M110,M112)</f>
        <v>14.12</v>
      </c>
      <c r="N114" s="31">
        <f t="shared" si="170"/>
        <v>11.528000000000002</v>
      </c>
      <c r="O114" s="31">
        <f t="shared" si="170"/>
        <v>16.687999999999999</v>
      </c>
      <c r="P114" s="31">
        <f t="shared" si="170"/>
        <v>76.555999999999997</v>
      </c>
      <c r="Q114" s="31">
        <f t="shared" si="170"/>
        <v>70.323999999999998</v>
      </c>
      <c r="R114" s="31">
        <f t="shared" si="170"/>
        <v>82.787999999999997</v>
      </c>
      <c r="S114" s="31">
        <f t="shared" si="170"/>
        <v>2.5209999999999999</v>
      </c>
      <c r="T114" s="30">
        <f t="shared" ref="T114:AJ114" si="171">SUM(T100,T102,T106)</f>
        <v>117</v>
      </c>
      <c r="U114" s="30">
        <f t="shared" si="171"/>
        <v>117</v>
      </c>
      <c r="V114" s="30">
        <f t="shared" si="171"/>
        <v>117</v>
      </c>
      <c r="W114" s="30">
        <f t="shared" si="171"/>
        <v>120</v>
      </c>
      <c r="X114" s="30">
        <f t="shared" si="171"/>
        <v>1.4390000000000001</v>
      </c>
      <c r="Y114" s="30">
        <f t="shared" si="171"/>
        <v>2.6129000000000002</v>
      </c>
      <c r="Z114" s="30">
        <f t="shared" si="171"/>
        <v>737</v>
      </c>
      <c r="AA114" s="30">
        <f t="shared" si="171"/>
        <v>737</v>
      </c>
      <c r="AB114" s="30">
        <f t="shared" si="171"/>
        <v>754.00000000000011</v>
      </c>
      <c r="AC114" s="30">
        <f t="shared" si="171"/>
        <v>0.66176470588235292</v>
      </c>
      <c r="AD114" s="30">
        <f t="shared" si="171"/>
        <v>0</v>
      </c>
      <c r="AE114" s="30">
        <f t="shared" si="171"/>
        <v>1.6968325791855202E-2</v>
      </c>
      <c r="AF114" s="30">
        <f t="shared" si="171"/>
        <v>4.1685520361990944</v>
      </c>
      <c r="AG114" s="30">
        <f t="shared" si="171"/>
        <v>4.1685520361990944</v>
      </c>
      <c r="AH114" s="30">
        <f t="shared" si="171"/>
        <v>0</v>
      </c>
      <c r="AI114" s="30">
        <f t="shared" si="171"/>
        <v>4.264705882352942</v>
      </c>
      <c r="AJ114" s="30">
        <f t="shared" si="171"/>
        <v>9.6153846153846922E-2</v>
      </c>
    </row>
    <row r="115" spans="1:36" x14ac:dyDescent="0.2">
      <c r="A115" t="s">
        <v>37</v>
      </c>
      <c r="B115" s="35" t="s">
        <v>60</v>
      </c>
      <c r="C115">
        <v>2016</v>
      </c>
      <c r="D115">
        <v>2</v>
      </c>
      <c r="E115" t="s">
        <v>15</v>
      </c>
      <c r="F115" t="str">
        <f t="shared" si="111"/>
        <v>DS</v>
      </c>
      <c r="G115" t="s">
        <v>49</v>
      </c>
      <c r="H115">
        <v>3</v>
      </c>
      <c r="I115">
        <v>90</v>
      </c>
      <c r="J115">
        <v>1.8</v>
      </c>
      <c r="K115">
        <f t="shared" si="145"/>
        <v>162</v>
      </c>
      <c r="L115" t="s">
        <v>54</v>
      </c>
      <c r="M115" s="31">
        <f t="shared" ref="M115:S115" si="172">AVERAGE(M103,M105,M107,M111)</f>
        <v>14.612499999999999</v>
      </c>
      <c r="N115" s="31">
        <f t="shared" si="172"/>
        <v>9.6124999999999989</v>
      </c>
      <c r="O115" s="31">
        <f t="shared" si="172"/>
        <v>19.600000000000001</v>
      </c>
      <c r="P115" s="31">
        <f t="shared" si="172"/>
        <v>74.262500000000003</v>
      </c>
      <c r="Q115" s="31">
        <f t="shared" si="172"/>
        <v>64.674999999999997</v>
      </c>
      <c r="R115" s="31">
        <f t="shared" si="172"/>
        <v>83.862500000000011</v>
      </c>
      <c r="S115" s="31">
        <f t="shared" si="172"/>
        <v>2.3967499999999999</v>
      </c>
      <c r="T115" s="30">
        <f t="shared" ref="T115:AJ115" si="173">SUM(T101,T103,T107)</f>
        <v>140</v>
      </c>
      <c r="U115" s="30">
        <f t="shared" si="173"/>
        <v>141</v>
      </c>
      <c r="V115" s="30">
        <f t="shared" si="173"/>
        <v>140</v>
      </c>
      <c r="W115" s="30">
        <f t="shared" si="173"/>
        <v>151</v>
      </c>
      <c r="X115" s="30">
        <f t="shared" si="173"/>
        <v>4.569</v>
      </c>
      <c r="Y115" s="30">
        <f t="shared" si="173"/>
        <v>2.0297000000000001</v>
      </c>
      <c r="Z115" s="30">
        <f t="shared" si="173"/>
        <v>902.1</v>
      </c>
      <c r="AA115" s="30">
        <f t="shared" si="173"/>
        <v>887.90000000000009</v>
      </c>
      <c r="AB115" s="30">
        <f t="shared" si="173"/>
        <v>1015.9000000000001</v>
      </c>
      <c r="AC115" s="30">
        <f t="shared" si="173"/>
        <v>0.87037037037037035</v>
      </c>
      <c r="AD115" s="30">
        <f t="shared" si="173"/>
        <v>6.1728395061728392E-3</v>
      </c>
      <c r="AE115" s="30">
        <f t="shared" si="173"/>
        <v>6.1728395061728392E-2</v>
      </c>
      <c r="AF115" s="30">
        <f t="shared" si="173"/>
        <v>5.5685185185185189</v>
      </c>
      <c r="AG115" s="30">
        <f t="shared" si="173"/>
        <v>5.480864197530865</v>
      </c>
      <c r="AH115" s="30">
        <f t="shared" si="173"/>
        <v>-8.7654320987654355E-2</v>
      </c>
      <c r="AI115" s="30">
        <f t="shared" si="173"/>
        <v>6.2709876543209875</v>
      </c>
      <c r="AJ115" s="30">
        <f t="shared" si="173"/>
        <v>0.70246913580246884</v>
      </c>
    </row>
    <row r="116" spans="1:36" x14ac:dyDescent="0.2">
      <c r="A116" t="s">
        <v>28</v>
      </c>
      <c r="B116" s="35" t="s">
        <v>61</v>
      </c>
      <c r="C116">
        <v>2017</v>
      </c>
      <c r="D116">
        <v>1</v>
      </c>
      <c r="E116" t="s">
        <v>16</v>
      </c>
      <c r="F116" t="str">
        <f t="shared" si="111"/>
        <v>UP</v>
      </c>
      <c r="G116" t="s">
        <v>49</v>
      </c>
      <c r="H116">
        <v>3</v>
      </c>
      <c r="I116">
        <v>90</v>
      </c>
      <c r="J116">
        <v>1.37</v>
      </c>
      <c r="K116">
        <f t="shared" si="145"/>
        <v>123.30000000000001</v>
      </c>
      <c r="L116" t="s">
        <v>22</v>
      </c>
      <c r="M116">
        <v>12.8</v>
      </c>
      <c r="N116">
        <v>6.3</v>
      </c>
      <c r="O116">
        <v>19.399999999999999</v>
      </c>
      <c r="P116">
        <v>106.7</v>
      </c>
      <c r="Q116">
        <v>89.5</v>
      </c>
      <c r="R116">
        <v>123.9</v>
      </c>
      <c r="S116">
        <v>0.97499999999999998</v>
      </c>
      <c r="T116">
        <v>7</v>
      </c>
      <c r="U116">
        <v>7</v>
      </c>
      <c r="V116">
        <v>7</v>
      </c>
      <c r="W116">
        <v>7</v>
      </c>
      <c r="X116">
        <v>0</v>
      </c>
      <c r="Y116">
        <v>1</v>
      </c>
      <c r="Z116">
        <f>U116*M116</f>
        <v>89.600000000000009</v>
      </c>
      <c r="AA116">
        <f>M116*V116</f>
        <v>89.600000000000009</v>
      </c>
      <c r="AB116">
        <f>M116*W116</f>
        <v>89.600000000000009</v>
      </c>
      <c r="AC116">
        <f>U116/K116</f>
        <v>5.6772100567721001E-2</v>
      </c>
      <c r="AD116">
        <f>(U116-V116)/K116</f>
        <v>0</v>
      </c>
      <c r="AE116">
        <f>(W116-U116)/K116</f>
        <v>0</v>
      </c>
      <c r="AF116">
        <f>Z116/K116</f>
        <v>0.72668288726682884</v>
      </c>
      <c r="AG116">
        <f t="shared" ref="AG116:AG123" si="174">(V116*M116)/K116</f>
        <v>0.72668288726682884</v>
      </c>
      <c r="AH116">
        <f t="shared" ref="AH116:AH123" si="175">AG116-AF116</f>
        <v>0</v>
      </c>
      <c r="AI116">
        <f t="shared" ref="AI116:AI123" si="176">(M116*W116)/K116</f>
        <v>0.72668288726682884</v>
      </c>
      <c r="AJ116" s="27">
        <f t="shared" ref="AJ116:AJ123" si="177">AI116-AF116</f>
        <v>0</v>
      </c>
    </row>
    <row r="117" spans="1:36" x14ac:dyDescent="0.2">
      <c r="A117" t="s">
        <v>28</v>
      </c>
      <c r="B117" s="35" t="s">
        <v>61</v>
      </c>
      <c r="C117">
        <v>2017</v>
      </c>
      <c r="D117">
        <v>2</v>
      </c>
      <c r="E117" t="s">
        <v>15</v>
      </c>
      <c r="F117" t="str">
        <f t="shared" si="111"/>
        <v>DS</v>
      </c>
      <c r="G117" t="s">
        <v>49</v>
      </c>
      <c r="H117">
        <v>3</v>
      </c>
      <c r="I117">
        <v>90</v>
      </c>
      <c r="J117">
        <v>1.42</v>
      </c>
      <c r="K117">
        <f t="shared" si="145"/>
        <v>127.8</v>
      </c>
      <c r="L117" t="s">
        <v>22</v>
      </c>
      <c r="M117">
        <v>11.4</v>
      </c>
      <c r="N117">
        <v>7</v>
      </c>
      <c r="O117">
        <v>15.7</v>
      </c>
      <c r="P117">
        <v>105.3</v>
      </c>
      <c r="Q117">
        <v>93</v>
      </c>
      <c r="R117">
        <v>117.7</v>
      </c>
      <c r="S117">
        <v>0.92300000000000004</v>
      </c>
      <c r="T117">
        <v>9</v>
      </c>
      <c r="U117">
        <v>9</v>
      </c>
      <c r="V117">
        <v>9</v>
      </c>
      <c r="W117">
        <v>11</v>
      </c>
      <c r="X117">
        <v>0.69</v>
      </c>
      <c r="Y117">
        <v>0.69230000000000003</v>
      </c>
      <c r="Z117">
        <f>U117*M117</f>
        <v>102.60000000000001</v>
      </c>
      <c r="AA117">
        <f>M117*V117</f>
        <v>102.60000000000001</v>
      </c>
      <c r="AB117">
        <f>M117*W117</f>
        <v>125.4</v>
      </c>
      <c r="AC117">
        <f>U117/K117</f>
        <v>7.0422535211267609E-2</v>
      </c>
      <c r="AD117">
        <f>(U117-V117)/K117</f>
        <v>0</v>
      </c>
      <c r="AE117">
        <f>(W117-U117)/K117</f>
        <v>1.5649452269170579E-2</v>
      </c>
      <c r="AF117">
        <f>Z117/K117</f>
        <v>0.80281690140845074</v>
      </c>
      <c r="AG117">
        <f t="shared" si="174"/>
        <v>0.80281690140845074</v>
      </c>
      <c r="AH117">
        <f t="shared" si="175"/>
        <v>0</v>
      </c>
      <c r="AI117">
        <f t="shared" si="176"/>
        <v>0.98122065727699537</v>
      </c>
      <c r="AJ117" s="27">
        <f t="shared" si="177"/>
        <v>0.17840375586854462</v>
      </c>
    </row>
    <row r="118" spans="1:36" x14ac:dyDescent="0.2">
      <c r="A118" t="s">
        <v>28</v>
      </c>
      <c r="B118" s="35" t="s">
        <v>61</v>
      </c>
      <c r="C118">
        <v>2017</v>
      </c>
      <c r="D118">
        <v>1</v>
      </c>
      <c r="E118" t="s">
        <v>16</v>
      </c>
      <c r="F118" t="str">
        <f t="shared" si="111"/>
        <v>UP</v>
      </c>
      <c r="G118" t="s">
        <v>49</v>
      </c>
      <c r="H118">
        <v>3</v>
      </c>
      <c r="I118">
        <v>90</v>
      </c>
      <c r="J118">
        <v>1.37</v>
      </c>
      <c r="K118">
        <f t="shared" si="145"/>
        <v>123.30000000000001</v>
      </c>
      <c r="L118" t="s">
        <v>24</v>
      </c>
      <c r="M118">
        <v>6.4</v>
      </c>
      <c r="N118">
        <v>5.2</v>
      </c>
      <c r="O118">
        <v>7.6</v>
      </c>
      <c r="P118">
        <v>51.4</v>
      </c>
      <c r="Q118">
        <v>46.9</v>
      </c>
      <c r="R118">
        <v>55.8</v>
      </c>
      <c r="S118">
        <v>4.218</v>
      </c>
      <c r="T118">
        <v>34</v>
      </c>
      <c r="U118">
        <v>41</v>
      </c>
      <c r="V118">
        <v>34</v>
      </c>
      <c r="W118">
        <v>56</v>
      </c>
      <c r="X118">
        <v>7.4</v>
      </c>
      <c r="Y118">
        <v>0.57630000000000003</v>
      </c>
      <c r="Z118">
        <f>U118*M118</f>
        <v>262.40000000000003</v>
      </c>
      <c r="AA118">
        <f>M118*V118</f>
        <v>217.60000000000002</v>
      </c>
      <c r="AB118">
        <f>M118*W118</f>
        <v>358.40000000000003</v>
      </c>
      <c r="AC118">
        <f>U118/K118</f>
        <v>0.33252230332522298</v>
      </c>
      <c r="AD118">
        <f>(U118-V118)/K118</f>
        <v>5.6772100567721001E-2</v>
      </c>
      <c r="AE118">
        <f>(W118-U118)/K118</f>
        <v>0.121654501216545</v>
      </c>
      <c r="AF118">
        <f>Z118/K118</f>
        <v>2.1281427412814273</v>
      </c>
      <c r="AG118">
        <f t="shared" si="174"/>
        <v>1.764801297648013</v>
      </c>
      <c r="AH118">
        <f t="shared" si="175"/>
        <v>-0.36334144363341436</v>
      </c>
      <c r="AI118">
        <f t="shared" si="176"/>
        <v>2.9067315490673153</v>
      </c>
      <c r="AJ118" s="27">
        <f t="shared" si="177"/>
        <v>0.77858880778588802</v>
      </c>
    </row>
    <row r="119" spans="1:36" x14ac:dyDescent="0.2">
      <c r="A119" t="s">
        <v>28</v>
      </c>
      <c r="B119" s="35" t="s">
        <v>61</v>
      </c>
      <c r="C119">
        <v>2017</v>
      </c>
      <c r="D119">
        <v>2</v>
      </c>
      <c r="E119" t="s">
        <v>15</v>
      </c>
      <c r="F119" t="str">
        <f t="shared" si="111"/>
        <v>DS</v>
      </c>
      <c r="G119" t="s">
        <v>49</v>
      </c>
      <c r="H119">
        <v>3</v>
      </c>
      <c r="I119">
        <v>90</v>
      </c>
      <c r="J119">
        <v>1.42</v>
      </c>
      <c r="K119">
        <f t="shared" si="145"/>
        <v>127.8</v>
      </c>
      <c r="L119" t="s">
        <v>24</v>
      </c>
      <c r="M119">
        <v>5.3</v>
      </c>
      <c r="N119">
        <v>4.5999999999999996</v>
      </c>
      <c r="O119">
        <v>6</v>
      </c>
      <c r="P119">
        <v>52.5</v>
      </c>
      <c r="Q119">
        <v>49.8</v>
      </c>
      <c r="R119">
        <v>55.1</v>
      </c>
      <c r="S119">
        <v>3.367</v>
      </c>
      <c r="T119">
        <v>66</v>
      </c>
      <c r="U119">
        <v>93</v>
      </c>
      <c r="V119">
        <v>66</v>
      </c>
      <c r="W119">
        <v>131</v>
      </c>
      <c r="X119">
        <v>19.327999999999999</v>
      </c>
      <c r="Y119">
        <v>0.33500000000000002</v>
      </c>
      <c r="Z119">
        <f>U119*M119</f>
        <v>492.9</v>
      </c>
      <c r="AA119">
        <f>M119*V119</f>
        <v>349.8</v>
      </c>
      <c r="AB119">
        <f>M119*W119</f>
        <v>694.3</v>
      </c>
      <c r="AC119">
        <f>U119/K119</f>
        <v>0.72769953051643199</v>
      </c>
      <c r="AD119">
        <f>(U119-V119)/K119</f>
        <v>0.21126760563380281</v>
      </c>
      <c r="AE119">
        <f>(W119-U119)/K119</f>
        <v>0.29733959311424102</v>
      </c>
      <c r="AF119">
        <f>Z119/K119</f>
        <v>3.856807511737089</v>
      </c>
      <c r="AG119">
        <f t="shared" si="174"/>
        <v>2.7370892018779345</v>
      </c>
      <c r="AH119">
        <f t="shared" si="175"/>
        <v>-1.1197183098591545</v>
      </c>
      <c r="AI119">
        <f t="shared" si="176"/>
        <v>5.4327073552425666</v>
      </c>
      <c r="AJ119" s="27">
        <f t="shared" si="177"/>
        <v>1.5758998435054776</v>
      </c>
    </row>
    <row r="120" spans="1:36" x14ac:dyDescent="0.2">
      <c r="A120" t="s">
        <v>28</v>
      </c>
      <c r="B120" s="35" t="s">
        <v>61</v>
      </c>
      <c r="C120">
        <v>2017</v>
      </c>
      <c r="D120">
        <v>1</v>
      </c>
      <c r="E120" t="s">
        <v>16</v>
      </c>
      <c r="F120" t="str">
        <f t="shared" si="111"/>
        <v>UP</v>
      </c>
      <c r="G120" t="s">
        <v>49</v>
      </c>
      <c r="H120">
        <v>3</v>
      </c>
      <c r="I120">
        <v>90</v>
      </c>
      <c r="J120">
        <v>1.37</v>
      </c>
      <c r="K120">
        <f t="shared" si="145"/>
        <v>123.30000000000001</v>
      </c>
      <c r="L120" t="s">
        <v>25</v>
      </c>
      <c r="M120">
        <v>51.7</v>
      </c>
      <c r="N120">
        <v>51.7</v>
      </c>
      <c r="O120">
        <v>51.7</v>
      </c>
      <c r="P120">
        <v>115</v>
      </c>
      <c r="Q120">
        <v>115</v>
      </c>
      <c r="R120">
        <v>115</v>
      </c>
      <c r="S120">
        <v>3.3969999999999998</v>
      </c>
      <c r="T120">
        <v>1</v>
      </c>
      <c r="U120">
        <v>1</v>
      </c>
      <c r="V120">
        <v>1</v>
      </c>
      <c r="W120">
        <v>1</v>
      </c>
      <c r="X120">
        <v>0</v>
      </c>
      <c r="Y120">
        <v>1</v>
      </c>
      <c r="Z120">
        <f>U120*M120</f>
        <v>51.7</v>
      </c>
      <c r="AA120">
        <f>M120*V120</f>
        <v>51.7</v>
      </c>
      <c r="AB120">
        <f>M120*W120</f>
        <v>51.7</v>
      </c>
      <c r="AC120">
        <f>U120/K120</f>
        <v>8.1103000811030002E-3</v>
      </c>
      <c r="AD120">
        <f>(U120-V120)/K120</f>
        <v>0</v>
      </c>
      <c r="AE120">
        <f>(W120-U120)/K120</f>
        <v>0</v>
      </c>
      <c r="AF120">
        <f>Z120/K120</f>
        <v>0.41930251419302511</v>
      </c>
      <c r="AG120">
        <f t="shared" si="174"/>
        <v>0.41930251419302511</v>
      </c>
      <c r="AH120">
        <f t="shared" si="175"/>
        <v>0</v>
      </c>
      <c r="AI120">
        <f t="shared" si="176"/>
        <v>0.41930251419302511</v>
      </c>
      <c r="AJ120" s="27">
        <f t="shared" si="177"/>
        <v>0</v>
      </c>
    </row>
    <row r="121" spans="1:36" x14ac:dyDescent="0.2">
      <c r="A121" t="s">
        <v>28</v>
      </c>
      <c r="B121" s="35" t="s">
        <v>61</v>
      </c>
      <c r="C121">
        <v>2017</v>
      </c>
      <c r="D121">
        <v>2</v>
      </c>
      <c r="E121" t="s">
        <v>15</v>
      </c>
      <c r="F121" t="str">
        <f t="shared" si="111"/>
        <v>DS</v>
      </c>
      <c r="G121" t="s">
        <v>49</v>
      </c>
      <c r="H121">
        <v>3</v>
      </c>
      <c r="I121">
        <v>90</v>
      </c>
      <c r="J121">
        <v>1.42</v>
      </c>
      <c r="K121">
        <f t="shared" si="145"/>
        <v>127.8</v>
      </c>
      <c r="L121" t="s">
        <v>25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f t="shared" ref="AD121:AD123" si="178">(U121-V121)/K121</f>
        <v>0</v>
      </c>
      <c r="AE121">
        <f t="shared" ref="AE121:AE123" si="179">(W121-U121)/K121</f>
        <v>0</v>
      </c>
      <c r="AF121">
        <f t="shared" ref="AF121:AF123" si="180">Z121/K121</f>
        <v>0</v>
      </c>
      <c r="AG121">
        <f t="shared" si="174"/>
        <v>0</v>
      </c>
      <c r="AH121">
        <f t="shared" si="175"/>
        <v>0</v>
      </c>
      <c r="AI121">
        <f t="shared" si="176"/>
        <v>0</v>
      </c>
      <c r="AJ121" s="27">
        <f t="shared" si="177"/>
        <v>0</v>
      </c>
    </row>
    <row r="122" spans="1:36" x14ac:dyDescent="0.2">
      <c r="A122" t="s">
        <v>28</v>
      </c>
      <c r="B122" s="35" t="s">
        <v>61</v>
      </c>
      <c r="C122">
        <v>2017</v>
      </c>
      <c r="D122">
        <v>1</v>
      </c>
      <c r="E122" t="s">
        <v>16</v>
      </c>
      <c r="F122" t="str">
        <f t="shared" si="111"/>
        <v>UP</v>
      </c>
      <c r="G122" t="s">
        <v>49</v>
      </c>
      <c r="H122">
        <v>3</v>
      </c>
      <c r="I122">
        <v>90</v>
      </c>
      <c r="J122">
        <v>1.37</v>
      </c>
      <c r="K122">
        <f t="shared" si="145"/>
        <v>123.30000000000001</v>
      </c>
      <c r="L122" t="s">
        <v>23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f t="shared" si="178"/>
        <v>0</v>
      </c>
      <c r="AE122">
        <f t="shared" si="179"/>
        <v>0</v>
      </c>
      <c r="AF122">
        <f t="shared" si="180"/>
        <v>0</v>
      </c>
      <c r="AG122">
        <f t="shared" si="174"/>
        <v>0</v>
      </c>
      <c r="AH122">
        <f t="shared" si="175"/>
        <v>0</v>
      </c>
      <c r="AI122">
        <f t="shared" si="176"/>
        <v>0</v>
      </c>
      <c r="AJ122" s="27">
        <f t="shared" si="177"/>
        <v>0</v>
      </c>
    </row>
    <row r="123" spans="1:36" x14ac:dyDescent="0.2">
      <c r="A123" t="s">
        <v>28</v>
      </c>
      <c r="B123" s="35" t="s">
        <v>61</v>
      </c>
      <c r="C123">
        <v>2017</v>
      </c>
      <c r="D123">
        <v>2</v>
      </c>
      <c r="E123" t="s">
        <v>15</v>
      </c>
      <c r="F123" t="str">
        <f t="shared" si="111"/>
        <v>DS</v>
      </c>
      <c r="G123" t="s">
        <v>49</v>
      </c>
      <c r="H123">
        <v>3</v>
      </c>
      <c r="I123">
        <v>90</v>
      </c>
      <c r="J123">
        <v>1.42</v>
      </c>
      <c r="K123">
        <f t="shared" si="145"/>
        <v>127.8</v>
      </c>
      <c r="L123" t="s">
        <v>23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f t="shared" si="178"/>
        <v>0</v>
      </c>
      <c r="AE123">
        <f t="shared" si="179"/>
        <v>0</v>
      </c>
      <c r="AF123">
        <f t="shared" si="180"/>
        <v>0</v>
      </c>
      <c r="AG123">
        <f t="shared" si="174"/>
        <v>0</v>
      </c>
      <c r="AH123">
        <f t="shared" si="175"/>
        <v>0</v>
      </c>
      <c r="AI123">
        <f t="shared" si="176"/>
        <v>0</v>
      </c>
      <c r="AJ123" s="27">
        <f t="shared" si="177"/>
        <v>0</v>
      </c>
    </row>
    <row r="124" spans="1:36" x14ac:dyDescent="0.2">
      <c r="A124" t="s">
        <v>28</v>
      </c>
      <c r="B124" s="35" t="s">
        <v>61</v>
      </c>
      <c r="C124">
        <v>2017</v>
      </c>
      <c r="D124">
        <v>1</v>
      </c>
      <c r="E124" t="s">
        <v>16</v>
      </c>
      <c r="F124" t="str">
        <f t="shared" si="111"/>
        <v>UP</v>
      </c>
      <c r="G124" t="s">
        <v>49</v>
      </c>
      <c r="H124">
        <v>3</v>
      </c>
      <c r="I124">
        <v>90</v>
      </c>
      <c r="J124">
        <v>1.37</v>
      </c>
      <c r="K124">
        <f t="shared" si="145"/>
        <v>123.30000000000001</v>
      </c>
      <c r="L124" t="s">
        <v>56</v>
      </c>
      <c r="M124">
        <f>AVERAGE(M118,M120)</f>
        <v>29.05</v>
      </c>
      <c r="N124">
        <f t="shared" ref="N124:S125" si="181">AVERAGE(N118,N120)</f>
        <v>28.450000000000003</v>
      </c>
      <c r="O124">
        <f t="shared" si="181"/>
        <v>29.650000000000002</v>
      </c>
      <c r="P124">
        <f t="shared" si="181"/>
        <v>83.2</v>
      </c>
      <c r="Q124">
        <f t="shared" si="181"/>
        <v>80.95</v>
      </c>
      <c r="R124">
        <f t="shared" si="181"/>
        <v>85.4</v>
      </c>
      <c r="S124">
        <f t="shared" si="181"/>
        <v>3.8075000000000001</v>
      </c>
      <c r="T124">
        <f>SUM(T118,T120)</f>
        <v>35</v>
      </c>
      <c r="U124">
        <f t="shared" ref="U124:AJ125" si="182">SUM(U118,U120)</f>
        <v>42</v>
      </c>
      <c r="V124">
        <f t="shared" si="182"/>
        <v>35</v>
      </c>
      <c r="W124">
        <f t="shared" si="182"/>
        <v>57</v>
      </c>
      <c r="X124">
        <f t="shared" si="182"/>
        <v>7.4</v>
      </c>
      <c r="Y124">
        <f t="shared" si="182"/>
        <v>1.5763</v>
      </c>
      <c r="Z124">
        <f t="shared" si="182"/>
        <v>314.10000000000002</v>
      </c>
      <c r="AA124">
        <f t="shared" si="182"/>
        <v>269.3</v>
      </c>
      <c r="AB124">
        <f t="shared" si="182"/>
        <v>410.1</v>
      </c>
      <c r="AC124">
        <f t="shared" si="182"/>
        <v>0.34063260340632595</v>
      </c>
      <c r="AD124">
        <f t="shared" si="182"/>
        <v>5.6772100567721001E-2</v>
      </c>
      <c r="AE124">
        <f t="shared" si="182"/>
        <v>0.121654501216545</v>
      </c>
      <c r="AF124">
        <f t="shared" si="182"/>
        <v>2.5474452554744524</v>
      </c>
      <c r="AG124">
        <f t="shared" si="182"/>
        <v>2.1841038118410383</v>
      </c>
      <c r="AH124">
        <f t="shared" si="182"/>
        <v>-0.36334144363341436</v>
      </c>
      <c r="AI124">
        <f t="shared" si="182"/>
        <v>3.3260340632603405</v>
      </c>
      <c r="AJ124">
        <f t="shared" si="182"/>
        <v>0.77858880778588802</v>
      </c>
    </row>
    <row r="125" spans="1:36" x14ac:dyDescent="0.2">
      <c r="A125" t="s">
        <v>28</v>
      </c>
      <c r="B125" s="35" t="s">
        <v>61</v>
      </c>
      <c r="C125">
        <v>2017</v>
      </c>
      <c r="D125">
        <v>2</v>
      </c>
      <c r="E125" t="s">
        <v>15</v>
      </c>
      <c r="F125" t="str">
        <f t="shared" si="111"/>
        <v>DS</v>
      </c>
      <c r="G125" t="s">
        <v>49</v>
      </c>
      <c r="H125">
        <v>3</v>
      </c>
      <c r="I125">
        <v>90</v>
      </c>
      <c r="J125">
        <v>1.42</v>
      </c>
      <c r="K125">
        <f t="shared" si="145"/>
        <v>127.8</v>
      </c>
      <c r="L125" t="s">
        <v>56</v>
      </c>
      <c r="M125">
        <f>AVERAGE(M119,M121)</f>
        <v>2.65</v>
      </c>
      <c r="N125">
        <f t="shared" si="181"/>
        <v>2.2999999999999998</v>
      </c>
      <c r="O125">
        <f t="shared" si="181"/>
        <v>3</v>
      </c>
      <c r="P125">
        <f t="shared" si="181"/>
        <v>26.25</v>
      </c>
      <c r="Q125">
        <f t="shared" si="181"/>
        <v>24.9</v>
      </c>
      <c r="R125">
        <f t="shared" si="181"/>
        <v>27.55</v>
      </c>
      <c r="S125">
        <f t="shared" si="181"/>
        <v>1.6835</v>
      </c>
      <c r="T125">
        <f>SUM(T119,T121)</f>
        <v>66</v>
      </c>
      <c r="U125">
        <f t="shared" si="182"/>
        <v>93</v>
      </c>
      <c r="V125">
        <f t="shared" si="182"/>
        <v>66</v>
      </c>
      <c r="W125">
        <f t="shared" si="182"/>
        <v>131</v>
      </c>
      <c r="X125">
        <f t="shared" si="182"/>
        <v>19.327999999999999</v>
      </c>
      <c r="Y125">
        <f t="shared" si="182"/>
        <v>0.33500000000000002</v>
      </c>
      <c r="Z125">
        <f t="shared" si="182"/>
        <v>492.9</v>
      </c>
      <c r="AA125">
        <f t="shared" si="182"/>
        <v>349.8</v>
      </c>
      <c r="AB125">
        <f t="shared" si="182"/>
        <v>694.3</v>
      </c>
      <c r="AC125">
        <f t="shared" si="182"/>
        <v>0.72769953051643199</v>
      </c>
      <c r="AD125">
        <f t="shared" si="182"/>
        <v>0.21126760563380281</v>
      </c>
      <c r="AE125">
        <f t="shared" si="182"/>
        <v>0.29733959311424102</v>
      </c>
      <c r="AF125">
        <f t="shared" si="182"/>
        <v>3.856807511737089</v>
      </c>
      <c r="AG125">
        <f t="shared" si="182"/>
        <v>2.7370892018779345</v>
      </c>
      <c r="AH125">
        <f t="shared" si="182"/>
        <v>-1.1197183098591545</v>
      </c>
      <c r="AI125">
        <f t="shared" si="182"/>
        <v>5.4327073552425666</v>
      </c>
      <c r="AJ125">
        <f t="shared" si="182"/>
        <v>1.5758998435054776</v>
      </c>
    </row>
    <row r="126" spans="1:36" x14ac:dyDescent="0.2">
      <c r="A126" t="s">
        <v>28</v>
      </c>
      <c r="B126" s="35" t="s">
        <v>61</v>
      </c>
      <c r="C126">
        <v>2017</v>
      </c>
      <c r="D126">
        <v>1</v>
      </c>
      <c r="E126" t="s">
        <v>16</v>
      </c>
      <c r="F126" t="str">
        <f t="shared" si="111"/>
        <v>UP</v>
      </c>
      <c r="G126" t="s">
        <v>49</v>
      </c>
      <c r="H126">
        <v>3</v>
      </c>
      <c r="I126">
        <v>90</v>
      </c>
      <c r="J126">
        <v>1.37</v>
      </c>
      <c r="K126">
        <f t="shared" ref="K126:K131" si="183">J126*I126</f>
        <v>123.30000000000001</v>
      </c>
      <c r="L126" t="s">
        <v>52</v>
      </c>
      <c r="M126" s="31">
        <f t="shared" ref="M126:S127" si="184">AVERAGE(M116,M122)</f>
        <v>6.4</v>
      </c>
      <c r="N126" s="31">
        <f t="shared" si="184"/>
        <v>3.15</v>
      </c>
      <c r="O126" s="31">
        <f t="shared" si="184"/>
        <v>9.6999999999999993</v>
      </c>
      <c r="P126" s="31">
        <f t="shared" si="184"/>
        <v>53.35</v>
      </c>
      <c r="Q126" s="31">
        <f t="shared" si="184"/>
        <v>44.75</v>
      </c>
      <c r="R126" s="31">
        <f t="shared" si="184"/>
        <v>61.95</v>
      </c>
      <c r="S126" s="31">
        <f t="shared" si="184"/>
        <v>0.48749999999999999</v>
      </c>
      <c r="T126">
        <f t="shared" ref="T126:AG126" si="185">T116+T122</f>
        <v>7</v>
      </c>
      <c r="U126">
        <f t="shared" si="185"/>
        <v>7</v>
      </c>
      <c r="V126">
        <f t="shared" si="185"/>
        <v>7</v>
      </c>
      <c r="W126">
        <f t="shared" si="185"/>
        <v>7</v>
      </c>
      <c r="X126">
        <f t="shared" si="185"/>
        <v>0</v>
      </c>
      <c r="Y126">
        <f t="shared" si="185"/>
        <v>1</v>
      </c>
      <c r="Z126">
        <f t="shared" si="185"/>
        <v>89.600000000000009</v>
      </c>
      <c r="AA126">
        <f t="shared" si="185"/>
        <v>89.600000000000009</v>
      </c>
      <c r="AB126">
        <f t="shared" si="185"/>
        <v>89.600000000000009</v>
      </c>
      <c r="AC126">
        <f t="shared" si="185"/>
        <v>5.6772100567721001E-2</v>
      </c>
      <c r="AD126">
        <f t="shared" si="185"/>
        <v>0</v>
      </c>
      <c r="AE126">
        <f t="shared" si="185"/>
        <v>0</v>
      </c>
      <c r="AF126">
        <f t="shared" si="185"/>
        <v>0.72668288726682884</v>
      </c>
      <c r="AG126">
        <f t="shared" si="185"/>
        <v>0.72668288726682884</v>
      </c>
    </row>
    <row r="127" spans="1:36" x14ac:dyDescent="0.2">
      <c r="A127" t="s">
        <v>28</v>
      </c>
      <c r="B127" s="35" t="s">
        <v>61</v>
      </c>
      <c r="C127">
        <v>2017</v>
      </c>
      <c r="D127">
        <v>2</v>
      </c>
      <c r="E127" t="s">
        <v>15</v>
      </c>
      <c r="F127" t="str">
        <f t="shared" si="111"/>
        <v>DS</v>
      </c>
      <c r="G127" t="s">
        <v>49</v>
      </c>
      <c r="H127">
        <v>3</v>
      </c>
      <c r="I127">
        <v>90</v>
      </c>
      <c r="J127">
        <v>1.42</v>
      </c>
      <c r="K127">
        <f t="shared" si="183"/>
        <v>127.8</v>
      </c>
      <c r="L127" t="s">
        <v>52</v>
      </c>
      <c r="M127" s="31">
        <f t="shared" si="184"/>
        <v>5.7</v>
      </c>
      <c r="N127" s="31">
        <f t="shared" si="184"/>
        <v>3.5</v>
      </c>
      <c r="O127" s="31">
        <f t="shared" si="184"/>
        <v>7.85</v>
      </c>
      <c r="P127" s="31">
        <f t="shared" si="184"/>
        <v>52.65</v>
      </c>
      <c r="Q127" s="31">
        <f t="shared" si="184"/>
        <v>46.5</v>
      </c>
      <c r="R127" s="31">
        <f t="shared" si="184"/>
        <v>58.85</v>
      </c>
      <c r="S127" s="31">
        <f t="shared" si="184"/>
        <v>0.46150000000000002</v>
      </c>
      <c r="T127">
        <f t="shared" ref="T127:AG127" si="186">T117+T123</f>
        <v>9</v>
      </c>
      <c r="U127">
        <f t="shared" si="186"/>
        <v>9</v>
      </c>
      <c r="V127">
        <f t="shared" si="186"/>
        <v>9</v>
      </c>
      <c r="W127">
        <f t="shared" si="186"/>
        <v>11</v>
      </c>
      <c r="X127">
        <f t="shared" si="186"/>
        <v>0.69</v>
      </c>
      <c r="Y127">
        <f t="shared" si="186"/>
        <v>0.69230000000000003</v>
      </c>
      <c r="Z127">
        <f t="shared" si="186"/>
        <v>102.60000000000001</v>
      </c>
      <c r="AA127">
        <f t="shared" si="186"/>
        <v>102.60000000000001</v>
      </c>
      <c r="AB127">
        <f t="shared" si="186"/>
        <v>125.4</v>
      </c>
      <c r="AC127">
        <f t="shared" si="186"/>
        <v>7.0422535211267609E-2</v>
      </c>
      <c r="AD127">
        <f t="shared" si="186"/>
        <v>0</v>
      </c>
      <c r="AE127">
        <f t="shared" si="186"/>
        <v>1.5649452269170579E-2</v>
      </c>
      <c r="AF127">
        <f t="shared" si="186"/>
        <v>0.80281690140845074</v>
      </c>
      <c r="AG127">
        <f t="shared" si="186"/>
        <v>0.80281690140845074</v>
      </c>
    </row>
    <row r="128" spans="1:36" x14ac:dyDescent="0.2">
      <c r="A128" t="s">
        <v>28</v>
      </c>
      <c r="B128" s="35" t="s">
        <v>61</v>
      </c>
      <c r="C128">
        <v>2017</v>
      </c>
      <c r="D128">
        <v>1</v>
      </c>
      <c r="E128" t="s">
        <v>16</v>
      </c>
      <c r="F128" t="str">
        <f t="shared" si="111"/>
        <v>UP</v>
      </c>
      <c r="G128" t="s">
        <v>49</v>
      </c>
      <c r="H128">
        <v>3</v>
      </c>
      <c r="I128">
        <v>90</v>
      </c>
      <c r="J128">
        <v>1.37</v>
      </c>
      <c r="K128">
        <f t="shared" si="183"/>
        <v>123.30000000000001</v>
      </c>
      <c r="L128" t="s">
        <v>53</v>
      </c>
      <c r="M128" s="31">
        <f>AVERAGE(M116,M118,M120,M122,M126)</f>
        <v>15.460000000000003</v>
      </c>
      <c r="N128" s="31">
        <f t="shared" ref="N128:S128" si="187">AVERAGE(N116,N118,N120,N122,N126)</f>
        <v>13.270000000000001</v>
      </c>
      <c r="O128" s="31">
        <f t="shared" si="187"/>
        <v>17.68</v>
      </c>
      <c r="P128" s="31">
        <f t="shared" si="187"/>
        <v>65.290000000000006</v>
      </c>
      <c r="Q128" s="31">
        <f t="shared" si="187"/>
        <v>59.23</v>
      </c>
      <c r="R128" s="31">
        <f t="shared" si="187"/>
        <v>71.33</v>
      </c>
      <c r="S128" s="31">
        <f t="shared" si="187"/>
        <v>1.8155000000000001</v>
      </c>
      <c r="T128">
        <f t="shared" ref="T128:AJ128" si="188">SUM(T116,T118,T120,T122)</f>
        <v>42</v>
      </c>
      <c r="U128">
        <f t="shared" si="188"/>
        <v>49</v>
      </c>
      <c r="V128">
        <f t="shared" si="188"/>
        <v>42</v>
      </c>
      <c r="W128">
        <f t="shared" si="188"/>
        <v>64</v>
      </c>
      <c r="X128">
        <f t="shared" si="188"/>
        <v>7.4</v>
      </c>
      <c r="Y128">
        <f t="shared" si="188"/>
        <v>2.5762999999999998</v>
      </c>
      <c r="Z128">
        <f t="shared" si="188"/>
        <v>403.70000000000005</v>
      </c>
      <c r="AA128">
        <f t="shared" si="188"/>
        <v>358.90000000000003</v>
      </c>
      <c r="AB128">
        <f t="shared" si="188"/>
        <v>499.70000000000005</v>
      </c>
      <c r="AC128">
        <f t="shared" si="188"/>
        <v>0.39740470397404704</v>
      </c>
      <c r="AD128">
        <f t="shared" si="188"/>
        <v>5.6772100567721001E-2</v>
      </c>
      <c r="AE128">
        <f t="shared" si="188"/>
        <v>0.121654501216545</v>
      </c>
      <c r="AF128">
        <f t="shared" si="188"/>
        <v>3.2741281427412812</v>
      </c>
      <c r="AG128">
        <f t="shared" si="188"/>
        <v>2.910786699107867</v>
      </c>
      <c r="AH128">
        <f t="shared" si="188"/>
        <v>-0.36334144363341436</v>
      </c>
      <c r="AI128">
        <f t="shared" si="188"/>
        <v>4.0527169505271692</v>
      </c>
      <c r="AJ128">
        <f t="shared" si="188"/>
        <v>0.77858880778588802</v>
      </c>
    </row>
    <row r="129" spans="1:36" x14ac:dyDescent="0.2">
      <c r="A129" t="s">
        <v>28</v>
      </c>
      <c r="B129" s="35" t="s">
        <v>61</v>
      </c>
      <c r="C129">
        <v>2017</v>
      </c>
      <c r="D129">
        <v>2</v>
      </c>
      <c r="E129" t="s">
        <v>15</v>
      </c>
      <c r="F129" t="str">
        <f t="shared" si="111"/>
        <v>DS</v>
      </c>
      <c r="G129" t="s">
        <v>49</v>
      </c>
      <c r="H129">
        <v>3</v>
      </c>
      <c r="I129">
        <v>90</v>
      </c>
      <c r="J129">
        <v>1.42</v>
      </c>
      <c r="K129">
        <f t="shared" si="183"/>
        <v>127.8</v>
      </c>
      <c r="L129" t="s">
        <v>53</v>
      </c>
      <c r="M129" s="31">
        <f>AVERAGE(M117,M119,M121,M123)</f>
        <v>4.1749999999999998</v>
      </c>
      <c r="N129" s="31">
        <f t="shared" ref="N129:S129" si="189">AVERAGE(N117,N119,N121,N123)</f>
        <v>2.9</v>
      </c>
      <c r="O129" s="31">
        <f t="shared" si="189"/>
        <v>5.4249999999999998</v>
      </c>
      <c r="P129" s="31">
        <f t="shared" si="189"/>
        <v>39.450000000000003</v>
      </c>
      <c r="Q129" s="31">
        <f t="shared" si="189"/>
        <v>35.700000000000003</v>
      </c>
      <c r="R129" s="31">
        <f t="shared" si="189"/>
        <v>43.2</v>
      </c>
      <c r="S129" s="31">
        <f t="shared" si="189"/>
        <v>1.0725</v>
      </c>
      <c r="T129">
        <f t="shared" ref="T129:AJ129" si="190">SUM(T117,T119,T121,T123)</f>
        <v>75</v>
      </c>
      <c r="U129">
        <f t="shared" si="190"/>
        <v>102</v>
      </c>
      <c r="V129">
        <f t="shared" si="190"/>
        <v>75</v>
      </c>
      <c r="W129">
        <f t="shared" si="190"/>
        <v>142</v>
      </c>
      <c r="X129">
        <f t="shared" si="190"/>
        <v>20.018000000000001</v>
      </c>
      <c r="Y129">
        <f t="shared" si="190"/>
        <v>1.0273000000000001</v>
      </c>
      <c r="Z129">
        <f t="shared" si="190"/>
        <v>595.5</v>
      </c>
      <c r="AA129">
        <f t="shared" si="190"/>
        <v>452.40000000000003</v>
      </c>
      <c r="AB129">
        <f t="shared" si="190"/>
        <v>819.69999999999993</v>
      </c>
      <c r="AC129">
        <f t="shared" si="190"/>
        <v>0.79812206572769961</v>
      </c>
      <c r="AD129">
        <f t="shared" si="190"/>
        <v>0.21126760563380281</v>
      </c>
      <c r="AE129">
        <f t="shared" si="190"/>
        <v>0.3129890453834116</v>
      </c>
      <c r="AF129">
        <f t="shared" si="190"/>
        <v>4.65962441314554</v>
      </c>
      <c r="AG129">
        <f t="shared" si="190"/>
        <v>3.539906103286385</v>
      </c>
      <c r="AH129">
        <f t="shared" si="190"/>
        <v>-1.1197183098591545</v>
      </c>
      <c r="AI129">
        <f t="shared" si="190"/>
        <v>6.4139280125195617</v>
      </c>
      <c r="AJ129">
        <f t="shared" si="190"/>
        <v>1.7543035993740221</v>
      </c>
    </row>
    <row r="130" spans="1:36" x14ac:dyDescent="0.2">
      <c r="A130" t="s">
        <v>28</v>
      </c>
      <c r="B130" s="35" t="s">
        <v>61</v>
      </c>
      <c r="C130">
        <v>2017</v>
      </c>
      <c r="D130">
        <v>1</v>
      </c>
      <c r="E130" t="s">
        <v>16</v>
      </c>
      <c r="F130" t="str">
        <f t="shared" si="111"/>
        <v>UP</v>
      </c>
      <c r="G130" t="s">
        <v>49</v>
      </c>
      <c r="H130">
        <v>3</v>
      </c>
      <c r="I130">
        <v>90</v>
      </c>
      <c r="J130">
        <v>1.37</v>
      </c>
      <c r="K130">
        <f t="shared" si="183"/>
        <v>123.30000000000001</v>
      </c>
      <c r="L130" t="s">
        <v>54</v>
      </c>
      <c r="M130" s="31">
        <f>AVERAGE(M118,M120,M122,M126,M128)</f>
        <v>15.992000000000001</v>
      </c>
      <c r="N130" s="31">
        <f t="shared" ref="N130:S130" si="191">AVERAGE(N118,N120,N122,N126,N128)</f>
        <v>14.664000000000001</v>
      </c>
      <c r="O130" s="31">
        <f t="shared" si="191"/>
        <v>17.336000000000002</v>
      </c>
      <c r="P130" s="31">
        <f t="shared" si="191"/>
        <v>57.008000000000003</v>
      </c>
      <c r="Q130" s="31">
        <f t="shared" si="191"/>
        <v>53.176000000000002</v>
      </c>
      <c r="R130" s="31">
        <f t="shared" si="191"/>
        <v>60.815999999999995</v>
      </c>
      <c r="S130" s="31">
        <f t="shared" si="191"/>
        <v>1.9836000000000003</v>
      </c>
      <c r="T130" s="30">
        <f t="shared" ref="T130:AJ130" si="192">SUM(T116,T118,T122)</f>
        <v>41</v>
      </c>
      <c r="U130" s="30">
        <f t="shared" si="192"/>
        <v>48</v>
      </c>
      <c r="V130" s="30">
        <f t="shared" si="192"/>
        <v>41</v>
      </c>
      <c r="W130" s="30">
        <f t="shared" si="192"/>
        <v>63</v>
      </c>
      <c r="X130" s="30">
        <f t="shared" si="192"/>
        <v>7.4</v>
      </c>
      <c r="Y130" s="30">
        <f t="shared" si="192"/>
        <v>1.5763</v>
      </c>
      <c r="Z130" s="30">
        <f t="shared" si="192"/>
        <v>352.00000000000006</v>
      </c>
      <c r="AA130" s="30">
        <f t="shared" si="192"/>
        <v>307.20000000000005</v>
      </c>
      <c r="AB130" s="30">
        <f t="shared" si="192"/>
        <v>448.00000000000006</v>
      </c>
      <c r="AC130" s="30">
        <f t="shared" si="192"/>
        <v>0.38929440389294401</v>
      </c>
      <c r="AD130" s="30">
        <f t="shared" si="192"/>
        <v>5.6772100567721001E-2</v>
      </c>
      <c r="AE130" s="30">
        <f t="shared" si="192"/>
        <v>0.121654501216545</v>
      </c>
      <c r="AF130" s="30">
        <f t="shared" si="192"/>
        <v>2.8548256285482561</v>
      </c>
      <c r="AG130" s="30">
        <f t="shared" si="192"/>
        <v>2.4914841849148419</v>
      </c>
      <c r="AH130" s="30">
        <f t="shared" si="192"/>
        <v>-0.36334144363341436</v>
      </c>
      <c r="AI130" s="30">
        <f t="shared" si="192"/>
        <v>3.6334144363341441</v>
      </c>
      <c r="AJ130" s="30">
        <f t="shared" si="192"/>
        <v>0.77858880778588802</v>
      </c>
    </row>
    <row r="131" spans="1:36" x14ac:dyDescent="0.2">
      <c r="A131" t="s">
        <v>28</v>
      </c>
      <c r="B131" s="35" t="s">
        <v>61</v>
      </c>
      <c r="C131">
        <v>2017</v>
      </c>
      <c r="D131">
        <v>2</v>
      </c>
      <c r="E131" t="s">
        <v>15</v>
      </c>
      <c r="F131" t="str">
        <f t="shared" ref="F131:F194" si="193">IF(D131=1,"UP","DS")</f>
        <v>DS</v>
      </c>
      <c r="G131" t="s">
        <v>49</v>
      </c>
      <c r="H131">
        <v>3</v>
      </c>
      <c r="I131">
        <v>90</v>
      </c>
      <c r="J131">
        <v>1.42</v>
      </c>
      <c r="K131">
        <f t="shared" si="183"/>
        <v>127.8</v>
      </c>
      <c r="L131" t="s">
        <v>54</v>
      </c>
      <c r="M131" s="31">
        <f>AVERAGE(M119,M121,M123,M127)</f>
        <v>2.75</v>
      </c>
      <c r="N131" s="31">
        <f t="shared" ref="N131:S131" si="194">AVERAGE(N119,N121,N123,N127)</f>
        <v>2.0249999999999999</v>
      </c>
      <c r="O131" s="31">
        <f t="shared" si="194"/>
        <v>3.4624999999999999</v>
      </c>
      <c r="P131" s="31">
        <f t="shared" si="194"/>
        <v>26.287500000000001</v>
      </c>
      <c r="Q131" s="31">
        <f t="shared" si="194"/>
        <v>24.074999999999999</v>
      </c>
      <c r="R131" s="31">
        <f t="shared" si="194"/>
        <v>28.487500000000001</v>
      </c>
      <c r="S131" s="31">
        <f t="shared" si="194"/>
        <v>0.957125</v>
      </c>
      <c r="T131" s="30">
        <f t="shared" ref="T131:AJ131" si="195">SUM(T117,T119,T123)</f>
        <v>75</v>
      </c>
      <c r="U131" s="30">
        <f t="shared" si="195"/>
        <v>102</v>
      </c>
      <c r="V131" s="30">
        <f t="shared" si="195"/>
        <v>75</v>
      </c>
      <c r="W131" s="30">
        <f t="shared" si="195"/>
        <v>142</v>
      </c>
      <c r="X131" s="30">
        <f t="shared" si="195"/>
        <v>20.018000000000001</v>
      </c>
      <c r="Y131" s="30">
        <f t="shared" si="195"/>
        <v>1.0273000000000001</v>
      </c>
      <c r="Z131" s="30">
        <f t="shared" si="195"/>
        <v>595.5</v>
      </c>
      <c r="AA131" s="30">
        <f t="shared" si="195"/>
        <v>452.40000000000003</v>
      </c>
      <c r="AB131" s="30">
        <f t="shared" si="195"/>
        <v>819.69999999999993</v>
      </c>
      <c r="AC131" s="30">
        <f t="shared" si="195"/>
        <v>0.79812206572769961</v>
      </c>
      <c r="AD131" s="30">
        <f t="shared" si="195"/>
        <v>0.21126760563380281</v>
      </c>
      <c r="AE131" s="30">
        <f t="shared" si="195"/>
        <v>0.3129890453834116</v>
      </c>
      <c r="AF131" s="30">
        <f t="shared" si="195"/>
        <v>4.65962441314554</v>
      </c>
      <c r="AG131" s="30">
        <f t="shared" si="195"/>
        <v>3.539906103286385</v>
      </c>
      <c r="AH131" s="30">
        <f t="shared" si="195"/>
        <v>-1.1197183098591545</v>
      </c>
      <c r="AI131" s="30">
        <f t="shared" si="195"/>
        <v>6.4139280125195617</v>
      </c>
      <c r="AJ131" s="30">
        <f t="shared" si="195"/>
        <v>1.7543035993740221</v>
      </c>
    </row>
    <row r="132" spans="1:36" x14ac:dyDescent="0.2">
      <c r="A132" t="s">
        <v>29</v>
      </c>
      <c r="B132" s="35">
        <v>113</v>
      </c>
      <c r="C132">
        <v>2017</v>
      </c>
      <c r="D132">
        <v>1</v>
      </c>
      <c r="E132" t="s">
        <v>16</v>
      </c>
      <c r="F132" t="str">
        <f t="shared" si="193"/>
        <v>UP</v>
      </c>
      <c r="G132" t="s">
        <v>49</v>
      </c>
      <c r="H132">
        <v>3</v>
      </c>
      <c r="I132">
        <v>80</v>
      </c>
      <c r="J132">
        <v>1.62</v>
      </c>
      <c r="K132">
        <f t="shared" ref="K132:K141" si="196">J132*I132</f>
        <v>129.60000000000002</v>
      </c>
      <c r="L132" t="s">
        <v>22</v>
      </c>
      <c r="M132">
        <v>16.3</v>
      </c>
      <c r="N132">
        <v>12.8</v>
      </c>
      <c r="O132">
        <v>19.8</v>
      </c>
      <c r="P132">
        <v>116.5</v>
      </c>
      <c r="Q132">
        <v>108.6</v>
      </c>
      <c r="R132">
        <v>124.5</v>
      </c>
      <c r="S132">
        <v>0.91400000000000003</v>
      </c>
      <c r="T132">
        <v>42</v>
      </c>
      <c r="U132">
        <v>42</v>
      </c>
      <c r="V132">
        <v>42</v>
      </c>
      <c r="W132">
        <v>43</v>
      </c>
      <c r="X132">
        <v>0.377</v>
      </c>
      <c r="Y132">
        <v>0.85709999999999997</v>
      </c>
      <c r="Z132">
        <f t="shared" ref="Z132:Z157" si="197">U132*M132</f>
        <v>684.6</v>
      </c>
      <c r="AA132">
        <f t="shared" ref="AA132:AA157" si="198">M132*V132</f>
        <v>684.6</v>
      </c>
      <c r="AB132">
        <f t="shared" ref="AB132:AB157" si="199">M132*W132</f>
        <v>700.9</v>
      </c>
      <c r="AC132">
        <f t="shared" ref="AC132:AC157" si="200">U132/K132</f>
        <v>0.32407407407407401</v>
      </c>
      <c r="AD132">
        <f t="shared" ref="AD132:AD157" si="201">(U132-V132)/K132</f>
        <v>0</v>
      </c>
      <c r="AE132">
        <f t="shared" ref="AE132:AE157" si="202">(W132-U132)/K132</f>
        <v>7.7160493827160481E-3</v>
      </c>
      <c r="AF132">
        <f t="shared" ref="AF132:AF139" si="203">Z132/K132</f>
        <v>5.2824074074074066</v>
      </c>
      <c r="AG132">
        <f t="shared" ref="AG132:AG139" si="204">(V132*M132)/K132</f>
        <v>5.2824074074074066</v>
      </c>
      <c r="AH132">
        <f t="shared" ref="AH132:AH139" si="205">AG132-AF132</f>
        <v>0</v>
      </c>
      <c r="AI132">
        <f t="shared" ref="AI132:AI139" si="206">(M132*W132)/K132</f>
        <v>5.4081790123456779</v>
      </c>
      <c r="AJ132" s="27">
        <f t="shared" ref="AJ132:AJ139" si="207">AI132-AF132</f>
        <v>0.12577160493827133</v>
      </c>
    </row>
    <row r="133" spans="1:36" x14ac:dyDescent="0.2">
      <c r="A133" t="s">
        <v>29</v>
      </c>
      <c r="B133" s="35">
        <v>113</v>
      </c>
      <c r="C133">
        <v>2017</v>
      </c>
      <c r="D133">
        <v>2</v>
      </c>
      <c r="E133" t="s">
        <v>15</v>
      </c>
      <c r="F133" t="str">
        <f t="shared" si="193"/>
        <v>DS</v>
      </c>
      <c r="G133" t="s">
        <v>49</v>
      </c>
      <c r="H133">
        <v>3</v>
      </c>
      <c r="I133">
        <v>80</v>
      </c>
      <c r="J133">
        <v>1.83</v>
      </c>
      <c r="K133">
        <f t="shared" si="196"/>
        <v>146.4</v>
      </c>
      <c r="L133" t="s">
        <v>22</v>
      </c>
      <c r="M133">
        <v>17.7</v>
      </c>
      <c r="N133">
        <v>12.2</v>
      </c>
      <c r="O133">
        <v>23.2</v>
      </c>
      <c r="P133">
        <v>118.6</v>
      </c>
      <c r="Q133">
        <v>107.7</v>
      </c>
      <c r="R133">
        <v>129.5</v>
      </c>
      <c r="S133">
        <v>0.92300000000000004</v>
      </c>
      <c r="T133">
        <v>32</v>
      </c>
      <c r="U133">
        <v>32</v>
      </c>
      <c r="V133">
        <v>32</v>
      </c>
      <c r="W133">
        <v>32</v>
      </c>
      <c r="X133">
        <v>0.14599999999999999</v>
      </c>
      <c r="Y133">
        <v>0.9143</v>
      </c>
      <c r="Z133">
        <f t="shared" si="197"/>
        <v>566.4</v>
      </c>
      <c r="AA133">
        <f t="shared" si="198"/>
        <v>566.4</v>
      </c>
      <c r="AB133">
        <f t="shared" si="199"/>
        <v>566.4</v>
      </c>
      <c r="AC133">
        <f t="shared" si="200"/>
        <v>0.21857923497267759</v>
      </c>
      <c r="AD133">
        <f t="shared" si="201"/>
        <v>0</v>
      </c>
      <c r="AE133">
        <f t="shared" si="202"/>
        <v>0</v>
      </c>
      <c r="AF133">
        <f t="shared" si="203"/>
        <v>3.8688524590163933</v>
      </c>
      <c r="AG133">
        <f t="shared" si="204"/>
        <v>3.8688524590163933</v>
      </c>
      <c r="AH133">
        <f t="shared" si="205"/>
        <v>0</v>
      </c>
      <c r="AI133">
        <f t="shared" si="206"/>
        <v>3.8688524590163933</v>
      </c>
      <c r="AJ133" s="27">
        <f t="shared" si="207"/>
        <v>0</v>
      </c>
    </row>
    <row r="134" spans="1:36" x14ac:dyDescent="0.2">
      <c r="A134" t="s">
        <v>29</v>
      </c>
      <c r="B134" s="35">
        <v>113</v>
      </c>
      <c r="C134">
        <v>2017</v>
      </c>
      <c r="D134">
        <v>1</v>
      </c>
      <c r="E134" t="s">
        <v>16</v>
      </c>
      <c r="F134" t="str">
        <f t="shared" si="193"/>
        <v>UP</v>
      </c>
      <c r="G134" t="s">
        <v>49</v>
      </c>
      <c r="H134">
        <v>3</v>
      </c>
      <c r="I134">
        <v>80</v>
      </c>
      <c r="J134">
        <v>1.62</v>
      </c>
      <c r="K134">
        <f t="shared" si="196"/>
        <v>129.60000000000002</v>
      </c>
      <c r="L134" t="s">
        <v>24</v>
      </c>
      <c r="M134">
        <v>5.3</v>
      </c>
      <c r="N134">
        <v>4.7</v>
      </c>
      <c r="O134">
        <v>6</v>
      </c>
      <c r="P134">
        <v>52.7</v>
      </c>
      <c r="Q134">
        <v>50.3</v>
      </c>
      <c r="R134">
        <v>55.2</v>
      </c>
      <c r="S134">
        <v>3.2509999999999999</v>
      </c>
      <c r="T134">
        <v>99</v>
      </c>
      <c r="U134">
        <v>106</v>
      </c>
      <c r="V134">
        <v>99</v>
      </c>
      <c r="W134">
        <v>115</v>
      </c>
      <c r="X134">
        <v>4.5839999999999996</v>
      </c>
      <c r="Y134">
        <v>0.58579999999999999</v>
      </c>
      <c r="Z134">
        <f t="shared" si="197"/>
        <v>561.79999999999995</v>
      </c>
      <c r="AA134">
        <f t="shared" si="198"/>
        <v>524.69999999999993</v>
      </c>
      <c r="AB134">
        <f t="shared" si="199"/>
        <v>609.5</v>
      </c>
      <c r="AC134">
        <f t="shared" si="200"/>
        <v>0.81790123456790109</v>
      </c>
      <c r="AD134">
        <f t="shared" si="201"/>
        <v>5.4012345679012336E-2</v>
      </c>
      <c r="AE134">
        <f t="shared" si="202"/>
        <v>6.9444444444444434E-2</v>
      </c>
      <c r="AF134">
        <f t="shared" si="203"/>
        <v>4.3348765432098757</v>
      </c>
      <c r="AG134">
        <f t="shared" si="204"/>
        <v>4.0486111111111098</v>
      </c>
      <c r="AH134">
        <f t="shared" si="205"/>
        <v>-0.28626543209876587</v>
      </c>
      <c r="AI134">
        <f t="shared" si="206"/>
        <v>4.7029320987654311</v>
      </c>
      <c r="AJ134" s="27">
        <f t="shared" si="207"/>
        <v>0.36805555555555536</v>
      </c>
    </row>
    <row r="135" spans="1:36" x14ac:dyDescent="0.2">
      <c r="A135" t="s">
        <v>29</v>
      </c>
      <c r="B135" s="35">
        <v>113</v>
      </c>
      <c r="C135">
        <v>2017</v>
      </c>
      <c r="D135">
        <v>2</v>
      </c>
      <c r="E135" t="s">
        <v>15</v>
      </c>
      <c r="F135" t="str">
        <f t="shared" si="193"/>
        <v>DS</v>
      </c>
      <c r="G135" t="s">
        <v>49</v>
      </c>
      <c r="H135">
        <v>3</v>
      </c>
      <c r="I135">
        <v>80</v>
      </c>
      <c r="J135">
        <v>1.83</v>
      </c>
      <c r="K135">
        <f t="shared" si="196"/>
        <v>146.4</v>
      </c>
      <c r="L135" t="s">
        <v>24</v>
      </c>
      <c r="M135">
        <v>6.2</v>
      </c>
      <c r="N135">
        <v>5.4</v>
      </c>
      <c r="O135">
        <v>7.1</v>
      </c>
      <c r="P135">
        <v>55.1</v>
      </c>
      <c r="Q135">
        <v>52.1</v>
      </c>
      <c r="R135">
        <v>58</v>
      </c>
      <c r="S135">
        <v>3.3319999999999999</v>
      </c>
      <c r="T135">
        <v>81</v>
      </c>
      <c r="U135">
        <v>139</v>
      </c>
      <c r="V135">
        <v>81</v>
      </c>
      <c r="W135">
        <v>224</v>
      </c>
      <c r="X135">
        <v>43.081000000000003</v>
      </c>
      <c r="Y135">
        <v>0.25159999999999999</v>
      </c>
      <c r="Z135">
        <f t="shared" si="197"/>
        <v>861.80000000000007</v>
      </c>
      <c r="AA135">
        <f t="shared" si="198"/>
        <v>502.2</v>
      </c>
      <c r="AB135">
        <f t="shared" si="199"/>
        <v>1388.8</v>
      </c>
      <c r="AC135">
        <f t="shared" si="200"/>
        <v>0.94945355191256831</v>
      </c>
      <c r="AD135">
        <f t="shared" si="201"/>
        <v>0.39617486338797814</v>
      </c>
      <c r="AE135">
        <f t="shared" si="202"/>
        <v>0.58060109289617479</v>
      </c>
      <c r="AF135">
        <f t="shared" si="203"/>
        <v>5.8866120218579239</v>
      </c>
      <c r="AG135">
        <f t="shared" si="204"/>
        <v>3.430327868852459</v>
      </c>
      <c r="AH135">
        <f t="shared" si="205"/>
        <v>-2.4562841530054649</v>
      </c>
      <c r="AI135">
        <f t="shared" si="206"/>
        <v>9.4863387978142075</v>
      </c>
      <c r="AJ135" s="27">
        <f t="shared" si="207"/>
        <v>3.5997267759562837</v>
      </c>
    </row>
    <row r="136" spans="1:36" x14ac:dyDescent="0.2">
      <c r="A136" t="s">
        <v>29</v>
      </c>
      <c r="B136" s="35">
        <v>113</v>
      </c>
      <c r="C136">
        <v>2017</v>
      </c>
      <c r="D136">
        <v>1</v>
      </c>
      <c r="E136" t="s">
        <v>16</v>
      </c>
      <c r="F136" t="str">
        <f t="shared" si="193"/>
        <v>UP</v>
      </c>
      <c r="G136" t="s">
        <v>49</v>
      </c>
      <c r="H136">
        <v>3</v>
      </c>
      <c r="I136">
        <v>80</v>
      </c>
      <c r="J136">
        <v>1.62</v>
      </c>
      <c r="K136">
        <f t="shared" si="196"/>
        <v>129.60000000000002</v>
      </c>
      <c r="L136" t="s">
        <v>25</v>
      </c>
      <c r="M136">
        <v>61.1</v>
      </c>
      <c r="N136">
        <v>38.9</v>
      </c>
      <c r="O136">
        <v>83.4</v>
      </c>
      <c r="P136">
        <v>153</v>
      </c>
      <c r="Q136">
        <v>139.9</v>
      </c>
      <c r="R136">
        <v>166.1</v>
      </c>
      <c r="S136">
        <v>1.7150000000000001</v>
      </c>
      <c r="T136">
        <v>3</v>
      </c>
      <c r="U136">
        <v>3</v>
      </c>
      <c r="V136">
        <v>3</v>
      </c>
      <c r="W136">
        <v>4</v>
      </c>
      <c r="X136">
        <v>0.26600000000000001</v>
      </c>
      <c r="Y136">
        <v>0.75</v>
      </c>
      <c r="Z136">
        <f t="shared" si="197"/>
        <v>183.3</v>
      </c>
      <c r="AA136">
        <f t="shared" si="198"/>
        <v>183.3</v>
      </c>
      <c r="AB136">
        <f t="shared" si="199"/>
        <v>244.4</v>
      </c>
      <c r="AC136">
        <f t="shared" si="200"/>
        <v>2.3148148148148143E-2</v>
      </c>
      <c r="AD136">
        <f t="shared" si="201"/>
        <v>0</v>
      </c>
      <c r="AE136">
        <f t="shared" si="202"/>
        <v>7.7160493827160481E-3</v>
      </c>
      <c r="AF136">
        <f t="shared" si="203"/>
        <v>1.4143518518518516</v>
      </c>
      <c r="AG136">
        <f t="shared" si="204"/>
        <v>1.4143518518518516</v>
      </c>
      <c r="AH136">
        <f t="shared" si="205"/>
        <v>0</v>
      </c>
      <c r="AI136">
        <f t="shared" si="206"/>
        <v>1.8858024691358022</v>
      </c>
      <c r="AJ136" s="27">
        <f t="shared" si="207"/>
        <v>0.47145061728395055</v>
      </c>
    </row>
    <row r="137" spans="1:36" x14ac:dyDescent="0.2">
      <c r="A137" t="s">
        <v>29</v>
      </c>
      <c r="B137" s="35">
        <v>113</v>
      </c>
      <c r="C137">
        <v>2017</v>
      </c>
      <c r="D137">
        <v>2</v>
      </c>
      <c r="E137" t="s">
        <v>15</v>
      </c>
      <c r="F137" t="str">
        <f t="shared" si="193"/>
        <v>DS</v>
      </c>
      <c r="G137" t="s">
        <v>49</v>
      </c>
      <c r="H137">
        <v>3</v>
      </c>
      <c r="I137">
        <v>80</v>
      </c>
      <c r="J137">
        <v>1.83</v>
      </c>
      <c r="K137">
        <f t="shared" si="196"/>
        <v>146.4</v>
      </c>
      <c r="L137" t="s">
        <v>25</v>
      </c>
      <c r="M137">
        <v>45.6</v>
      </c>
      <c r="N137">
        <v>0</v>
      </c>
      <c r="O137">
        <v>100.6</v>
      </c>
      <c r="P137">
        <v>128.30000000000001</v>
      </c>
      <c r="Q137">
        <v>52.3</v>
      </c>
      <c r="R137">
        <v>204.4</v>
      </c>
      <c r="S137">
        <v>2.08</v>
      </c>
      <c r="T137">
        <v>3</v>
      </c>
      <c r="U137">
        <v>3</v>
      </c>
      <c r="V137">
        <v>3</v>
      </c>
      <c r="W137">
        <v>8</v>
      </c>
      <c r="X137">
        <v>1.2709999999999999</v>
      </c>
      <c r="Y137">
        <v>0.5</v>
      </c>
      <c r="Z137">
        <f t="shared" si="197"/>
        <v>136.80000000000001</v>
      </c>
      <c r="AA137">
        <f t="shared" si="198"/>
        <v>136.80000000000001</v>
      </c>
      <c r="AB137">
        <f t="shared" si="199"/>
        <v>364.8</v>
      </c>
      <c r="AC137">
        <f t="shared" si="200"/>
        <v>2.0491803278688523E-2</v>
      </c>
      <c r="AD137">
        <f t="shared" si="201"/>
        <v>0</v>
      </c>
      <c r="AE137">
        <f t="shared" si="202"/>
        <v>3.4153005464480871E-2</v>
      </c>
      <c r="AF137">
        <f t="shared" si="203"/>
        <v>0.93442622950819676</v>
      </c>
      <c r="AG137">
        <f t="shared" si="204"/>
        <v>0.93442622950819676</v>
      </c>
      <c r="AH137">
        <f t="shared" si="205"/>
        <v>0</v>
      </c>
      <c r="AI137">
        <f t="shared" si="206"/>
        <v>2.4918032786885247</v>
      </c>
      <c r="AJ137" s="27">
        <f t="shared" si="207"/>
        <v>1.557377049180328</v>
      </c>
    </row>
    <row r="138" spans="1:36" x14ac:dyDescent="0.2">
      <c r="A138" t="s">
        <v>29</v>
      </c>
      <c r="B138" s="35">
        <v>113</v>
      </c>
      <c r="C138">
        <v>2017</v>
      </c>
      <c r="D138">
        <v>1</v>
      </c>
      <c r="E138" t="s">
        <v>16</v>
      </c>
      <c r="F138" t="str">
        <f t="shared" si="193"/>
        <v>UP</v>
      </c>
      <c r="G138" t="s">
        <v>49</v>
      </c>
      <c r="H138">
        <v>3</v>
      </c>
      <c r="I138">
        <v>80</v>
      </c>
      <c r="J138">
        <v>1.62</v>
      </c>
      <c r="K138">
        <f t="shared" si="196"/>
        <v>129.60000000000002</v>
      </c>
      <c r="L138" t="s">
        <v>23</v>
      </c>
      <c r="M138">
        <v>1.4</v>
      </c>
      <c r="N138">
        <v>1.2</v>
      </c>
      <c r="O138">
        <v>1.6</v>
      </c>
      <c r="P138">
        <v>50.2</v>
      </c>
      <c r="Q138">
        <v>47.7</v>
      </c>
      <c r="R138">
        <v>52.6</v>
      </c>
      <c r="S138">
        <v>1.03</v>
      </c>
      <c r="T138">
        <v>26</v>
      </c>
      <c r="U138">
        <v>26</v>
      </c>
      <c r="V138">
        <v>26</v>
      </c>
      <c r="W138">
        <v>27</v>
      </c>
      <c r="X138">
        <v>0.7</v>
      </c>
      <c r="Y138">
        <v>0.76470000000000005</v>
      </c>
      <c r="Z138">
        <f t="shared" si="197"/>
        <v>36.4</v>
      </c>
      <c r="AA138">
        <f t="shared" si="198"/>
        <v>36.4</v>
      </c>
      <c r="AB138">
        <f t="shared" si="199"/>
        <v>37.799999999999997</v>
      </c>
      <c r="AC138">
        <f t="shared" si="200"/>
        <v>0.20061728395061726</v>
      </c>
      <c r="AD138">
        <f t="shared" si="201"/>
        <v>0</v>
      </c>
      <c r="AE138">
        <f t="shared" si="202"/>
        <v>7.7160493827160481E-3</v>
      </c>
      <c r="AF138">
        <f t="shared" si="203"/>
        <v>0.28086419753086411</v>
      </c>
      <c r="AG138">
        <f t="shared" si="204"/>
        <v>0.28086419753086411</v>
      </c>
      <c r="AH138">
        <f t="shared" si="205"/>
        <v>0</v>
      </c>
      <c r="AI138">
        <f t="shared" si="206"/>
        <v>0.29166666666666657</v>
      </c>
      <c r="AJ138" s="27">
        <f t="shared" si="207"/>
        <v>1.0802469135802462E-2</v>
      </c>
    </row>
    <row r="139" spans="1:36" x14ac:dyDescent="0.2">
      <c r="A139" t="s">
        <v>29</v>
      </c>
      <c r="B139" s="35">
        <v>113</v>
      </c>
      <c r="C139">
        <v>2017</v>
      </c>
      <c r="D139">
        <v>2</v>
      </c>
      <c r="E139" t="s">
        <v>15</v>
      </c>
      <c r="F139" t="str">
        <f t="shared" si="193"/>
        <v>DS</v>
      </c>
      <c r="G139" t="s">
        <v>49</v>
      </c>
      <c r="H139">
        <v>3</v>
      </c>
      <c r="I139">
        <v>80</v>
      </c>
      <c r="J139">
        <v>1.83</v>
      </c>
      <c r="K139">
        <f t="shared" si="196"/>
        <v>146.4</v>
      </c>
      <c r="L139" t="s">
        <v>23</v>
      </c>
      <c r="M139">
        <v>1</v>
      </c>
      <c r="N139">
        <v>0.9</v>
      </c>
      <c r="O139">
        <v>1.2</v>
      </c>
      <c r="P139">
        <v>47.6</v>
      </c>
      <c r="Q139">
        <v>45.2</v>
      </c>
      <c r="R139">
        <v>50</v>
      </c>
      <c r="S139">
        <v>0.91300000000000003</v>
      </c>
      <c r="T139">
        <v>26</v>
      </c>
      <c r="U139">
        <v>27</v>
      </c>
      <c r="V139">
        <v>26</v>
      </c>
      <c r="W139">
        <v>31</v>
      </c>
      <c r="X139">
        <v>1.73</v>
      </c>
      <c r="Y139">
        <v>0.6341</v>
      </c>
      <c r="Z139">
        <f t="shared" si="197"/>
        <v>27</v>
      </c>
      <c r="AA139">
        <f t="shared" si="198"/>
        <v>26</v>
      </c>
      <c r="AB139">
        <f t="shared" si="199"/>
        <v>31</v>
      </c>
      <c r="AC139">
        <f t="shared" si="200"/>
        <v>0.1844262295081967</v>
      </c>
      <c r="AD139">
        <f t="shared" si="201"/>
        <v>6.8306010928961746E-3</v>
      </c>
      <c r="AE139">
        <f t="shared" si="202"/>
        <v>2.7322404371584699E-2</v>
      </c>
      <c r="AF139">
        <f t="shared" si="203"/>
        <v>0.1844262295081967</v>
      </c>
      <c r="AG139">
        <f t="shared" si="204"/>
        <v>0.17759562841530055</v>
      </c>
      <c r="AH139">
        <f t="shared" si="205"/>
        <v>-6.8306010928961547E-3</v>
      </c>
      <c r="AI139">
        <f t="shared" si="206"/>
        <v>0.21174863387978141</v>
      </c>
      <c r="AJ139" s="27">
        <f t="shared" si="207"/>
        <v>2.7322404371584702E-2</v>
      </c>
    </row>
    <row r="140" spans="1:36" x14ac:dyDescent="0.2">
      <c r="A140" t="s">
        <v>29</v>
      </c>
      <c r="B140" s="35">
        <v>113</v>
      </c>
      <c r="C140">
        <v>2017</v>
      </c>
      <c r="D140">
        <v>1</v>
      </c>
      <c r="E140" t="s">
        <v>16</v>
      </c>
      <c r="F140" t="str">
        <f t="shared" si="193"/>
        <v>UP</v>
      </c>
      <c r="G140" t="s">
        <v>49</v>
      </c>
      <c r="H140">
        <v>3</v>
      </c>
      <c r="I140">
        <v>80</v>
      </c>
      <c r="J140">
        <v>1.62</v>
      </c>
      <c r="K140">
        <f t="shared" si="196"/>
        <v>129.60000000000002</v>
      </c>
      <c r="L140" t="s">
        <v>56</v>
      </c>
      <c r="M140">
        <f>AVERAGE(M134,M136)</f>
        <v>33.200000000000003</v>
      </c>
      <c r="N140">
        <f t="shared" ref="N140:S141" si="208">AVERAGE(N134,N136)</f>
        <v>21.8</v>
      </c>
      <c r="O140">
        <f t="shared" si="208"/>
        <v>44.7</v>
      </c>
      <c r="P140">
        <f t="shared" si="208"/>
        <v>102.85</v>
      </c>
      <c r="Q140">
        <f t="shared" si="208"/>
        <v>95.1</v>
      </c>
      <c r="R140">
        <f t="shared" si="208"/>
        <v>110.65</v>
      </c>
      <c r="S140">
        <f t="shared" si="208"/>
        <v>2.4830000000000001</v>
      </c>
      <c r="T140">
        <f>SUM(T134,T136)</f>
        <v>102</v>
      </c>
      <c r="U140">
        <f t="shared" ref="U140:AJ141" si="209">SUM(U134,U136)</f>
        <v>109</v>
      </c>
      <c r="V140">
        <f t="shared" si="209"/>
        <v>102</v>
      </c>
      <c r="W140">
        <f t="shared" si="209"/>
        <v>119</v>
      </c>
      <c r="X140">
        <f t="shared" si="209"/>
        <v>4.8499999999999996</v>
      </c>
      <c r="Y140">
        <f t="shared" si="209"/>
        <v>1.3357999999999999</v>
      </c>
      <c r="Z140">
        <f t="shared" si="209"/>
        <v>745.09999999999991</v>
      </c>
      <c r="AA140">
        <f t="shared" si="209"/>
        <v>708</v>
      </c>
      <c r="AB140">
        <f t="shared" si="209"/>
        <v>853.9</v>
      </c>
      <c r="AC140">
        <f t="shared" si="209"/>
        <v>0.84104938271604923</v>
      </c>
      <c r="AD140">
        <f t="shared" si="209"/>
        <v>5.4012345679012336E-2</v>
      </c>
      <c r="AE140">
        <f t="shared" si="209"/>
        <v>7.7160493827160476E-2</v>
      </c>
      <c r="AF140">
        <f t="shared" si="209"/>
        <v>5.7492283950617278</v>
      </c>
      <c r="AG140">
        <f t="shared" si="209"/>
        <v>5.4629629629629619</v>
      </c>
      <c r="AH140">
        <f t="shared" si="209"/>
        <v>-0.28626543209876587</v>
      </c>
      <c r="AI140">
        <f t="shared" si="209"/>
        <v>6.5887345679012332</v>
      </c>
      <c r="AJ140">
        <f t="shared" si="209"/>
        <v>0.8395061728395059</v>
      </c>
    </row>
    <row r="141" spans="1:36" x14ac:dyDescent="0.2">
      <c r="A141" t="s">
        <v>29</v>
      </c>
      <c r="B141" s="35">
        <v>113</v>
      </c>
      <c r="C141">
        <v>2017</v>
      </c>
      <c r="D141">
        <v>2</v>
      </c>
      <c r="E141" t="s">
        <v>15</v>
      </c>
      <c r="F141" t="str">
        <f t="shared" si="193"/>
        <v>DS</v>
      </c>
      <c r="G141" t="s">
        <v>49</v>
      </c>
      <c r="H141">
        <v>3</v>
      </c>
      <c r="I141">
        <v>80</v>
      </c>
      <c r="J141">
        <v>1.83</v>
      </c>
      <c r="K141">
        <f t="shared" si="196"/>
        <v>146.4</v>
      </c>
      <c r="L141" t="s">
        <v>56</v>
      </c>
      <c r="M141">
        <f>AVERAGE(M135,M137)</f>
        <v>25.900000000000002</v>
      </c>
      <c r="N141">
        <f t="shared" si="208"/>
        <v>2.7</v>
      </c>
      <c r="O141">
        <f t="shared" si="208"/>
        <v>53.849999999999994</v>
      </c>
      <c r="P141">
        <f t="shared" si="208"/>
        <v>91.7</v>
      </c>
      <c r="Q141">
        <f t="shared" si="208"/>
        <v>52.2</v>
      </c>
      <c r="R141">
        <f t="shared" si="208"/>
        <v>131.19999999999999</v>
      </c>
      <c r="S141">
        <f t="shared" si="208"/>
        <v>2.706</v>
      </c>
      <c r="T141">
        <f>SUM(T135,T137)</f>
        <v>84</v>
      </c>
      <c r="U141">
        <f t="shared" si="209"/>
        <v>142</v>
      </c>
      <c r="V141">
        <f t="shared" si="209"/>
        <v>84</v>
      </c>
      <c r="W141">
        <f t="shared" si="209"/>
        <v>232</v>
      </c>
      <c r="X141">
        <f t="shared" si="209"/>
        <v>44.352000000000004</v>
      </c>
      <c r="Y141">
        <f t="shared" si="209"/>
        <v>0.75160000000000005</v>
      </c>
      <c r="Z141">
        <f t="shared" si="209"/>
        <v>998.60000000000014</v>
      </c>
      <c r="AA141">
        <f t="shared" si="209"/>
        <v>639</v>
      </c>
      <c r="AB141">
        <f t="shared" si="209"/>
        <v>1753.6</v>
      </c>
      <c r="AC141">
        <f t="shared" si="209"/>
        <v>0.9699453551912568</v>
      </c>
      <c r="AD141">
        <f t="shared" si="209"/>
        <v>0.39617486338797814</v>
      </c>
      <c r="AE141">
        <f t="shared" si="209"/>
        <v>0.61475409836065564</v>
      </c>
      <c r="AF141">
        <f t="shared" si="209"/>
        <v>6.8210382513661205</v>
      </c>
      <c r="AG141">
        <f t="shared" si="209"/>
        <v>4.3647540983606561</v>
      </c>
      <c r="AH141">
        <f t="shared" si="209"/>
        <v>-2.4562841530054649</v>
      </c>
      <c r="AI141">
        <f t="shared" si="209"/>
        <v>11.978142076502731</v>
      </c>
      <c r="AJ141">
        <f t="shared" si="209"/>
        <v>5.1571038251366117</v>
      </c>
    </row>
    <row r="142" spans="1:36" x14ac:dyDescent="0.2">
      <c r="A142" t="s">
        <v>29</v>
      </c>
      <c r="B142" s="35">
        <v>113</v>
      </c>
      <c r="C142">
        <v>2017</v>
      </c>
      <c r="D142">
        <v>1</v>
      </c>
      <c r="E142" t="s">
        <v>16</v>
      </c>
      <c r="F142" t="str">
        <f t="shared" si="193"/>
        <v>UP</v>
      </c>
      <c r="G142" t="s">
        <v>49</v>
      </c>
      <c r="H142">
        <v>3</v>
      </c>
      <c r="I142">
        <v>80</v>
      </c>
      <c r="J142">
        <v>1.62</v>
      </c>
      <c r="K142">
        <f t="shared" ref="K142:K147" si="210">J142*I142</f>
        <v>129.60000000000002</v>
      </c>
      <c r="L142" t="s">
        <v>52</v>
      </c>
      <c r="M142" s="31">
        <f t="shared" ref="M142:S143" si="211">AVERAGE(M132,M138)</f>
        <v>8.85</v>
      </c>
      <c r="N142" s="31">
        <f t="shared" si="211"/>
        <v>7</v>
      </c>
      <c r="O142" s="31">
        <f t="shared" si="211"/>
        <v>10.700000000000001</v>
      </c>
      <c r="P142" s="31">
        <f t="shared" si="211"/>
        <v>83.35</v>
      </c>
      <c r="Q142" s="31">
        <f t="shared" si="211"/>
        <v>78.150000000000006</v>
      </c>
      <c r="R142" s="31">
        <f t="shared" si="211"/>
        <v>88.55</v>
      </c>
      <c r="S142" s="31">
        <f t="shared" si="211"/>
        <v>0.97199999999999998</v>
      </c>
      <c r="T142">
        <f t="shared" ref="T142:AG142" si="212">T132+T138</f>
        <v>68</v>
      </c>
      <c r="U142">
        <f t="shared" si="212"/>
        <v>68</v>
      </c>
      <c r="V142">
        <f t="shared" si="212"/>
        <v>68</v>
      </c>
      <c r="W142">
        <f t="shared" si="212"/>
        <v>70</v>
      </c>
      <c r="X142">
        <f t="shared" si="212"/>
        <v>1.077</v>
      </c>
      <c r="Y142">
        <f t="shared" si="212"/>
        <v>1.6217999999999999</v>
      </c>
      <c r="Z142">
        <f t="shared" si="212"/>
        <v>721</v>
      </c>
      <c r="AA142">
        <f t="shared" si="212"/>
        <v>721</v>
      </c>
      <c r="AB142">
        <f t="shared" si="212"/>
        <v>738.69999999999993</v>
      </c>
      <c r="AC142">
        <f t="shared" si="212"/>
        <v>0.52469135802469125</v>
      </c>
      <c r="AD142">
        <f t="shared" si="212"/>
        <v>0</v>
      </c>
      <c r="AE142">
        <f t="shared" si="212"/>
        <v>1.5432098765432096E-2</v>
      </c>
      <c r="AF142">
        <f t="shared" si="212"/>
        <v>5.5632716049382704</v>
      </c>
      <c r="AG142">
        <f t="shared" si="212"/>
        <v>5.5632716049382704</v>
      </c>
    </row>
    <row r="143" spans="1:36" x14ac:dyDescent="0.2">
      <c r="A143" t="s">
        <v>29</v>
      </c>
      <c r="B143" s="35">
        <v>113</v>
      </c>
      <c r="C143">
        <v>2017</v>
      </c>
      <c r="D143">
        <v>2</v>
      </c>
      <c r="E143" t="s">
        <v>15</v>
      </c>
      <c r="F143" t="str">
        <f t="shared" si="193"/>
        <v>DS</v>
      </c>
      <c r="G143" t="s">
        <v>49</v>
      </c>
      <c r="H143">
        <v>3</v>
      </c>
      <c r="I143">
        <v>80</v>
      </c>
      <c r="J143">
        <v>1.83</v>
      </c>
      <c r="K143">
        <f t="shared" si="210"/>
        <v>146.4</v>
      </c>
      <c r="L143" t="s">
        <v>52</v>
      </c>
      <c r="M143" s="31">
        <f t="shared" si="211"/>
        <v>9.35</v>
      </c>
      <c r="N143" s="31">
        <f t="shared" si="211"/>
        <v>6.55</v>
      </c>
      <c r="O143" s="31">
        <f t="shared" si="211"/>
        <v>12.2</v>
      </c>
      <c r="P143" s="31">
        <f t="shared" si="211"/>
        <v>83.1</v>
      </c>
      <c r="Q143" s="31">
        <f t="shared" si="211"/>
        <v>76.45</v>
      </c>
      <c r="R143" s="31">
        <f t="shared" si="211"/>
        <v>89.75</v>
      </c>
      <c r="S143" s="31">
        <f t="shared" si="211"/>
        <v>0.91800000000000004</v>
      </c>
      <c r="T143">
        <f t="shared" ref="T143:AG143" si="213">T133+T139</f>
        <v>58</v>
      </c>
      <c r="U143">
        <f t="shared" si="213"/>
        <v>59</v>
      </c>
      <c r="V143">
        <f t="shared" si="213"/>
        <v>58</v>
      </c>
      <c r="W143">
        <f t="shared" si="213"/>
        <v>63</v>
      </c>
      <c r="X143">
        <f t="shared" si="213"/>
        <v>1.8759999999999999</v>
      </c>
      <c r="Y143">
        <f t="shared" si="213"/>
        <v>1.5484</v>
      </c>
      <c r="Z143">
        <f t="shared" si="213"/>
        <v>593.4</v>
      </c>
      <c r="AA143">
        <f t="shared" si="213"/>
        <v>592.4</v>
      </c>
      <c r="AB143">
        <f t="shared" si="213"/>
        <v>597.4</v>
      </c>
      <c r="AC143">
        <f t="shared" si="213"/>
        <v>0.40300546448087426</v>
      </c>
      <c r="AD143">
        <f t="shared" si="213"/>
        <v>6.8306010928961746E-3</v>
      </c>
      <c r="AE143">
        <f t="shared" si="213"/>
        <v>2.7322404371584699E-2</v>
      </c>
      <c r="AF143">
        <f t="shared" si="213"/>
        <v>4.0532786885245899</v>
      </c>
      <c r="AG143">
        <f t="shared" si="213"/>
        <v>4.0464480874316937</v>
      </c>
    </row>
    <row r="144" spans="1:36" x14ac:dyDescent="0.2">
      <c r="A144" t="s">
        <v>29</v>
      </c>
      <c r="B144" s="35">
        <v>113</v>
      </c>
      <c r="C144">
        <v>2017</v>
      </c>
      <c r="D144">
        <v>1</v>
      </c>
      <c r="E144" t="s">
        <v>16</v>
      </c>
      <c r="F144" t="str">
        <f t="shared" si="193"/>
        <v>UP</v>
      </c>
      <c r="G144" t="s">
        <v>49</v>
      </c>
      <c r="H144">
        <v>3</v>
      </c>
      <c r="I144">
        <v>80</v>
      </c>
      <c r="J144">
        <v>1.62</v>
      </c>
      <c r="K144">
        <f t="shared" si="210"/>
        <v>129.60000000000002</v>
      </c>
      <c r="L144" t="s">
        <v>53</v>
      </c>
      <c r="M144" s="31">
        <f>AVERAGE(M132,M134,M136,M138,M142)</f>
        <v>18.59</v>
      </c>
      <c r="N144" s="31">
        <f t="shared" ref="N144:S144" si="214">AVERAGE(N132,N134,N136,N138,N142)</f>
        <v>12.919999999999998</v>
      </c>
      <c r="O144" s="31">
        <f t="shared" si="214"/>
        <v>24.3</v>
      </c>
      <c r="P144" s="31">
        <f t="shared" si="214"/>
        <v>91.15</v>
      </c>
      <c r="Q144" s="31">
        <f t="shared" si="214"/>
        <v>84.929999999999993</v>
      </c>
      <c r="R144" s="31">
        <f t="shared" si="214"/>
        <v>97.39</v>
      </c>
      <c r="S144" s="31">
        <f t="shared" si="214"/>
        <v>1.5764</v>
      </c>
      <c r="T144">
        <f t="shared" ref="T144:AJ144" si="215">SUM(T132,T134,T136,T138)</f>
        <v>170</v>
      </c>
      <c r="U144">
        <f t="shared" si="215"/>
        <v>177</v>
      </c>
      <c r="V144">
        <f t="shared" si="215"/>
        <v>170</v>
      </c>
      <c r="W144">
        <f t="shared" si="215"/>
        <v>189</v>
      </c>
      <c r="X144">
        <f t="shared" si="215"/>
        <v>5.9269999999999996</v>
      </c>
      <c r="Y144">
        <f t="shared" si="215"/>
        <v>2.9575999999999998</v>
      </c>
      <c r="Z144">
        <f t="shared" si="215"/>
        <v>1466.1000000000001</v>
      </c>
      <c r="AA144">
        <f t="shared" si="215"/>
        <v>1429</v>
      </c>
      <c r="AB144">
        <f t="shared" si="215"/>
        <v>1592.6000000000001</v>
      </c>
      <c r="AC144">
        <f t="shared" si="215"/>
        <v>1.3657407407407405</v>
      </c>
      <c r="AD144">
        <f t="shared" si="215"/>
        <v>5.4012345679012336E-2</v>
      </c>
      <c r="AE144">
        <f t="shared" si="215"/>
        <v>9.259259259259256E-2</v>
      </c>
      <c r="AF144">
        <f t="shared" si="215"/>
        <v>11.312499999999996</v>
      </c>
      <c r="AG144">
        <f t="shared" si="215"/>
        <v>11.026234567901231</v>
      </c>
      <c r="AH144">
        <f t="shared" si="215"/>
        <v>-0.28626543209876587</v>
      </c>
      <c r="AI144">
        <f t="shared" si="215"/>
        <v>12.288580246913577</v>
      </c>
      <c r="AJ144">
        <f t="shared" si="215"/>
        <v>0.97608024691357964</v>
      </c>
    </row>
    <row r="145" spans="1:36" x14ac:dyDescent="0.2">
      <c r="A145" t="s">
        <v>29</v>
      </c>
      <c r="B145" s="35">
        <v>113</v>
      </c>
      <c r="C145">
        <v>2017</v>
      </c>
      <c r="D145">
        <v>2</v>
      </c>
      <c r="E145" t="s">
        <v>15</v>
      </c>
      <c r="F145" t="str">
        <f t="shared" si="193"/>
        <v>DS</v>
      </c>
      <c r="G145" t="s">
        <v>49</v>
      </c>
      <c r="H145">
        <v>3</v>
      </c>
      <c r="I145">
        <v>80</v>
      </c>
      <c r="J145">
        <v>1.83</v>
      </c>
      <c r="K145">
        <f t="shared" si="210"/>
        <v>146.4</v>
      </c>
      <c r="L145" t="s">
        <v>53</v>
      </c>
      <c r="M145" s="31">
        <f>AVERAGE(M133,M135,M137,M139)</f>
        <v>17.625</v>
      </c>
      <c r="N145" s="31">
        <f t="shared" ref="N145:S145" si="216">AVERAGE(N133,N135,N137,N139)</f>
        <v>4.625</v>
      </c>
      <c r="O145" s="31">
        <f t="shared" si="216"/>
        <v>33.024999999999991</v>
      </c>
      <c r="P145" s="31">
        <f t="shared" si="216"/>
        <v>87.4</v>
      </c>
      <c r="Q145" s="31">
        <f t="shared" si="216"/>
        <v>64.325000000000003</v>
      </c>
      <c r="R145" s="31">
        <f t="shared" si="216"/>
        <v>110.47499999999999</v>
      </c>
      <c r="S145" s="31">
        <f t="shared" si="216"/>
        <v>1.8120000000000001</v>
      </c>
      <c r="T145">
        <f t="shared" ref="T145:AJ145" si="217">SUM(T133,T135,T137,T139)</f>
        <v>142</v>
      </c>
      <c r="U145">
        <f t="shared" si="217"/>
        <v>201</v>
      </c>
      <c r="V145">
        <f t="shared" si="217"/>
        <v>142</v>
      </c>
      <c r="W145">
        <f t="shared" si="217"/>
        <v>295</v>
      </c>
      <c r="X145">
        <f t="shared" si="217"/>
        <v>46.228000000000002</v>
      </c>
      <c r="Y145">
        <f t="shared" si="217"/>
        <v>2.2999999999999998</v>
      </c>
      <c r="Z145">
        <f t="shared" si="217"/>
        <v>1592</v>
      </c>
      <c r="AA145">
        <f t="shared" si="217"/>
        <v>1231.3999999999999</v>
      </c>
      <c r="AB145">
        <f t="shared" si="217"/>
        <v>2351</v>
      </c>
      <c r="AC145">
        <f t="shared" si="217"/>
        <v>1.372950819672131</v>
      </c>
      <c r="AD145">
        <f t="shared" si="217"/>
        <v>0.40300546448087432</v>
      </c>
      <c r="AE145">
        <f t="shared" si="217"/>
        <v>0.64207650273224037</v>
      </c>
      <c r="AF145">
        <f t="shared" si="217"/>
        <v>10.874316939890711</v>
      </c>
      <c r="AG145">
        <f t="shared" si="217"/>
        <v>8.4112021857923498</v>
      </c>
      <c r="AH145">
        <f t="shared" si="217"/>
        <v>-2.4631147540983611</v>
      </c>
      <c r="AI145">
        <f t="shared" si="217"/>
        <v>16.058743169398909</v>
      </c>
      <c r="AJ145">
        <f t="shared" si="217"/>
        <v>5.1844262295081966</v>
      </c>
    </row>
    <row r="146" spans="1:36" x14ac:dyDescent="0.2">
      <c r="A146" t="s">
        <v>29</v>
      </c>
      <c r="B146" s="35">
        <v>113</v>
      </c>
      <c r="C146">
        <v>2017</v>
      </c>
      <c r="D146">
        <v>1</v>
      </c>
      <c r="E146" t="s">
        <v>16</v>
      </c>
      <c r="F146" t="str">
        <f t="shared" si="193"/>
        <v>UP</v>
      </c>
      <c r="G146" t="s">
        <v>49</v>
      </c>
      <c r="H146">
        <v>3</v>
      </c>
      <c r="I146">
        <v>80</v>
      </c>
      <c r="J146">
        <v>1.62</v>
      </c>
      <c r="K146">
        <f t="shared" si="210"/>
        <v>129.60000000000002</v>
      </c>
      <c r="L146" t="s">
        <v>54</v>
      </c>
      <c r="M146" s="31">
        <f>AVERAGE(M134,M136,M138,M142,M144)</f>
        <v>19.048000000000002</v>
      </c>
      <c r="N146" s="31">
        <f t="shared" ref="N146:S146" si="218">AVERAGE(N134,N136,N138,N142,N144)</f>
        <v>12.943999999999999</v>
      </c>
      <c r="O146" s="31">
        <f t="shared" si="218"/>
        <v>25.2</v>
      </c>
      <c r="P146" s="31">
        <f t="shared" si="218"/>
        <v>86.08</v>
      </c>
      <c r="Q146" s="31">
        <f t="shared" si="218"/>
        <v>80.195999999999998</v>
      </c>
      <c r="R146" s="31">
        <f t="shared" si="218"/>
        <v>91.968000000000004</v>
      </c>
      <c r="S146" s="31">
        <f t="shared" si="218"/>
        <v>1.70888</v>
      </c>
      <c r="T146" s="30">
        <f t="shared" ref="T146:AJ146" si="219">SUM(T132,T134,T138)</f>
        <v>167</v>
      </c>
      <c r="U146" s="30">
        <f t="shared" si="219"/>
        <v>174</v>
      </c>
      <c r="V146" s="30">
        <f t="shared" si="219"/>
        <v>167</v>
      </c>
      <c r="W146" s="30">
        <f t="shared" si="219"/>
        <v>185</v>
      </c>
      <c r="X146" s="30">
        <f t="shared" si="219"/>
        <v>5.6609999999999996</v>
      </c>
      <c r="Y146" s="30">
        <f t="shared" si="219"/>
        <v>2.2075999999999998</v>
      </c>
      <c r="Z146" s="30">
        <f t="shared" si="219"/>
        <v>1282.8000000000002</v>
      </c>
      <c r="AA146" s="30">
        <f t="shared" si="219"/>
        <v>1245.7</v>
      </c>
      <c r="AB146" s="30">
        <f t="shared" si="219"/>
        <v>1348.2</v>
      </c>
      <c r="AC146" s="30">
        <f t="shared" si="219"/>
        <v>1.3425925925925923</v>
      </c>
      <c r="AD146" s="30">
        <f t="shared" si="219"/>
        <v>5.4012345679012336E-2</v>
      </c>
      <c r="AE146" s="30">
        <f t="shared" si="219"/>
        <v>8.4876543209876518E-2</v>
      </c>
      <c r="AF146" s="30">
        <f t="shared" si="219"/>
        <v>9.8981481481481453</v>
      </c>
      <c r="AG146" s="30">
        <f t="shared" si="219"/>
        <v>9.6118827160493794</v>
      </c>
      <c r="AH146" s="30">
        <f t="shared" si="219"/>
        <v>-0.28626543209876587</v>
      </c>
      <c r="AI146" s="30">
        <f t="shared" si="219"/>
        <v>10.402777777777775</v>
      </c>
      <c r="AJ146" s="30">
        <f t="shared" si="219"/>
        <v>0.5046296296296291</v>
      </c>
    </row>
    <row r="147" spans="1:36" x14ac:dyDescent="0.2">
      <c r="A147" t="s">
        <v>29</v>
      </c>
      <c r="B147" s="35">
        <v>113</v>
      </c>
      <c r="C147">
        <v>2017</v>
      </c>
      <c r="D147">
        <v>2</v>
      </c>
      <c r="E147" t="s">
        <v>15</v>
      </c>
      <c r="F147" t="str">
        <f t="shared" si="193"/>
        <v>DS</v>
      </c>
      <c r="G147" t="s">
        <v>49</v>
      </c>
      <c r="H147">
        <v>3</v>
      </c>
      <c r="I147">
        <v>80</v>
      </c>
      <c r="J147">
        <v>1.83</v>
      </c>
      <c r="K147">
        <f t="shared" si="210"/>
        <v>146.4</v>
      </c>
      <c r="L147" t="s">
        <v>54</v>
      </c>
      <c r="M147" s="31">
        <f>AVERAGE(M135,M137,M139,M143)</f>
        <v>15.537500000000001</v>
      </c>
      <c r="N147" s="31">
        <f t="shared" ref="N147:S147" si="220">AVERAGE(N135,N137,N139,N143)</f>
        <v>3.2125000000000004</v>
      </c>
      <c r="O147" s="31">
        <f t="shared" si="220"/>
        <v>30.274999999999999</v>
      </c>
      <c r="P147" s="31">
        <f t="shared" si="220"/>
        <v>78.525000000000006</v>
      </c>
      <c r="Q147" s="31">
        <f t="shared" si="220"/>
        <v>56.512500000000003</v>
      </c>
      <c r="R147" s="31">
        <f t="shared" si="220"/>
        <v>100.53749999999999</v>
      </c>
      <c r="S147" s="31">
        <f t="shared" si="220"/>
        <v>1.8107500000000001</v>
      </c>
      <c r="T147" s="30">
        <f t="shared" ref="T147:AJ147" si="221">SUM(T133,T135,T139)</f>
        <v>139</v>
      </c>
      <c r="U147" s="30">
        <f t="shared" si="221"/>
        <v>198</v>
      </c>
      <c r="V147" s="30">
        <f t="shared" si="221"/>
        <v>139</v>
      </c>
      <c r="W147" s="30">
        <f t="shared" si="221"/>
        <v>287</v>
      </c>
      <c r="X147" s="30">
        <f t="shared" si="221"/>
        <v>44.957000000000001</v>
      </c>
      <c r="Y147" s="30">
        <f t="shared" si="221"/>
        <v>1.7999999999999998</v>
      </c>
      <c r="Z147" s="30">
        <f t="shared" si="221"/>
        <v>1455.2</v>
      </c>
      <c r="AA147" s="30">
        <f t="shared" si="221"/>
        <v>1094.5999999999999</v>
      </c>
      <c r="AB147" s="30">
        <f t="shared" si="221"/>
        <v>1986.1999999999998</v>
      </c>
      <c r="AC147" s="30">
        <f t="shared" si="221"/>
        <v>1.3524590163934425</v>
      </c>
      <c r="AD147" s="30">
        <f t="shared" si="221"/>
        <v>0.40300546448087432</v>
      </c>
      <c r="AE147" s="30">
        <f t="shared" si="221"/>
        <v>0.60792349726775952</v>
      </c>
      <c r="AF147" s="30">
        <f t="shared" si="221"/>
        <v>9.9398907103825138</v>
      </c>
      <c r="AG147" s="30">
        <f t="shared" si="221"/>
        <v>7.4767759562841523</v>
      </c>
      <c r="AH147" s="30">
        <f t="shared" si="221"/>
        <v>-2.4631147540983611</v>
      </c>
      <c r="AI147" s="30">
        <f t="shared" si="221"/>
        <v>13.566939890710382</v>
      </c>
      <c r="AJ147" s="30">
        <f t="shared" si="221"/>
        <v>3.6270491803278682</v>
      </c>
    </row>
    <row r="148" spans="1:36" x14ac:dyDescent="0.2">
      <c r="A148" t="s">
        <v>30</v>
      </c>
      <c r="B148" s="35">
        <v>100</v>
      </c>
      <c r="C148">
        <v>2017</v>
      </c>
      <c r="D148">
        <v>1</v>
      </c>
      <c r="E148" t="s">
        <v>16</v>
      </c>
      <c r="F148" t="str">
        <f t="shared" si="193"/>
        <v>UP</v>
      </c>
      <c r="G148" t="s">
        <v>49</v>
      </c>
      <c r="H148">
        <v>3</v>
      </c>
      <c r="I148">
        <v>90</v>
      </c>
      <c r="J148">
        <v>3.35</v>
      </c>
      <c r="K148">
        <f t="shared" ref="K148:K179" si="222">J148*I148</f>
        <v>301.5</v>
      </c>
      <c r="L148" t="s">
        <v>22</v>
      </c>
      <c r="M148">
        <v>20.2</v>
      </c>
      <c r="N148">
        <v>15.4</v>
      </c>
      <c r="O148">
        <v>25</v>
      </c>
      <c r="P148">
        <v>126.2</v>
      </c>
      <c r="Q148">
        <v>117.3</v>
      </c>
      <c r="R148">
        <v>135</v>
      </c>
      <c r="S148">
        <v>0.91600000000000004</v>
      </c>
      <c r="T148">
        <v>31</v>
      </c>
      <c r="U148">
        <v>31</v>
      </c>
      <c r="V148">
        <v>31</v>
      </c>
      <c r="W148">
        <v>33</v>
      </c>
      <c r="X148">
        <v>1.0549999999999999</v>
      </c>
      <c r="Y148">
        <v>0.72089999999999999</v>
      </c>
      <c r="Z148">
        <f>U148*M148</f>
        <v>626.19999999999993</v>
      </c>
      <c r="AA148">
        <f>M148*V148</f>
        <v>626.19999999999993</v>
      </c>
      <c r="AB148">
        <f t="shared" si="199"/>
        <v>666.6</v>
      </c>
      <c r="AC148">
        <f t="shared" si="200"/>
        <v>0.10281923714759536</v>
      </c>
      <c r="AD148">
        <f t="shared" si="201"/>
        <v>0</v>
      </c>
      <c r="AE148">
        <f t="shared" si="202"/>
        <v>6.6334991708126038E-3</v>
      </c>
      <c r="AF148">
        <f t="shared" ref="AF148:AF157" si="223">Z148/K148</f>
        <v>2.0769485903814258</v>
      </c>
      <c r="AG148">
        <f t="shared" ref="AG148:AG157" si="224">(V148*M148)/K148</f>
        <v>2.0769485903814258</v>
      </c>
      <c r="AH148">
        <f t="shared" ref="AH148:AH157" si="225">AG148-AF148</f>
        <v>0</v>
      </c>
      <c r="AI148">
        <f t="shared" ref="AI148:AI157" si="226">(M148*W148)/K148</f>
        <v>2.2109452736318409</v>
      </c>
      <c r="AJ148" s="27">
        <f t="shared" ref="AJ148:AJ157" si="227">AI148-AF148</f>
        <v>0.13399668325041514</v>
      </c>
    </row>
    <row r="149" spans="1:36" x14ac:dyDescent="0.2">
      <c r="A149" t="s">
        <v>30</v>
      </c>
      <c r="B149" s="35">
        <v>100</v>
      </c>
      <c r="C149">
        <v>2017</v>
      </c>
      <c r="D149">
        <v>2</v>
      </c>
      <c r="E149" t="s">
        <v>15</v>
      </c>
      <c r="F149" t="str">
        <f t="shared" si="193"/>
        <v>DS</v>
      </c>
      <c r="G149" t="s">
        <v>49</v>
      </c>
      <c r="H149">
        <v>3</v>
      </c>
      <c r="I149">
        <v>90</v>
      </c>
      <c r="J149">
        <v>4.0199999999999996</v>
      </c>
      <c r="K149">
        <f t="shared" si="222"/>
        <v>361.79999999999995</v>
      </c>
      <c r="L149" t="s">
        <v>22</v>
      </c>
      <c r="M149">
        <v>18.899999999999999</v>
      </c>
      <c r="N149">
        <v>15</v>
      </c>
      <c r="O149">
        <v>22.8</v>
      </c>
      <c r="P149">
        <v>122</v>
      </c>
      <c r="Q149">
        <v>112.6</v>
      </c>
      <c r="R149">
        <v>131.5</v>
      </c>
      <c r="S149">
        <v>0.90900000000000003</v>
      </c>
      <c r="T149">
        <v>45</v>
      </c>
      <c r="U149">
        <v>47</v>
      </c>
      <c r="V149">
        <v>45</v>
      </c>
      <c r="W149">
        <v>52</v>
      </c>
      <c r="X149">
        <v>2.4140000000000001</v>
      </c>
      <c r="Y149">
        <v>0.625</v>
      </c>
      <c r="Z149">
        <f t="shared" si="197"/>
        <v>888.3</v>
      </c>
      <c r="AA149">
        <f t="shared" si="198"/>
        <v>850.49999999999989</v>
      </c>
      <c r="AB149">
        <f t="shared" si="199"/>
        <v>982.8</v>
      </c>
      <c r="AC149">
        <f t="shared" si="200"/>
        <v>0.12990602542841351</v>
      </c>
      <c r="AD149">
        <f t="shared" si="201"/>
        <v>5.5279159756771706E-3</v>
      </c>
      <c r="AE149">
        <f t="shared" si="202"/>
        <v>1.3819789939192926E-2</v>
      </c>
      <c r="AF149">
        <f t="shared" si="223"/>
        <v>2.455223880597015</v>
      </c>
      <c r="AG149">
        <f t="shared" si="224"/>
        <v>2.3507462686567164</v>
      </c>
      <c r="AH149">
        <f t="shared" si="225"/>
        <v>-0.10447761194029859</v>
      </c>
      <c r="AI149">
        <f t="shared" si="226"/>
        <v>2.7164179104477615</v>
      </c>
      <c r="AJ149" s="27">
        <f t="shared" si="227"/>
        <v>0.26119402985074647</v>
      </c>
    </row>
    <row r="150" spans="1:36" x14ac:dyDescent="0.2">
      <c r="A150" t="s">
        <v>30</v>
      </c>
      <c r="B150" s="35">
        <v>100</v>
      </c>
      <c r="C150">
        <v>2017</v>
      </c>
      <c r="D150">
        <v>1</v>
      </c>
      <c r="E150" t="s">
        <v>16</v>
      </c>
      <c r="F150" t="str">
        <f t="shared" si="193"/>
        <v>UP</v>
      </c>
      <c r="G150" t="s">
        <v>49</v>
      </c>
      <c r="H150">
        <v>3</v>
      </c>
      <c r="I150">
        <v>90</v>
      </c>
      <c r="J150">
        <v>3.35</v>
      </c>
      <c r="K150">
        <f t="shared" si="222"/>
        <v>301.5</v>
      </c>
      <c r="L150" t="s">
        <v>24</v>
      </c>
      <c r="M150">
        <v>8</v>
      </c>
      <c r="N150">
        <v>6.8</v>
      </c>
      <c r="O150">
        <v>9.1999999999999993</v>
      </c>
      <c r="P150">
        <v>59.9</v>
      </c>
      <c r="Q150">
        <v>56.5</v>
      </c>
      <c r="R150">
        <v>63.4</v>
      </c>
      <c r="S150">
        <v>3.3940000000000001</v>
      </c>
      <c r="T150">
        <v>68</v>
      </c>
      <c r="U150">
        <v>92</v>
      </c>
      <c r="V150">
        <v>68</v>
      </c>
      <c r="W150">
        <v>125</v>
      </c>
      <c r="X150">
        <v>16.559000000000001</v>
      </c>
      <c r="Y150">
        <v>0.3579</v>
      </c>
      <c r="Z150">
        <f t="shared" si="197"/>
        <v>736</v>
      </c>
      <c r="AA150">
        <f t="shared" si="198"/>
        <v>544</v>
      </c>
      <c r="AB150">
        <f t="shared" si="199"/>
        <v>1000</v>
      </c>
      <c r="AC150">
        <f t="shared" si="200"/>
        <v>0.30514096185737977</v>
      </c>
      <c r="AD150">
        <f t="shared" si="201"/>
        <v>7.9601990049751242E-2</v>
      </c>
      <c r="AE150">
        <f t="shared" si="202"/>
        <v>0.10945273631840796</v>
      </c>
      <c r="AF150">
        <f t="shared" si="223"/>
        <v>2.4411276948590381</v>
      </c>
      <c r="AG150">
        <f t="shared" si="224"/>
        <v>1.8043117744610282</v>
      </c>
      <c r="AH150">
        <f t="shared" si="225"/>
        <v>-0.63681592039800994</v>
      </c>
      <c r="AI150">
        <f t="shared" si="226"/>
        <v>3.3167495854063018</v>
      </c>
      <c r="AJ150" s="27">
        <f t="shared" si="227"/>
        <v>0.87562189054726369</v>
      </c>
    </row>
    <row r="151" spans="1:36" x14ac:dyDescent="0.2">
      <c r="A151" t="s">
        <v>30</v>
      </c>
      <c r="B151" s="35">
        <v>100</v>
      </c>
      <c r="C151">
        <v>2017</v>
      </c>
      <c r="D151">
        <v>2</v>
      </c>
      <c r="E151" t="s">
        <v>15</v>
      </c>
      <c r="F151" t="str">
        <f t="shared" si="193"/>
        <v>DS</v>
      </c>
      <c r="G151" t="s">
        <v>49</v>
      </c>
      <c r="H151">
        <v>3</v>
      </c>
      <c r="I151">
        <v>90</v>
      </c>
      <c r="J151">
        <v>4.0199999999999996</v>
      </c>
      <c r="K151">
        <f t="shared" si="222"/>
        <v>361.79999999999995</v>
      </c>
      <c r="L151" t="s">
        <v>24</v>
      </c>
      <c r="M151">
        <v>8</v>
      </c>
      <c r="N151">
        <v>6.5</v>
      </c>
      <c r="O151">
        <v>9.6</v>
      </c>
      <c r="P151">
        <v>60</v>
      </c>
      <c r="Q151">
        <v>55.9</v>
      </c>
      <c r="R151">
        <v>64</v>
      </c>
      <c r="S151">
        <v>3.407</v>
      </c>
      <c r="T151">
        <v>41</v>
      </c>
      <c r="U151">
        <v>52</v>
      </c>
      <c r="V151">
        <v>41</v>
      </c>
      <c r="W151">
        <v>71</v>
      </c>
      <c r="X151">
        <v>9.6790000000000003</v>
      </c>
      <c r="Y151">
        <v>0.39810000000000001</v>
      </c>
      <c r="Z151">
        <f t="shared" si="197"/>
        <v>416</v>
      </c>
      <c r="AA151">
        <f t="shared" si="198"/>
        <v>328</v>
      </c>
      <c r="AB151">
        <f t="shared" si="199"/>
        <v>568</v>
      </c>
      <c r="AC151">
        <f t="shared" si="200"/>
        <v>0.14372581536760642</v>
      </c>
      <c r="AD151">
        <f t="shared" si="201"/>
        <v>3.0403537866224437E-2</v>
      </c>
      <c r="AE151">
        <f t="shared" si="202"/>
        <v>5.2515201768933116E-2</v>
      </c>
      <c r="AF151">
        <f t="shared" si="223"/>
        <v>1.1498065229408514</v>
      </c>
      <c r="AG151">
        <f t="shared" si="224"/>
        <v>0.90657822001105592</v>
      </c>
      <c r="AH151">
        <f t="shared" si="225"/>
        <v>-0.24322830292979547</v>
      </c>
      <c r="AI151">
        <f t="shared" si="226"/>
        <v>1.5699281370923164</v>
      </c>
      <c r="AJ151" s="27">
        <f t="shared" si="227"/>
        <v>0.42012161415146498</v>
      </c>
    </row>
    <row r="152" spans="1:36" x14ac:dyDescent="0.2">
      <c r="A152" t="s">
        <v>30</v>
      </c>
      <c r="B152" s="35">
        <v>100</v>
      </c>
      <c r="C152">
        <v>2017</v>
      </c>
      <c r="D152">
        <v>1</v>
      </c>
      <c r="E152" t="s">
        <v>16</v>
      </c>
      <c r="F152" t="str">
        <f t="shared" si="193"/>
        <v>UP</v>
      </c>
      <c r="G152" t="s">
        <v>49</v>
      </c>
      <c r="H152">
        <v>3</v>
      </c>
      <c r="I152">
        <v>90</v>
      </c>
      <c r="J152">
        <v>3.35</v>
      </c>
      <c r="K152">
        <f t="shared" si="222"/>
        <v>301.5</v>
      </c>
      <c r="L152" t="s">
        <v>25</v>
      </c>
      <c r="M152">
        <v>51.5</v>
      </c>
      <c r="N152">
        <v>29.5</v>
      </c>
      <c r="O152">
        <v>93.4</v>
      </c>
      <c r="P152">
        <v>141</v>
      </c>
      <c r="Q152">
        <v>97.1</v>
      </c>
      <c r="R152">
        <v>184.9</v>
      </c>
      <c r="S152">
        <v>2.25</v>
      </c>
      <c r="T152">
        <v>4</v>
      </c>
      <c r="U152">
        <v>4</v>
      </c>
      <c r="V152">
        <v>4</v>
      </c>
      <c r="W152">
        <v>6</v>
      </c>
      <c r="X152">
        <v>0.54400000000000004</v>
      </c>
      <c r="Y152">
        <v>0.66669999999999996</v>
      </c>
      <c r="Z152">
        <f t="shared" si="197"/>
        <v>206</v>
      </c>
      <c r="AA152">
        <f t="shared" si="198"/>
        <v>206</v>
      </c>
      <c r="AB152">
        <f t="shared" si="199"/>
        <v>309</v>
      </c>
      <c r="AC152">
        <f t="shared" si="200"/>
        <v>1.3266998341625208E-2</v>
      </c>
      <c r="AD152">
        <f t="shared" si="201"/>
        <v>0</v>
      </c>
      <c r="AE152">
        <f t="shared" si="202"/>
        <v>6.6334991708126038E-3</v>
      </c>
      <c r="AF152">
        <f t="shared" si="223"/>
        <v>0.68325041459369817</v>
      </c>
      <c r="AG152">
        <f t="shared" si="224"/>
        <v>0.68325041459369817</v>
      </c>
      <c r="AH152">
        <f t="shared" si="225"/>
        <v>0</v>
      </c>
      <c r="AI152">
        <f t="shared" si="226"/>
        <v>1.0248756218905473</v>
      </c>
      <c r="AJ152" s="27">
        <f t="shared" si="227"/>
        <v>0.34162520729684909</v>
      </c>
    </row>
    <row r="153" spans="1:36" x14ac:dyDescent="0.2">
      <c r="A153" t="s">
        <v>30</v>
      </c>
      <c r="B153" s="35">
        <v>100</v>
      </c>
      <c r="C153">
        <v>2017</v>
      </c>
      <c r="D153">
        <v>2</v>
      </c>
      <c r="E153" t="s">
        <v>15</v>
      </c>
      <c r="F153" t="str">
        <f t="shared" si="193"/>
        <v>DS</v>
      </c>
      <c r="G153" t="s">
        <v>49</v>
      </c>
      <c r="H153">
        <v>3</v>
      </c>
      <c r="I153">
        <v>90</v>
      </c>
      <c r="J153">
        <v>4.0199999999999996</v>
      </c>
      <c r="K153">
        <f t="shared" si="222"/>
        <v>361.79999999999995</v>
      </c>
      <c r="L153" t="s">
        <v>25</v>
      </c>
      <c r="M153">
        <v>51.1</v>
      </c>
      <c r="N153">
        <v>15.3</v>
      </c>
      <c r="O153">
        <v>86.8</v>
      </c>
      <c r="P153">
        <v>129</v>
      </c>
      <c r="Q153">
        <v>80.599999999999994</v>
      </c>
      <c r="R153">
        <v>177.4</v>
      </c>
      <c r="S153">
        <v>2.4119999999999999</v>
      </c>
      <c r="T153">
        <v>5</v>
      </c>
      <c r="U153">
        <v>8</v>
      </c>
      <c r="V153">
        <v>8</v>
      </c>
      <c r="W153">
        <v>8</v>
      </c>
      <c r="X153">
        <v>0</v>
      </c>
      <c r="Y153">
        <v>0</v>
      </c>
      <c r="Z153">
        <f t="shared" si="197"/>
        <v>408.8</v>
      </c>
      <c r="AA153">
        <f t="shared" si="198"/>
        <v>408.8</v>
      </c>
      <c r="AB153">
        <f t="shared" si="199"/>
        <v>408.8</v>
      </c>
      <c r="AC153">
        <f t="shared" si="200"/>
        <v>2.2111663902708682E-2</v>
      </c>
      <c r="AD153">
        <f t="shared" si="201"/>
        <v>0</v>
      </c>
      <c r="AE153">
        <f t="shared" si="202"/>
        <v>0</v>
      </c>
      <c r="AF153">
        <f t="shared" si="223"/>
        <v>1.1299060254284137</v>
      </c>
      <c r="AG153">
        <f t="shared" si="224"/>
        <v>1.1299060254284137</v>
      </c>
      <c r="AH153">
        <f t="shared" si="225"/>
        <v>0</v>
      </c>
      <c r="AI153">
        <f t="shared" si="226"/>
        <v>1.1299060254284137</v>
      </c>
      <c r="AJ153" s="27">
        <f t="shared" si="227"/>
        <v>0</v>
      </c>
    </row>
    <row r="154" spans="1:36" x14ac:dyDescent="0.2">
      <c r="A154" t="s">
        <v>30</v>
      </c>
      <c r="B154" s="35">
        <v>100</v>
      </c>
      <c r="C154">
        <v>2017</v>
      </c>
      <c r="D154">
        <v>1</v>
      </c>
      <c r="E154" t="s">
        <v>16</v>
      </c>
      <c r="F154" t="str">
        <f t="shared" si="193"/>
        <v>UP</v>
      </c>
      <c r="G154" t="s">
        <v>49</v>
      </c>
      <c r="H154">
        <v>3</v>
      </c>
      <c r="I154">
        <v>90</v>
      </c>
      <c r="J154">
        <v>3.35</v>
      </c>
      <c r="K154">
        <f t="shared" si="222"/>
        <v>301.5</v>
      </c>
      <c r="L154" t="s">
        <v>31</v>
      </c>
      <c r="M154">
        <v>4.9000000000000004</v>
      </c>
      <c r="N154">
        <v>4.4000000000000004</v>
      </c>
      <c r="O154">
        <v>5.5</v>
      </c>
      <c r="P154">
        <v>70.7</v>
      </c>
      <c r="Q154">
        <v>68</v>
      </c>
      <c r="R154">
        <v>73.400000000000006</v>
      </c>
      <c r="S154">
        <v>1.181</v>
      </c>
      <c r="T154">
        <v>152</v>
      </c>
      <c r="U154">
        <v>170</v>
      </c>
      <c r="V154">
        <v>152</v>
      </c>
      <c r="W154">
        <v>399</v>
      </c>
      <c r="X154">
        <v>65.61</v>
      </c>
      <c r="Y154">
        <v>0.24049999999999999</v>
      </c>
      <c r="Z154">
        <f t="shared" si="197"/>
        <v>833.00000000000011</v>
      </c>
      <c r="AA154">
        <f t="shared" si="198"/>
        <v>744.80000000000007</v>
      </c>
      <c r="AB154">
        <f t="shared" si="199"/>
        <v>1955.1000000000001</v>
      </c>
      <c r="AC154">
        <f t="shared" si="200"/>
        <v>0.5638474295190713</v>
      </c>
      <c r="AD154">
        <f t="shared" si="201"/>
        <v>5.9701492537313432E-2</v>
      </c>
      <c r="AE154">
        <f t="shared" si="202"/>
        <v>0.7595356550580431</v>
      </c>
      <c r="AF154">
        <f t="shared" si="223"/>
        <v>2.7628524046434499</v>
      </c>
      <c r="AG154">
        <f t="shared" si="224"/>
        <v>2.470315091210614</v>
      </c>
      <c r="AH154">
        <f t="shared" si="225"/>
        <v>-0.29253731343283595</v>
      </c>
      <c r="AI154">
        <f t="shared" si="226"/>
        <v>6.4845771144278608</v>
      </c>
      <c r="AJ154" s="27">
        <f t="shared" si="227"/>
        <v>3.7217247097844108</v>
      </c>
    </row>
    <row r="155" spans="1:36" x14ac:dyDescent="0.2">
      <c r="A155" t="s">
        <v>30</v>
      </c>
      <c r="B155" s="35">
        <v>100</v>
      </c>
      <c r="C155">
        <v>2017</v>
      </c>
      <c r="D155">
        <v>2</v>
      </c>
      <c r="E155" t="s">
        <v>15</v>
      </c>
      <c r="F155" t="str">
        <f t="shared" si="193"/>
        <v>DS</v>
      </c>
      <c r="G155" t="s">
        <v>49</v>
      </c>
      <c r="H155">
        <v>3</v>
      </c>
      <c r="I155">
        <v>90</v>
      </c>
      <c r="J155">
        <v>4.0199999999999996</v>
      </c>
      <c r="K155">
        <f t="shared" si="222"/>
        <v>361.79999999999995</v>
      </c>
      <c r="L155" t="s">
        <v>31</v>
      </c>
      <c r="M155">
        <v>4.5999999999999996</v>
      </c>
      <c r="N155">
        <v>3.4</v>
      </c>
      <c r="O155">
        <v>5.9</v>
      </c>
      <c r="P155">
        <v>66.599999999999994</v>
      </c>
      <c r="Q155">
        <v>63.1</v>
      </c>
      <c r="R155">
        <v>70.099999999999994</v>
      </c>
      <c r="S155">
        <v>1.2090000000000001</v>
      </c>
      <c r="T155">
        <v>101</v>
      </c>
      <c r="U155">
        <v>138</v>
      </c>
      <c r="V155">
        <v>101</v>
      </c>
      <c r="W155">
        <v>179</v>
      </c>
      <c r="X155">
        <v>20.91</v>
      </c>
      <c r="Y155">
        <v>0.35310000000000002</v>
      </c>
      <c r="Z155">
        <f t="shared" si="197"/>
        <v>634.79999999999995</v>
      </c>
      <c r="AA155">
        <f t="shared" si="198"/>
        <v>464.59999999999997</v>
      </c>
      <c r="AB155">
        <f t="shared" si="199"/>
        <v>823.4</v>
      </c>
      <c r="AC155">
        <f t="shared" si="200"/>
        <v>0.38142620232172475</v>
      </c>
      <c r="AD155">
        <f t="shared" si="201"/>
        <v>0.10226644555002765</v>
      </c>
      <c r="AE155">
        <f t="shared" si="202"/>
        <v>0.11332227750138199</v>
      </c>
      <c r="AF155">
        <f t="shared" si="223"/>
        <v>1.7545605306799337</v>
      </c>
      <c r="AG155">
        <f t="shared" si="224"/>
        <v>1.2841348811498066</v>
      </c>
      <c r="AH155">
        <f t="shared" si="225"/>
        <v>-0.47042564953012711</v>
      </c>
      <c r="AI155">
        <f t="shared" si="226"/>
        <v>2.2758430071862912</v>
      </c>
      <c r="AJ155" s="27">
        <f t="shared" si="227"/>
        <v>0.52128247650635751</v>
      </c>
    </row>
    <row r="156" spans="1:36" x14ac:dyDescent="0.2">
      <c r="A156" t="s">
        <v>30</v>
      </c>
      <c r="B156" s="35">
        <v>100</v>
      </c>
      <c r="C156">
        <v>2017</v>
      </c>
      <c r="D156">
        <v>1</v>
      </c>
      <c r="E156" t="s">
        <v>16</v>
      </c>
      <c r="F156" t="str">
        <f t="shared" si="193"/>
        <v>UP</v>
      </c>
      <c r="G156" t="s">
        <v>49</v>
      </c>
      <c r="H156">
        <v>3</v>
      </c>
      <c r="I156">
        <v>90</v>
      </c>
      <c r="J156">
        <v>3.35</v>
      </c>
      <c r="K156">
        <f t="shared" si="222"/>
        <v>301.5</v>
      </c>
      <c r="L156" t="s">
        <v>23</v>
      </c>
      <c r="M156">
        <v>1.6</v>
      </c>
      <c r="N156">
        <v>1.4</v>
      </c>
      <c r="O156">
        <v>1.8</v>
      </c>
      <c r="P156">
        <v>55.6</v>
      </c>
      <c r="Q156">
        <v>53.5</v>
      </c>
      <c r="R156">
        <v>57.7</v>
      </c>
      <c r="S156">
        <v>0.89500000000000002</v>
      </c>
      <c r="T156">
        <v>50</v>
      </c>
      <c r="U156">
        <v>52</v>
      </c>
      <c r="V156">
        <v>50</v>
      </c>
      <c r="W156">
        <v>56</v>
      </c>
      <c r="X156">
        <v>2.1859999999999999</v>
      </c>
      <c r="Y156">
        <v>0.64939999999999998</v>
      </c>
      <c r="Z156">
        <f t="shared" si="197"/>
        <v>83.2</v>
      </c>
      <c r="AA156">
        <f t="shared" si="198"/>
        <v>80</v>
      </c>
      <c r="AB156">
        <f t="shared" si="199"/>
        <v>89.600000000000009</v>
      </c>
      <c r="AC156">
        <f t="shared" si="200"/>
        <v>0.17247097844112769</v>
      </c>
      <c r="AD156">
        <f t="shared" si="201"/>
        <v>6.6334991708126038E-3</v>
      </c>
      <c r="AE156">
        <f t="shared" si="202"/>
        <v>1.3266998341625208E-2</v>
      </c>
      <c r="AF156">
        <f t="shared" si="223"/>
        <v>0.2759535655058043</v>
      </c>
      <c r="AG156">
        <f t="shared" si="224"/>
        <v>0.26533996683250416</v>
      </c>
      <c r="AH156">
        <f t="shared" si="225"/>
        <v>-1.061359867330014E-2</v>
      </c>
      <c r="AI156">
        <f t="shared" si="226"/>
        <v>0.29718076285240469</v>
      </c>
      <c r="AJ156" s="27">
        <f t="shared" si="227"/>
        <v>2.122719734660039E-2</v>
      </c>
    </row>
    <row r="157" spans="1:36" x14ac:dyDescent="0.2">
      <c r="A157" t="s">
        <v>30</v>
      </c>
      <c r="B157" s="35">
        <v>100</v>
      </c>
      <c r="C157">
        <v>2017</v>
      </c>
      <c r="D157">
        <v>2</v>
      </c>
      <c r="E157" t="s">
        <v>15</v>
      </c>
      <c r="F157" t="str">
        <f t="shared" si="193"/>
        <v>DS</v>
      </c>
      <c r="G157" t="s">
        <v>49</v>
      </c>
      <c r="H157">
        <v>3</v>
      </c>
      <c r="I157">
        <v>90</v>
      </c>
      <c r="J157">
        <v>4.0199999999999996</v>
      </c>
      <c r="K157">
        <f t="shared" si="222"/>
        <v>361.79999999999995</v>
      </c>
      <c r="L157" t="s">
        <v>23</v>
      </c>
      <c r="M157">
        <v>1.5</v>
      </c>
      <c r="N157">
        <v>1.2</v>
      </c>
      <c r="O157">
        <v>1.7</v>
      </c>
      <c r="P157">
        <v>52</v>
      </c>
      <c r="Q157">
        <v>49.3</v>
      </c>
      <c r="R157">
        <v>54.7</v>
      </c>
      <c r="S157">
        <v>0.98799999999999999</v>
      </c>
      <c r="T157">
        <v>31</v>
      </c>
      <c r="U157">
        <v>32</v>
      </c>
      <c r="V157">
        <v>31</v>
      </c>
      <c r="W157">
        <v>36</v>
      </c>
      <c r="X157">
        <v>1.901</v>
      </c>
      <c r="Y157">
        <v>0.63270000000000004</v>
      </c>
      <c r="Z157">
        <f t="shared" si="197"/>
        <v>48</v>
      </c>
      <c r="AA157">
        <f t="shared" si="198"/>
        <v>46.5</v>
      </c>
      <c r="AB157">
        <f t="shared" si="199"/>
        <v>54</v>
      </c>
      <c r="AC157">
        <f t="shared" si="200"/>
        <v>8.8446655610834729E-2</v>
      </c>
      <c r="AD157">
        <f t="shared" si="201"/>
        <v>2.7639579878385853E-3</v>
      </c>
      <c r="AE157">
        <f t="shared" si="202"/>
        <v>1.1055831951354341E-2</v>
      </c>
      <c r="AF157">
        <f t="shared" si="223"/>
        <v>0.13266998341625208</v>
      </c>
      <c r="AG157">
        <f t="shared" si="224"/>
        <v>0.12852404643449422</v>
      </c>
      <c r="AH157">
        <f t="shared" si="225"/>
        <v>-4.1459369817578584E-3</v>
      </c>
      <c r="AI157">
        <f t="shared" si="226"/>
        <v>0.1492537313432836</v>
      </c>
      <c r="AJ157" s="27">
        <f t="shared" si="227"/>
        <v>1.6583747927031517E-2</v>
      </c>
    </row>
    <row r="158" spans="1:36" x14ac:dyDescent="0.2">
      <c r="A158" t="s">
        <v>30</v>
      </c>
      <c r="B158" s="35">
        <v>100</v>
      </c>
      <c r="C158">
        <v>2017</v>
      </c>
      <c r="D158">
        <v>1</v>
      </c>
      <c r="E158" t="s">
        <v>16</v>
      </c>
      <c r="F158" t="str">
        <f t="shared" si="193"/>
        <v>UP</v>
      </c>
      <c r="G158" t="s">
        <v>49</v>
      </c>
      <c r="H158">
        <v>3</v>
      </c>
      <c r="I158">
        <v>90</v>
      </c>
      <c r="J158">
        <v>3.35</v>
      </c>
      <c r="K158">
        <f t="shared" si="222"/>
        <v>301.5</v>
      </c>
      <c r="L158" t="s">
        <v>56</v>
      </c>
      <c r="M158">
        <f>AVERAGE(M150,M152)</f>
        <v>29.75</v>
      </c>
      <c r="N158">
        <f t="shared" ref="N158:S159" si="228">AVERAGE(N150,N152)</f>
        <v>18.149999999999999</v>
      </c>
      <c r="O158">
        <f t="shared" si="228"/>
        <v>51.300000000000004</v>
      </c>
      <c r="P158">
        <f t="shared" si="228"/>
        <v>100.45</v>
      </c>
      <c r="Q158">
        <f t="shared" si="228"/>
        <v>76.8</v>
      </c>
      <c r="R158">
        <f t="shared" si="228"/>
        <v>124.15</v>
      </c>
      <c r="S158">
        <f t="shared" si="228"/>
        <v>2.8220000000000001</v>
      </c>
      <c r="T158">
        <f>SUM(T150,T152)</f>
        <v>72</v>
      </c>
      <c r="U158">
        <f t="shared" ref="U158:AJ159" si="229">SUM(U150,U152)</f>
        <v>96</v>
      </c>
      <c r="V158">
        <f t="shared" si="229"/>
        <v>72</v>
      </c>
      <c r="W158">
        <f t="shared" si="229"/>
        <v>131</v>
      </c>
      <c r="X158">
        <f t="shared" si="229"/>
        <v>17.103000000000002</v>
      </c>
      <c r="Y158">
        <f t="shared" si="229"/>
        <v>1.0246</v>
      </c>
      <c r="Z158">
        <f t="shared" si="229"/>
        <v>942</v>
      </c>
      <c r="AA158">
        <f t="shared" si="229"/>
        <v>750</v>
      </c>
      <c r="AB158">
        <f t="shared" si="229"/>
        <v>1309</v>
      </c>
      <c r="AC158">
        <f t="shared" si="229"/>
        <v>0.31840796019900497</v>
      </c>
      <c r="AD158">
        <f t="shared" si="229"/>
        <v>7.9601990049751242E-2</v>
      </c>
      <c r="AE158">
        <f t="shared" si="229"/>
        <v>0.11608623548922056</v>
      </c>
      <c r="AF158">
        <f t="shared" si="229"/>
        <v>3.1243781094527363</v>
      </c>
      <c r="AG158">
        <f t="shared" si="229"/>
        <v>2.4875621890547261</v>
      </c>
      <c r="AH158">
        <f t="shared" si="229"/>
        <v>-0.63681592039800994</v>
      </c>
      <c r="AI158">
        <f t="shared" si="229"/>
        <v>4.3416252072968486</v>
      </c>
      <c r="AJ158">
        <f t="shared" si="229"/>
        <v>1.2172470978441128</v>
      </c>
    </row>
    <row r="159" spans="1:36" x14ac:dyDescent="0.2">
      <c r="A159" t="s">
        <v>30</v>
      </c>
      <c r="B159" s="35">
        <v>100</v>
      </c>
      <c r="C159">
        <v>2017</v>
      </c>
      <c r="D159">
        <v>2</v>
      </c>
      <c r="E159" t="s">
        <v>15</v>
      </c>
      <c r="F159" t="str">
        <f t="shared" si="193"/>
        <v>DS</v>
      </c>
      <c r="G159" t="s">
        <v>49</v>
      </c>
      <c r="H159">
        <v>3</v>
      </c>
      <c r="I159">
        <v>90</v>
      </c>
      <c r="J159">
        <v>4.0199999999999996</v>
      </c>
      <c r="K159">
        <f t="shared" si="222"/>
        <v>361.79999999999995</v>
      </c>
      <c r="L159" t="s">
        <v>56</v>
      </c>
      <c r="M159">
        <f>AVERAGE(M151,M153)</f>
        <v>29.55</v>
      </c>
      <c r="N159">
        <f t="shared" si="228"/>
        <v>10.9</v>
      </c>
      <c r="O159">
        <f t="shared" si="228"/>
        <v>48.199999999999996</v>
      </c>
      <c r="P159">
        <f t="shared" si="228"/>
        <v>94.5</v>
      </c>
      <c r="Q159">
        <f t="shared" si="228"/>
        <v>68.25</v>
      </c>
      <c r="R159">
        <f t="shared" si="228"/>
        <v>120.7</v>
      </c>
      <c r="S159">
        <f t="shared" si="228"/>
        <v>2.9095</v>
      </c>
      <c r="T159">
        <f>SUM(T151,T153)</f>
        <v>46</v>
      </c>
      <c r="U159">
        <f t="shared" si="229"/>
        <v>60</v>
      </c>
      <c r="V159">
        <f t="shared" si="229"/>
        <v>49</v>
      </c>
      <c r="W159">
        <f t="shared" si="229"/>
        <v>79</v>
      </c>
      <c r="X159">
        <f t="shared" si="229"/>
        <v>9.6790000000000003</v>
      </c>
      <c r="Y159">
        <f t="shared" si="229"/>
        <v>0.39810000000000001</v>
      </c>
      <c r="Z159">
        <f t="shared" si="229"/>
        <v>824.8</v>
      </c>
      <c r="AA159">
        <f t="shared" si="229"/>
        <v>736.8</v>
      </c>
      <c r="AB159">
        <f t="shared" si="229"/>
        <v>976.8</v>
      </c>
      <c r="AC159">
        <f t="shared" si="229"/>
        <v>0.16583747927031511</v>
      </c>
      <c r="AD159">
        <f t="shared" si="229"/>
        <v>3.0403537866224437E-2</v>
      </c>
      <c r="AE159">
        <f t="shared" si="229"/>
        <v>5.2515201768933116E-2</v>
      </c>
      <c r="AF159">
        <f t="shared" si="229"/>
        <v>2.2797125483692651</v>
      </c>
      <c r="AG159">
        <f t="shared" si="229"/>
        <v>2.0364842454394694</v>
      </c>
      <c r="AH159">
        <f t="shared" si="229"/>
        <v>-0.24322830292979547</v>
      </c>
      <c r="AI159">
        <f t="shared" si="229"/>
        <v>2.6998341625207303</v>
      </c>
      <c r="AJ159">
        <f t="shared" si="229"/>
        <v>0.42012161415146498</v>
      </c>
    </row>
    <row r="160" spans="1:36" x14ac:dyDescent="0.2">
      <c r="A160" t="s">
        <v>30</v>
      </c>
      <c r="B160" s="35">
        <v>100</v>
      </c>
      <c r="C160">
        <v>2017</v>
      </c>
      <c r="D160">
        <v>1</v>
      </c>
      <c r="E160" t="s">
        <v>16</v>
      </c>
      <c r="F160" t="str">
        <f t="shared" si="193"/>
        <v>UP</v>
      </c>
      <c r="G160" t="s">
        <v>49</v>
      </c>
      <c r="H160">
        <v>3</v>
      </c>
      <c r="I160">
        <v>90</v>
      </c>
      <c r="J160">
        <v>3.35</v>
      </c>
      <c r="K160">
        <f t="shared" si="222"/>
        <v>301.5</v>
      </c>
      <c r="L160" t="s">
        <v>52</v>
      </c>
      <c r="M160" s="31">
        <f t="shared" ref="M160:S161" si="230">AVERAGE(M150,M156)</f>
        <v>4.8</v>
      </c>
      <c r="N160" s="31">
        <f t="shared" si="230"/>
        <v>4.0999999999999996</v>
      </c>
      <c r="O160" s="31">
        <f t="shared" si="230"/>
        <v>5.5</v>
      </c>
      <c r="P160" s="31">
        <f t="shared" si="230"/>
        <v>57.75</v>
      </c>
      <c r="Q160" s="31">
        <f t="shared" si="230"/>
        <v>55</v>
      </c>
      <c r="R160" s="31">
        <f t="shared" si="230"/>
        <v>60.55</v>
      </c>
      <c r="S160" s="31">
        <f t="shared" si="230"/>
        <v>2.1444999999999999</v>
      </c>
      <c r="T160" s="30">
        <f t="shared" ref="T160:AJ160" si="231">SUM(T148,T156,T154)</f>
        <v>233</v>
      </c>
      <c r="U160" s="30">
        <f t="shared" si="231"/>
        <v>253</v>
      </c>
      <c r="V160" s="30">
        <f t="shared" si="231"/>
        <v>233</v>
      </c>
      <c r="W160" s="30">
        <f t="shared" si="231"/>
        <v>488</v>
      </c>
      <c r="X160" s="30">
        <f t="shared" si="231"/>
        <v>68.850999999999999</v>
      </c>
      <c r="Y160" s="30">
        <f t="shared" si="231"/>
        <v>1.6107999999999998</v>
      </c>
      <c r="Z160" s="30">
        <f t="shared" si="231"/>
        <v>1542.4</v>
      </c>
      <c r="AA160" s="30">
        <f t="shared" si="231"/>
        <v>1451</v>
      </c>
      <c r="AB160" s="30">
        <f t="shared" si="231"/>
        <v>2711.3</v>
      </c>
      <c r="AC160" s="30">
        <f t="shared" si="231"/>
        <v>0.83913764510779432</v>
      </c>
      <c r="AD160" s="30">
        <f t="shared" si="231"/>
        <v>6.633499170812604E-2</v>
      </c>
      <c r="AE160" s="30">
        <f t="shared" si="231"/>
        <v>0.77943615257048093</v>
      </c>
      <c r="AF160" s="30">
        <f t="shared" si="231"/>
        <v>5.1157545605306805</v>
      </c>
      <c r="AG160" s="30">
        <f t="shared" si="231"/>
        <v>4.8126036484245436</v>
      </c>
      <c r="AH160" s="30">
        <f t="shared" si="231"/>
        <v>-0.30315091210613609</v>
      </c>
      <c r="AI160" s="30">
        <f t="shared" si="231"/>
        <v>8.9927031509121065</v>
      </c>
      <c r="AJ160" s="30">
        <f t="shared" si="231"/>
        <v>3.8769485903814265</v>
      </c>
    </row>
    <row r="161" spans="1:36" x14ac:dyDescent="0.2">
      <c r="A161" t="s">
        <v>30</v>
      </c>
      <c r="B161" s="35">
        <v>100</v>
      </c>
      <c r="C161">
        <v>2017</v>
      </c>
      <c r="D161">
        <v>2</v>
      </c>
      <c r="E161" t="s">
        <v>15</v>
      </c>
      <c r="F161" t="str">
        <f t="shared" si="193"/>
        <v>DS</v>
      </c>
      <c r="G161" t="s">
        <v>49</v>
      </c>
      <c r="H161">
        <v>3</v>
      </c>
      <c r="I161">
        <v>90</v>
      </c>
      <c r="J161">
        <v>4.0199999999999996</v>
      </c>
      <c r="K161">
        <f t="shared" si="222"/>
        <v>361.79999999999995</v>
      </c>
      <c r="L161" t="s">
        <v>52</v>
      </c>
      <c r="M161" s="31">
        <f t="shared" si="230"/>
        <v>4.75</v>
      </c>
      <c r="N161" s="31">
        <f t="shared" si="230"/>
        <v>3.85</v>
      </c>
      <c r="O161" s="31">
        <f t="shared" si="230"/>
        <v>5.6499999999999995</v>
      </c>
      <c r="P161" s="31">
        <f t="shared" si="230"/>
        <v>56</v>
      </c>
      <c r="Q161" s="31">
        <f t="shared" si="230"/>
        <v>52.599999999999994</v>
      </c>
      <c r="R161" s="31">
        <f t="shared" si="230"/>
        <v>59.35</v>
      </c>
      <c r="S161" s="31">
        <f t="shared" si="230"/>
        <v>2.1974999999999998</v>
      </c>
      <c r="T161" s="30">
        <f t="shared" ref="T161:AJ161" si="232">SUM(T149,T157,T155)</f>
        <v>177</v>
      </c>
      <c r="U161" s="30">
        <f t="shared" si="232"/>
        <v>217</v>
      </c>
      <c r="V161" s="30">
        <f t="shared" si="232"/>
        <v>177</v>
      </c>
      <c r="W161" s="30">
        <f t="shared" si="232"/>
        <v>267</v>
      </c>
      <c r="X161" s="30">
        <f t="shared" si="232"/>
        <v>25.225000000000001</v>
      </c>
      <c r="Y161" s="30">
        <f t="shared" si="232"/>
        <v>1.6108</v>
      </c>
      <c r="Z161" s="30">
        <f t="shared" si="232"/>
        <v>1571.1</v>
      </c>
      <c r="AA161" s="30">
        <f t="shared" si="232"/>
        <v>1361.6</v>
      </c>
      <c r="AB161" s="30">
        <f t="shared" si="232"/>
        <v>1860.1999999999998</v>
      </c>
      <c r="AC161" s="30">
        <f t="shared" si="232"/>
        <v>0.59977888336097296</v>
      </c>
      <c r="AD161" s="30">
        <f t="shared" si="232"/>
        <v>0.1105583195135434</v>
      </c>
      <c r="AE161" s="30">
        <f t="shared" si="232"/>
        <v>0.13819789939192925</v>
      </c>
      <c r="AF161" s="30">
        <f t="shared" si="232"/>
        <v>4.3424543946932008</v>
      </c>
      <c r="AG161" s="30">
        <f t="shared" si="232"/>
        <v>3.7634051962410169</v>
      </c>
      <c r="AH161" s="30">
        <f t="shared" si="232"/>
        <v>-0.5790491984521835</v>
      </c>
      <c r="AI161" s="30">
        <f t="shared" si="232"/>
        <v>5.1415146489773367</v>
      </c>
      <c r="AJ161" s="30">
        <f t="shared" si="232"/>
        <v>0.79906025428413552</v>
      </c>
    </row>
    <row r="162" spans="1:36" x14ac:dyDescent="0.2">
      <c r="A162" t="s">
        <v>30</v>
      </c>
      <c r="B162" s="35">
        <v>100</v>
      </c>
      <c r="C162">
        <v>2017</v>
      </c>
      <c r="D162">
        <v>1</v>
      </c>
      <c r="E162" t="s">
        <v>16</v>
      </c>
      <c r="F162" t="str">
        <f t="shared" si="193"/>
        <v>UP</v>
      </c>
      <c r="G162" t="s">
        <v>49</v>
      </c>
      <c r="H162">
        <v>3</v>
      </c>
      <c r="I162">
        <v>90</v>
      </c>
      <c r="J162">
        <v>3.35</v>
      </c>
      <c r="K162">
        <f t="shared" si="222"/>
        <v>301.5</v>
      </c>
      <c r="L162" t="s">
        <v>53</v>
      </c>
      <c r="M162" s="31">
        <f>AVERAGE(M150,M152,M154,M156,M160)</f>
        <v>14.16</v>
      </c>
      <c r="N162" s="31">
        <f t="shared" ref="N162:S162" si="233">AVERAGE(N150,N152,N154,N156,N160)</f>
        <v>9.2399999999999984</v>
      </c>
      <c r="O162" s="31">
        <f t="shared" si="233"/>
        <v>23.080000000000002</v>
      </c>
      <c r="P162" s="31">
        <f t="shared" si="233"/>
        <v>76.990000000000009</v>
      </c>
      <c r="Q162" s="31">
        <f t="shared" si="233"/>
        <v>66.02000000000001</v>
      </c>
      <c r="R162" s="31">
        <f t="shared" si="233"/>
        <v>87.990000000000009</v>
      </c>
      <c r="S162" s="31">
        <f t="shared" si="233"/>
        <v>1.9728999999999999</v>
      </c>
      <c r="T162" s="30">
        <f t="shared" ref="T162:AJ162" si="234">SUM(T148,T150,T152,T154,T156)</f>
        <v>305</v>
      </c>
      <c r="U162" s="30">
        <f t="shared" si="234"/>
        <v>349</v>
      </c>
      <c r="V162" s="30">
        <f t="shared" si="234"/>
        <v>305</v>
      </c>
      <c r="W162" s="30">
        <f t="shared" si="234"/>
        <v>619</v>
      </c>
      <c r="X162" s="30">
        <f t="shared" si="234"/>
        <v>85.954000000000008</v>
      </c>
      <c r="Y162" s="30">
        <f t="shared" si="234"/>
        <v>2.6353999999999997</v>
      </c>
      <c r="Z162" s="30">
        <f t="shared" si="234"/>
        <v>2484.3999999999996</v>
      </c>
      <c r="AA162" s="30">
        <f t="shared" si="234"/>
        <v>2201</v>
      </c>
      <c r="AB162" s="30">
        <f t="shared" si="234"/>
        <v>4020.2999999999997</v>
      </c>
      <c r="AC162" s="30">
        <f t="shared" si="234"/>
        <v>1.1575456053067992</v>
      </c>
      <c r="AD162" s="30">
        <f t="shared" si="234"/>
        <v>0.14593698175787728</v>
      </c>
      <c r="AE162" s="30">
        <f t="shared" si="234"/>
        <v>0.89552238805970152</v>
      </c>
      <c r="AF162" s="30">
        <f t="shared" si="234"/>
        <v>8.2401326699834172</v>
      </c>
      <c r="AG162" s="30">
        <f t="shared" si="234"/>
        <v>7.3001658374792706</v>
      </c>
      <c r="AH162" s="30">
        <f t="shared" si="234"/>
        <v>-0.93996683250414603</v>
      </c>
      <c r="AI162" s="30">
        <f t="shared" si="234"/>
        <v>13.334328358208955</v>
      </c>
      <c r="AJ162" s="30">
        <f t="shared" si="234"/>
        <v>5.0941956882255388</v>
      </c>
    </row>
    <row r="163" spans="1:36" x14ac:dyDescent="0.2">
      <c r="A163" t="s">
        <v>30</v>
      </c>
      <c r="B163" s="35">
        <v>100</v>
      </c>
      <c r="C163">
        <v>2017</v>
      </c>
      <c r="D163">
        <v>2</v>
      </c>
      <c r="E163" t="s">
        <v>15</v>
      </c>
      <c r="F163" t="str">
        <f t="shared" si="193"/>
        <v>DS</v>
      </c>
      <c r="G163" t="s">
        <v>49</v>
      </c>
      <c r="H163">
        <v>3</v>
      </c>
      <c r="I163">
        <v>90</v>
      </c>
      <c r="J163">
        <v>4.0199999999999996</v>
      </c>
      <c r="K163">
        <f t="shared" si="222"/>
        <v>361.79999999999995</v>
      </c>
      <c r="L163" t="s">
        <v>53</v>
      </c>
      <c r="M163" s="31">
        <f>AVERAGE(M151,M153,M155,M157)</f>
        <v>16.3</v>
      </c>
      <c r="N163" s="31">
        <f t="shared" ref="N163:S163" si="235">AVERAGE(N151,N153,N155,N157)</f>
        <v>6.6</v>
      </c>
      <c r="O163" s="31">
        <f t="shared" si="235"/>
        <v>26</v>
      </c>
      <c r="P163" s="31">
        <f t="shared" si="235"/>
        <v>76.900000000000006</v>
      </c>
      <c r="Q163" s="31">
        <f t="shared" si="235"/>
        <v>62.224999999999994</v>
      </c>
      <c r="R163" s="31">
        <f t="shared" si="235"/>
        <v>91.55</v>
      </c>
      <c r="S163" s="31">
        <f t="shared" si="235"/>
        <v>2.004</v>
      </c>
      <c r="T163" s="30">
        <f t="shared" ref="T163:AJ163" si="236">SUM(T149,T151,T153,T155,T157)</f>
        <v>223</v>
      </c>
      <c r="U163" s="30">
        <f t="shared" si="236"/>
        <v>277</v>
      </c>
      <c r="V163" s="30">
        <f t="shared" si="236"/>
        <v>226</v>
      </c>
      <c r="W163" s="30">
        <f t="shared" si="236"/>
        <v>346</v>
      </c>
      <c r="X163" s="30">
        <f t="shared" si="236"/>
        <v>34.904000000000003</v>
      </c>
      <c r="Y163" s="30">
        <f t="shared" si="236"/>
        <v>2.0088999999999997</v>
      </c>
      <c r="Z163" s="30">
        <f t="shared" si="236"/>
        <v>2395.8999999999996</v>
      </c>
      <c r="AA163" s="30">
        <f t="shared" si="236"/>
        <v>2098.4</v>
      </c>
      <c r="AB163" s="30">
        <f t="shared" si="236"/>
        <v>2837</v>
      </c>
      <c r="AC163" s="30">
        <f t="shared" si="236"/>
        <v>0.76561636263128818</v>
      </c>
      <c r="AD163" s="30">
        <f t="shared" si="236"/>
        <v>0.14096185737976782</v>
      </c>
      <c r="AE163" s="30">
        <f t="shared" si="236"/>
        <v>0.19071310116086237</v>
      </c>
      <c r="AF163" s="30">
        <f t="shared" si="236"/>
        <v>6.6221669430624663</v>
      </c>
      <c r="AG163" s="30">
        <f t="shared" si="236"/>
        <v>5.7998894416804871</v>
      </c>
      <c r="AH163" s="30">
        <f t="shared" si="236"/>
        <v>-0.82227750138197897</v>
      </c>
      <c r="AI163" s="30">
        <f t="shared" si="236"/>
        <v>7.8413488114980661</v>
      </c>
      <c r="AJ163" s="30">
        <f t="shared" si="236"/>
        <v>1.2191818684356004</v>
      </c>
    </row>
    <row r="164" spans="1:36" x14ac:dyDescent="0.2">
      <c r="A164" t="s">
        <v>30</v>
      </c>
      <c r="B164" s="35">
        <v>100</v>
      </c>
      <c r="C164">
        <v>2017</v>
      </c>
      <c r="D164">
        <v>1</v>
      </c>
      <c r="E164" t="s">
        <v>16</v>
      </c>
      <c r="F164" t="str">
        <f t="shared" si="193"/>
        <v>UP</v>
      </c>
      <c r="G164" t="s">
        <v>49</v>
      </c>
      <c r="H164">
        <v>3</v>
      </c>
      <c r="I164">
        <v>90</v>
      </c>
      <c r="J164">
        <v>3.35</v>
      </c>
      <c r="K164">
        <f t="shared" si="222"/>
        <v>301.5</v>
      </c>
      <c r="L164" t="s">
        <v>54</v>
      </c>
      <c r="M164" s="31">
        <f>AVERAGE(M152,M154,M156,M160,M162)</f>
        <v>15.391999999999999</v>
      </c>
      <c r="N164" s="31">
        <f t="shared" ref="N164:S164" si="237">AVERAGE(N152,N154,N156,N160,N162)</f>
        <v>9.7279999999999998</v>
      </c>
      <c r="O164" s="31">
        <f t="shared" si="237"/>
        <v>25.856000000000002</v>
      </c>
      <c r="P164" s="31">
        <f t="shared" si="237"/>
        <v>80.408000000000001</v>
      </c>
      <c r="Q164" s="31">
        <f t="shared" si="237"/>
        <v>67.924000000000007</v>
      </c>
      <c r="R164" s="31">
        <f t="shared" si="237"/>
        <v>92.908000000000001</v>
      </c>
      <c r="S164" s="31">
        <f t="shared" si="237"/>
        <v>1.6886800000000002</v>
      </c>
      <c r="T164" s="30">
        <f t="shared" ref="T164:AJ164" si="238">SUM(T148,T150,T154,T156)</f>
        <v>301</v>
      </c>
      <c r="U164" s="30">
        <f t="shared" si="238"/>
        <v>345</v>
      </c>
      <c r="V164" s="30">
        <f t="shared" si="238"/>
        <v>301</v>
      </c>
      <c r="W164" s="30">
        <f t="shared" si="238"/>
        <v>613</v>
      </c>
      <c r="X164" s="30">
        <f t="shared" si="238"/>
        <v>85.41</v>
      </c>
      <c r="Y164" s="30">
        <f t="shared" si="238"/>
        <v>1.9686999999999999</v>
      </c>
      <c r="Z164" s="30">
        <f t="shared" si="238"/>
        <v>2278.3999999999996</v>
      </c>
      <c r="AA164" s="30">
        <f t="shared" si="238"/>
        <v>1995</v>
      </c>
      <c r="AB164" s="30">
        <f t="shared" si="238"/>
        <v>3711.2999999999997</v>
      </c>
      <c r="AC164" s="30">
        <f t="shared" si="238"/>
        <v>1.144278606965174</v>
      </c>
      <c r="AD164" s="30">
        <f t="shared" si="238"/>
        <v>0.14593698175787728</v>
      </c>
      <c r="AE164" s="30">
        <f t="shared" si="238"/>
        <v>0.88888888888888895</v>
      </c>
      <c r="AF164" s="30">
        <f t="shared" si="238"/>
        <v>7.5568822553897181</v>
      </c>
      <c r="AG164" s="30">
        <f t="shared" si="238"/>
        <v>6.6169154228855716</v>
      </c>
      <c r="AH164" s="30">
        <f t="shared" si="238"/>
        <v>-0.93996683250414603</v>
      </c>
      <c r="AI164" s="30">
        <f t="shared" si="238"/>
        <v>12.309452736318407</v>
      </c>
      <c r="AJ164" s="30">
        <f t="shared" si="238"/>
        <v>4.7525704809286902</v>
      </c>
    </row>
    <row r="165" spans="1:36" x14ac:dyDescent="0.2">
      <c r="A165" t="s">
        <v>30</v>
      </c>
      <c r="B165" s="35">
        <v>100</v>
      </c>
      <c r="C165">
        <v>2017</v>
      </c>
      <c r="D165">
        <v>2</v>
      </c>
      <c r="E165" t="s">
        <v>15</v>
      </c>
      <c r="F165" t="str">
        <f t="shared" si="193"/>
        <v>DS</v>
      </c>
      <c r="G165" t="s">
        <v>49</v>
      </c>
      <c r="H165">
        <v>3</v>
      </c>
      <c r="I165">
        <v>90</v>
      </c>
      <c r="J165">
        <v>4.0199999999999996</v>
      </c>
      <c r="K165">
        <f t="shared" si="222"/>
        <v>361.79999999999995</v>
      </c>
      <c r="L165" t="s">
        <v>54</v>
      </c>
      <c r="M165" s="31">
        <f>AVERAGE(M153,M155,M157,M161)</f>
        <v>15.487500000000001</v>
      </c>
      <c r="N165" s="31">
        <f t="shared" ref="N165:S165" si="239">AVERAGE(N153,N155,N157,N161)</f>
        <v>5.9375</v>
      </c>
      <c r="O165" s="31">
        <f t="shared" si="239"/>
        <v>25.012500000000003</v>
      </c>
      <c r="P165" s="31">
        <f t="shared" si="239"/>
        <v>75.900000000000006</v>
      </c>
      <c r="Q165" s="31">
        <f t="shared" si="239"/>
        <v>61.4</v>
      </c>
      <c r="R165" s="31">
        <f t="shared" si="239"/>
        <v>90.387500000000003</v>
      </c>
      <c r="S165" s="31">
        <f t="shared" si="239"/>
        <v>1.7016249999999999</v>
      </c>
      <c r="T165" s="30">
        <f t="shared" ref="T165:AJ165" si="240">SUM(T149,T151,T155,T157)</f>
        <v>218</v>
      </c>
      <c r="U165" s="30">
        <f t="shared" si="240"/>
        <v>269</v>
      </c>
      <c r="V165" s="30">
        <f t="shared" si="240"/>
        <v>218</v>
      </c>
      <c r="W165" s="30">
        <f t="shared" si="240"/>
        <v>338</v>
      </c>
      <c r="X165" s="30">
        <f t="shared" si="240"/>
        <v>34.904000000000003</v>
      </c>
      <c r="Y165" s="30">
        <f t="shared" si="240"/>
        <v>2.0088999999999997</v>
      </c>
      <c r="Z165" s="30">
        <f t="shared" si="240"/>
        <v>1987.1</v>
      </c>
      <c r="AA165" s="30">
        <f t="shared" si="240"/>
        <v>1689.6</v>
      </c>
      <c r="AB165" s="30">
        <f t="shared" si="240"/>
        <v>2428.1999999999998</v>
      </c>
      <c r="AC165" s="30">
        <f t="shared" si="240"/>
        <v>0.74350469872857938</v>
      </c>
      <c r="AD165" s="30">
        <f t="shared" si="240"/>
        <v>0.14096185737976782</v>
      </c>
      <c r="AE165" s="30">
        <f t="shared" si="240"/>
        <v>0.19071310116086237</v>
      </c>
      <c r="AF165" s="30">
        <f t="shared" si="240"/>
        <v>5.4922609176340522</v>
      </c>
      <c r="AG165" s="30">
        <f t="shared" si="240"/>
        <v>4.669983416252073</v>
      </c>
      <c r="AH165" s="30">
        <f t="shared" si="240"/>
        <v>-0.82227750138197897</v>
      </c>
      <c r="AI165" s="30">
        <f t="shared" si="240"/>
        <v>6.7114427860696528</v>
      </c>
      <c r="AJ165" s="30">
        <f t="shared" si="240"/>
        <v>1.2191818684356004</v>
      </c>
    </row>
    <row r="166" spans="1:36" x14ac:dyDescent="0.2">
      <c r="A166" t="s">
        <v>28</v>
      </c>
      <c r="B166" s="35" t="s">
        <v>61</v>
      </c>
      <c r="C166">
        <v>2016</v>
      </c>
      <c r="D166">
        <v>1</v>
      </c>
      <c r="E166" t="s">
        <v>16</v>
      </c>
      <c r="F166" t="str">
        <f t="shared" si="193"/>
        <v>UP</v>
      </c>
      <c r="G166" t="s">
        <v>49</v>
      </c>
      <c r="H166">
        <v>3</v>
      </c>
      <c r="I166">
        <v>80</v>
      </c>
      <c r="J166">
        <v>1.0900000000000001</v>
      </c>
      <c r="K166">
        <f t="shared" si="222"/>
        <v>87.2</v>
      </c>
      <c r="L166" t="s">
        <v>22</v>
      </c>
      <c r="M166">
        <v>10.9</v>
      </c>
      <c r="N166">
        <v>8.8000000000000007</v>
      </c>
      <c r="O166">
        <v>12.9</v>
      </c>
      <c r="P166">
        <v>105.7</v>
      </c>
      <c r="Q166">
        <v>97.8</v>
      </c>
      <c r="R166">
        <v>113.5</v>
      </c>
      <c r="S166">
        <v>0.92700000000000005</v>
      </c>
      <c r="T166">
        <v>6</v>
      </c>
      <c r="U166">
        <v>6</v>
      </c>
      <c r="V166">
        <v>6</v>
      </c>
      <c r="W166">
        <v>6</v>
      </c>
      <c r="X166">
        <v>0</v>
      </c>
      <c r="Y166">
        <v>1</v>
      </c>
      <c r="Z166">
        <f>U166*M166</f>
        <v>65.400000000000006</v>
      </c>
      <c r="AA166">
        <f>M166*V166</f>
        <v>65.400000000000006</v>
      </c>
      <c r="AB166">
        <f t="shared" ref="AB166:AB173" si="241">M166*W166</f>
        <v>65.400000000000006</v>
      </c>
      <c r="AC166">
        <f t="shared" ref="AC166:AC173" si="242">U166/K166</f>
        <v>6.8807339449541288E-2</v>
      </c>
      <c r="AD166">
        <f t="shared" ref="AD166:AD173" si="243">(U166-V166)/K166</f>
        <v>0</v>
      </c>
      <c r="AE166">
        <f t="shared" ref="AE166:AE173" si="244">(W166-U166)/K166</f>
        <v>0</v>
      </c>
      <c r="AF166">
        <f>Z166/K166</f>
        <v>0.75</v>
      </c>
      <c r="AG166">
        <f>(V166*M166)/K166</f>
        <v>0.75</v>
      </c>
      <c r="AH166">
        <f>AG166-AF166</f>
        <v>0</v>
      </c>
      <c r="AI166">
        <f>(M166*W166)/K166</f>
        <v>0.75</v>
      </c>
      <c r="AJ166" s="27">
        <f>AI166-AF166</f>
        <v>0</v>
      </c>
    </row>
    <row r="167" spans="1:36" x14ac:dyDescent="0.2">
      <c r="A167" t="s">
        <v>28</v>
      </c>
      <c r="B167" s="35" t="s">
        <v>61</v>
      </c>
      <c r="C167">
        <v>2016</v>
      </c>
      <c r="D167">
        <v>2</v>
      </c>
      <c r="E167" t="s">
        <v>15</v>
      </c>
      <c r="F167" t="str">
        <f t="shared" si="193"/>
        <v>DS</v>
      </c>
      <c r="G167" t="s">
        <v>49</v>
      </c>
      <c r="H167">
        <v>3</v>
      </c>
      <c r="I167">
        <v>100</v>
      </c>
      <c r="J167">
        <v>1.05</v>
      </c>
      <c r="K167">
        <f t="shared" si="222"/>
        <v>105</v>
      </c>
      <c r="L167" t="s">
        <v>22</v>
      </c>
      <c r="M167">
        <v>20.6</v>
      </c>
      <c r="N167">
        <v>2.2000000000000002</v>
      </c>
      <c r="O167">
        <v>39.1</v>
      </c>
      <c r="P167">
        <v>130.30000000000001</v>
      </c>
      <c r="Q167">
        <v>85.2</v>
      </c>
      <c r="R167">
        <v>175.5</v>
      </c>
      <c r="S167">
        <v>0.90600000000000003</v>
      </c>
      <c r="T167">
        <v>3</v>
      </c>
      <c r="U167">
        <v>3</v>
      </c>
      <c r="V167">
        <v>3</v>
      </c>
      <c r="W167">
        <v>3</v>
      </c>
      <c r="X167">
        <v>0</v>
      </c>
      <c r="Y167">
        <v>1</v>
      </c>
      <c r="Z167">
        <f t="shared" ref="Z167:Z173" si="245">U167*M167</f>
        <v>61.800000000000004</v>
      </c>
      <c r="AA167">
        <f t="shared" ref="AA167:AA173" si="246">M167*V167</f>
        <v>61.800000000000004</v>
      </c>
      <c r="AB167">
        <f t="shared" si="241"/>
        <v>61.800000000000004</v>
      </c>
      <c r="AC167">
        <f t="shared" si="242"/>
        <v>2.8571428571428571E-2</v>
      </c>
      <c r="AD167">
        <f t="shared" si="243"/>
        <v>0</v>
      </c>
      <c r="AE167">
        <f t="shared" si="244"/>
        <v>0</v>
      </c>
      <c r="AF167">
        <f t="shared" ref="AF167:AF173" si="247">Z167/K167</f>
        <v>0.58857142857142863</v>
      </c>
      <c r="AG167">
        <f t="shared" ref="AG167:AG173" si="248">(V167*M167)/K167</f>
        <v>0.58857142857142863</v>
      </c>
      <c r="AH167">
        <f t="shared" ref="AH167:AH172" si="249">AG167-AF167</f>
        <v>0</v>
      </c>
      <c r="AI167">
        <f t="shared" ref="AI167:AI172" si="250">(M167*W167)/K167</f>
        <v>0.58857142857142863</v>
      </c>
      <c r="AJ167" s="27">
        <f t="shared" ref="AJ167:AJ172" si="251">AI167-AF167</f>
        <v>0</v>
      </c>
    </row>
    <row r="168" spans="1:36" x14ac:dyDescent="0.2">
      <c r="A168" t="s">
        <v>28</v>
      </c>
      <c r="B168" s="35" t="s">
        <v>61</v>
      </c>
      <c r="C168">
        <v>2016</v>
      </c>
      <c r="D168">
        <v>1</v>
      </c>
      <c r="E168" t="s">
        <v>16</v>
      </c>
      <c r="F168" t="str">
        <f t="shared" si="193"/>
        <v>UP</v>
      </c>
      <c r="G168" t="s">
        <v>49</v>
      </c>
      <c r="H168">
        <v>3</v>
      </c>
      <c r="I168">
        <v>80</v>
      </c>
      <c r="J168">
        <v>1.0900000000000001</v>
      </c>
      <c r="K168">
        <f t="shared" si="222"/>
        <v>87.2</v>
      </c>
      <c r="L168" t="s">
        <v>24</v>
      </c>
      <c r="M168">
        <v>4.3</v>
      </c>
      <c r="N168">
        <v>3.4</v>
      </c>
      <c r="O168">
        <v>5.3</v>
      </c>
      <c r="P168">
        <v>41.1</v>
      </c>
      <c r="Q168">
        <v>38</v>
      </c>
      <c r="R168">
        <v>44.2</v>
      </c>
      <c r="S168">
        <v>5.1269999999999998</v>
      </c>
      <c r="T168">
        <v>61</v>
      </c>
      <c r="U168">
        <v>70</v>
      </c>
      <c r="V168">
        <v>61</v>
      </c>
      <c r="W168">
        <v>83</v>
      </c>
      <c r="X168">
        <v>6.5830000000000002</v>
      </c>
      <c r="Y168">
        <v>0.48799999999999999</v>
      </c>
      <c r="Z168">
        <f t="shared" si="245"/>
        <v>301</v>
      </c>
      <c r="AA168">
        <f t="shared" si="246"/>
        <v>262.3</v>
      </c>
      <c r="AB168">
        <f t="shared" si="241"/>
        <v>356.9</v>
      </c>
      <c r="AC168">
        <f t="shared" si="242"/>
        <v>0.80275229357798161</v>
      </c>
      <c r="AD168">
        <f t="shared" si="243"/>
        <v>0.10321100917431192</v>
      </c>
      <c r="AE168">
        <f t="shared" si="244"/>
        <v>0.14908256880733944</v>
      </c>
      <c r="AF168">
        <f t="shared" si="247"/>
        <v>3.4518348623853208</v>
      </c>
      <c r="AG168">
        <f t="shared" si="248"/>
        <v>3.0080275229357798</v>
      </c>
      <c r="AH168">
        <f t="shared" si="249"/>
        <v>-0.44380733944954098</v>
      </c>
      <c r="AI168">
        <f t="shared" si="250"/>
        <v>4.0928899082568799</v>
      </c>
      <c r="AJ168" s="27">
        <f t="shared" si="251"/>
        <v>0.64105504587155915</v>
      </c>
    </row>
    <row r="169" spans="1:36" x14ac:dyDescent="0.2">
      <c r="A169" t="s">
        <v>28</v>
      </c>
      <c r="B169" s="35" t="s">
        <v>61</v>
      </c>
      <c r="C169">
        <v>2016</v>
      </c>
      <c r="D169">
        <v>2</v>
      </c>
      <c r="E169" t="s">
        <v>15</v>
      </c>
      <c r="F169" t="str">
        <f t="shared" si="193"/>
        <v>DS</v>
      </c>
      <c r="G169" t="s">
        <v>49</v>
      </c>
      <c r="H169">
        <v>3</v>
      </c>
      <c r="I169">
        <v>100</v>
      </c>
      <c r="J169">
        <v>1.05</v>
      </c>
      <c r="K169">
        <f t="shared" si="222"/>
        <v>105</v>
      </c>
      <c r="L169" t="s">
        <v>24</v>
      </c>
      <c r="M169">
        <v>4.4000000000000004</v>
      </c>
      <c r="N169">
        <v>3.6</v>
      </c>
      <c r="O169">
        <v>5.2</v>
      </c>
      <c r="P169">
        <v>45.6</v>
      </c>
      <c r="Q169">
        <v>42.7</v>
      </c>
      <c r="R169">
        <v>48.4</v>
      </c>
      <c r="S169">
        <v>3.9449999999999998</v>
      </c>
      <c r="T169">
        <v>69</v>
      </c>
      <c r="U169">
        <v>76</v>
      </c>
      <c r="V169">
        <v>69</v>
      </c>
      <c r="W169">
        <v>86</v>
      </c>
      <c r="X169">
        <v>5.101</v>
      </c>
      <c r="Y169">
        <v>0.53910000000000002</v>
      </c>
      <c r="Z169">
        <f t="shared" si="245"/>
        <v>334.40000000000003</v>
      </c>
      <c r="AA169">
        <f t="shared" si="246"/>
        <v>303.60000000000002</v>
      </c>
      <c r="AB169">
        <f t="shared" si="241"/>
        <v>378.40000000000003</v>
      </c>
      <c r="AC169">
        <f t="shared" si="242"/>
        <v>0.72380952380952379</v>
      </c>
      <c r="AD169">
        <f t="shared" si="243"/>
        <v>6.6666666666666666E-2</v>
      </c>
      <c r="AE169">
        <f t="shared" si="244"/>
        <v>9.5238095238095233E-2</v>
      </c>
      <c r="AF169">
        <f t="shared" si="247"/>
        <v>3.1847619047619049</v>
      </c>
      <c r="AG169">
        <f t="shared" si="248"/>
        <v>2.8914285714285715</v>
      </c>
      <c r="AH169">
        <f t="shared" si="249"/>
        <v>-0.29333333333333345</v>
      </c>
      <c r="AI169">
        <f t="shared" si="250"/>
        <v>3.6038095238095242</v>
      </c>
      <c r="AJ169" s="27">
        <f t="shared" si="251"/>
        <v>0.41904761904761934</v>
      </c>
    </row>
    <row r="170" spans="1:36" x14ac:dyDescent="0.2">
      <c r="A170" t="s">
        <v>28</v>
      </c>
      <c r="B170" s="35" t="s">
        <v>61</v>
      </c>
      <c r="C170">
        <v>2016</v>
      </c>
      <c r="D170">
        <v>1</v>
      </c>
      <c r="E170" t="s">
        <v>16</v>
      </c>
      <c r="F170" t="str">
        <f t="shared" si="193"/>
        <v>UP</v>
      </c>
      <c r="G170" t="s">
        <v>49</v>
      </c>
      <c r="H170">
        <v>3</v>
      </c>
      <c r="I170">
        <v>80</v>
      </c>
      <c r="J170">
        <v>1.0900000000000001</v>
      </c>
      <c r="K170">
        <f t="shared" si="222"/>
        <v>87.2</v>
      </c>
      <c r="L170" t="s">
        <v>25</v>
      </c>
      <c r="M170">
        <v>53.2</v>
      </c>
      <c r="N170">
        <v>0</v>
      </c>
      <c r="O170">
        <v>155</v>
      </c>
      <c r="P170">
        <v>104.5</v>
      </c>
      <c r="Q170">
        <v>34.6</v>
      </c>
      <c r="R170">
        <v>174.4</v>
      </c>
      <c r="S170">
        <v>4.625</v>
      </c>
      <c r="T170">
        <v>2</v>
      </c>
      <c r="U170">
        <v>2</v>
      </c>
      <c r="V170">
        <v>2</v>
      </c>
      <c r="W170">
        <v>2</v>
      </c>
      <c r="X170">
        <v>0</v>
      </c>
      <c r="Y170">
        <v>1</v>
      </c>
      <c r="Z170">
        <f t="shared" si="245"/>
        <v>106.4</v>
      </c>
      <c r="AA170">
        <f t="shared" si="246"/>
        <v>106.4</v>
      </c>
      <c r="AB170">
        <f t="shared" si="241"/>
        <v>106.4</v>
      </c>
      <c r="AC170">
        <f t="shared" si="242"/>
        <v>2.2935779816513759E-2</v>
      </c>
      <c r="AD170">
        <f t="shared" si="243"/>
        <v>0</v>
      </c>
      <c r="AE170">
        <f t="shared" si="244"/>
        <v>0</v>
      </c>
      <c r="AF170">
        <f t="shared" si="247"/>
        <v>1.2201834862385321</v>
      </c>
      <c r="AG170">
        <f t="shared" si="248"/>
        <v>1.2201834862385321</v>
      </c>
      <c r="AH170">
        <f t="shared" si="249"/>
        <v>0</v>
      </c>
      <c r="AI170">
        <f t="shared" si="250"/>
        <v>1.2201834862385321</v>
      </c>
      <c r="AJ170" s="27">
        <f t="shared" si="251"/>
        <v>0</v>
      </c>
    </row>
    <row r="171" spans="1:36" x14ac:dyDescent="0.2">
      <c r="A171" t="s">
        <v>28</v>
      </c>
      <c r="B171" s="35" t="s">
        <v>61</v>
      </c>
      <c r="C171">
        <v>2016</v>
      </c>
      <c r="D171">
        <v>2</v>
      </c>
      <c r="E171" t="s">
        <v>15</v>
      </c>
      <c r="F171" t="str">
        <f t="shared" si="193"/>
        <v>DS</v>
      </c>
      <c r="G171" t="s">
        <v>49</v>
      </c>
      <c r="H171">
        <v>3</v>
      </c>
      <c r="I171">
        <v>100</v>
      </c>
      <c r="J171">
        <v>1.05</v>
      </c>
      <c r="K171">
        <f t="shared" si="222"/>
        <v>105</v>
      </c>
      <c r="L171" t="s">
        <v>25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 t="shared" si="245"/>
        <v>0</v>
      </c>
      <c r="AA171">
        <f t="shared" si="246"/>
        <v>0</v>
      </c>
      <c r="AB171">
        <f t="shared" si="241"/>
        <v>0</v>
      </c>
      <c r="AC171">
        <f t="shared" si="242"/>
        <v>0</v>
      </c>
      <c r="AD171">
        <f t="shared" si="243"/>
        <v>0</v>
      </c>
      <c r="AE171">
        <f t="shared" si="244"/>
        <v>0</v>
      </c>
      <c r="AF171">
        <f t="shared" si="247"/>
        <v>0</v>
      </c>
      <c r="AG171">
        <f t="shared" si="248"/>
        <v>0</v>
      </c>
      <c r="AH171">
        <f t="shared" si="249"/>
        <v>0</v>
      </c>
      <c r="AI171">
        <f t="shared" si="250"/>
        <v>0</v>
      </c>
      <c r="AJ171" s="27">
        <f t="shared" si="251"/>
        <v>0</v>
      </c>
    </row>
    <row r="172" spans="1:36" x14ac:dyDescent="0.2">
      <c r="A172" t="s">
        <v>28</v>
      </c>
      <c r="B172" s="35" t="s">
        <v>61</v>
      </c>
      <c r="C172">
        <v>2016</v>
      </c>
      <c r="D172">
        <v>1</v>
      </c>
      <c r="E172" t="s">
        <v>16</v>
      </c>
      <c r="F172" t="str">
        <f t="shared" si="193"/>
        <v>UP</v>
      </c>
      <c r="G172" t="s">
        <v>49</v>
      </c>
      <c r="H172">
        <v>3</v>
      </c>
      <c r="I172">
        <v>80</v>
      </c>
      <c r="J172">
        <v>1.0900000000000001</v>
      </c>
      <c r="K172">
        <f t="shared" si="222"/>
        <v>87.2</v>
      </c>
      <c r="L172" t="s">
        <v>23</v>
      </c>
      <c r="M172">
        <v>0.6</v>
      </c>
      <c r="N172">
        <v>0.4</v>
      </c>
      <c r="O172">
        <v>0.8</v>
      </c>
      <c r="P172">
        <v>38.299999999999997</v>
      </c>
      <c r="Q172">
        <v>32.200000000000003</v>
      </c>
      <c r="R172">
        <v>44.3</v>
      </c>
      <c r="S172">
        <v>1.17</v>
      </c>
      <c r="T172">
        <v>4</v>
      </c>
      <c r="U172">
        <v>4</v>
      </c>
      <c r="V172">
        <v>4</v>
      </c>
      <c r="W172">
        <v>4</v>
      </c>
      <c r="X172">
        <v>0</v>
      </c>
      <c r="Y172">
        <v>1</v>
      </c>
      <c r="Z172">
        <f t="shared" si="245"/>
        <v>2.4</v>
      </c>
      <c r="AA172">
        <f t="shared" si="246"/>
        <v>2.4</v>
      </c>
      <c r="AB172">
        <f t="shared" si="241"/>
        <v>2.4</v>
      </c>
      <c r="AC172">
        <f t="shared" si="242"/>
        <v>4.5871559633027519E-2</v>
      </c>
      <c r="AD172">
        <f t="shared" si="243"/>
        <v>0</v>
      </c>
      <c r="AE172">
        <f t="shared" si="244"/>
        <v>0</v>
      </c>
      <c r="AF172">
        <f t="shared" si="247"/>
        <v>2.7522935779816512E-2</v>
      </c>
      <c r="AG172">
        <f t="shared" si="248"/>
        <v>2.7522935779816512E-2</v>
      </c>
      <c r="AH172">
        <f t="shared" si="249"/>
        <v>0</v>
      </c>
      <c r="AI172">
        <f t="shared" si="250"/>
        <v>2.7522935779816512E-2</v>
      </c>
      <c r="AJ172" s="27">
        <f t="shared" si="251"/>
        <v>0</v>
      </c>
    </row>
    <row r="173" spans="1:36" x14ac:dyDescent="0.2">
      <c r="A173" t="s">
        <v>28</v>
      </c>
      <c r="B173" s="35" t="s">
        <v>61</v>
      </c>
      <c r="C173">
        <v>2016</v>
      </c>
      <c r="D173">
        <v>2</v>
      </c>
      <c r="E173" t="s">
        <v>15</v>
      </c>
      <c r="F173" t="str">
        <f t="shared" si="193"/>
        <v>DS</v>
      </c>
      <c r="G173" t="s">
        <v>49</v>
      </c>
      <c r="H173">
        <v>3</v>
      </c>
      <c r="I173">
        <v>100</v>
      </c>
      <c r="J173">
        <v>1.05</v>
      </c>
      <c r="K173">
        <f t="shared" si="222"/>
        <v>105</v>
      </c>
      <c r="L173" t="s">
        <v>23</v>
      </c>
      <c r="M173">
        <v>0.8</v>
      </c>
      <c r="N173">
        <v>0.7</v>
      </c>
      <c r="O173">
        <v>0.9</v>
      </c>
      <c r="P173">
        <v>46.7</v>
      </c>
      <c r="Q173">
        <v>43.9</v>
      </c>
      <c r="R173">
        <v>49.4</v>
      </c>
      <c r="S173">
        <v>0.78100000000000003</v>
      </c>
      <c r="T173">
        <v>9</v>
      </c>
      <c r="U173">
        <v>9</v>
      </c>
      <c r="V173">
        <v>9</v>
      </c>
      <c r="W173">
        <v>10</v>
      </c>
      <c r="X173">
        <v>0.46100000000000002</v>
      </c>
      <c r="Y173">
        <v>0.75</v>
      </c>
      <c r="Z173">
        <f t="shared" si="245"/>
        <v>7.2</v>
      </c>
      <c r="AA173">
        <f t="shared" si="246"/>
        <v>7.2</v>
      </c>
      <c r="AB173">
        <f t="shared" si="241"/>
        <v>8</v>
      </c>
      <c r="AC173">
        <f t="shared" si="242"/>
        <v>8.5714285714285715E-2</v>
      </c>
      <c r="AD173">
        <f t="shared" si="243"/>
        <v>0</v>
      </c>
      <c r="AE173">
        <f t="shared" si="244"/>
        <v>9.5238095238095247E-3</v>
      </c>
      <c r="AF173">
        <f t="shared" si="247"/>
        <v>6.8571428571428575E-2</v>
      </c>
      <c r="AG173">
        <f t="shared" si="248"/>
        <v>6.8571428571428575E-2</v>
      </c>
      <c r="AH173" s="30">
        <f>SUM(AH163,AH171)</f>
        <v>-0.82227750138197897</v>
      </c>
      <c r="AI173" s="30">
        <f>SUM(AI163,AI171)</f>
        <v>7.8413488114980661</v>
      </c>
      <c r="AJ173" s="30">
        <f>SUM(AJ163,AJ171)</f>
        <v>1.2191818684356004</v>
      </c>
    </row>
    <row r="174" spans="1:36" x14ac:dyDescent="0.2">
      <c r="A174" t="s">
        <v>28</v>
      </c>
      <c r="B174" s="35" t="s">
        <v>61</v>
      </c>
      <c r="C174">
        <v>2016</v>
      </c>
      <c r="D174">
        <v>1</v>
      </c>
      <c r="E174" t="s">
        <v>16</v>
      </c>
      <c r="F174" t="str">
        <f t="shared" si="193"/>
        <v>UP</v>
      </c>
      <c r="G174" t="s">
        <v>49</v>
      </c>
      <c r="H174">
        <v>3</v>
      </c>
      <c r="I174">
        <v>80</v>
      </c>
      <c r="J174">
        <v>1.0900000000000001</v>
      </c>
      <c r="K174">
        <f t="shared" si="222"/>
        <v>87.2</v>
      </c>
      <c r="L174" t="s">
        <v>56</v>
      </c>
      <c r="M174">
        <f>AVERAGE(M168,M170)</f>
        <v>28.75</v>
      </c>
      <c r="N174">
        <f t="shared" ref="N174:S175" si="252">AVERAGE(N168,N170)</f>
        <v>1.7</v>
      </c>
      <c r="O174">
        <f t="shared" si="252"/>
        <v>80.150000000000006</v>
      </c>
      <c r="P174">
        <f t="shared" si="252"/>
        <v>72.8</v>
      </c>
      <c r="Q174">
        <f t="shared" si="252"/>
        <v>36.299999999999997</v>
      </c>
      <c r="R174">
        <f t="shared" si="252"/>
        <v>109.30000000000001</v>
      </c>
      <c r="S174">
        <f t="shared" si="252"/>
        <v>4.8759999999999994</v>
      </c>
      <c r="T174">
        <f>SUM(T168,T170)</f>
        <v>63</v>
      </c>
      <c r="U174">
        <f t="shared" ref="U174:AJ175" si="253">SUM(U168,U170)</f>
        <v>72</v>
      </c>
      <c r="V174">
        <f t="shared" si="253"/>
        <v>63</v>
      </c>
      <c r="W174">
        <f t="shared" si="253"/>
        <v>85</v>
      </c>
      <c r="X174">
        <f t="shared" si="253"/>
        <v>6.5830000000000002</v>
      </c>
      <c r="Y174">
        <f t="shared" si="253"/>
        <v>1.488</v>
      </c>
      <c r="Z174">
        <f t="shared" si="253"/>
        <v>407.4</v>
      </c>
      <c r="AA174">
        <f t="shared" si="253"/>
        <v>368.70000000000005</v>
      </c>
      <c r="AB174">
        <f t="shared" si="253"/>
        <v>463.29999999999995</v>
      </c>
      <c r="AC174">
        <f t="shared" si="253"/>
        <v>0.82568807339449535</v>
      </c>
      <c r="AD174">
        <f t="shared" si="253"/>
        <v>0.10321100917431192</v>
      </c>
      <c r="AE174">
        <f t="shared" si="253"/>
        <v>0.14908256880733944</v>
      </c>
      <c r="AF174">
        <f t="shared" si="253"/>
        <v>4.6720183486238529</v>
      </c>
      <c r="AG174">
        <f t="shared" si="253"/>
        <v>4.2282110091743119</v>
      </c>
      <c r="AH174">
        <f t="shared" si="253"/>
        <v>-0.44380733944954098</v>
      </c>
      <c r="AI174">
        <f t="shared" si="253"/>
        <v>5.3130733944954116</v>
      </c>
      <c r="AJ174">
        <f t="shared" si="253"/>
        <v>0.64105504587155915</v>
      </c>
    </row>
    <row r="175" spans="1:36" x14ac:dyDescent="0.2">
      <c r="A175" t="s">
        <v>28</v>
      </c>
      <c r="B175" s="35" t="s">
        <v>61</v>
      </c>
      <c r="C175">
        <v>2016</v>
      </c>
      <c r="D175">
        <v>2</v>
      </c>
      <c r="E175" t="s">
        <v>15</v>
      </c>
      <c r="F175" t="str">
        <f t="shared" si="193"/>
        <v>DS</v>
      </c>
      <c r="G175" t="s">
        <v>49</v>
      </c>
      <c r="H175">
        <v>3</v>
      </c>
      <c r="I175">
        <v>100</v>
      </c>
      <c r="J175">
        <v>1.05</v>
      </c>
      <c r="K175">
        <f t="shared" si="222"/>
        <v>105</v>
      </c>
      <c r="L175" t="s">
        <v>56</v>
      </c>
      <c r="M175">
        <f>AVERAGE(M169,M171)</f>
        <v>2.2000000000000002</v>
      </c>
      <c r="N175">
        <f t="shared" si="252"/>
        <v>1.8</v>
      </c>
      <c r="O175">
        <f t="shared" si="252"/>
        <v>2.6</v>
      </c>
      <c r="P175">
        <f t="shared" si="252"/>
        <v>22.8</v>
      </c>
      <c r="Q175">
        <f t="shared" si="252"/>
        <v>21.35</v>
      </c>
      <c r="R175">
        <f t="shared" si="252"/>
        <v>24.2</v>
      </c>
      <c r="S175">
        <f t="shared" si="252"/>
        <v>1.9724999999999999</v>
      </c>
      <c r="T175">
        <f>SUM(T169,T171)</f>
        <v>69</v>
      </c>
      <c r="U175">
        <f t="shared" si="253"/>
        <v>76</v>
      </c>
      <c r="V175">
        <f t="shared" si="253"/>
        <v>69</v>
      </c>
      <c r="W175">
        <f t="shared" si="253"/>
        <v>86</v>
      </c>
      <c r="X175">
        <f t="shared" si="253"/>
        <v>5.101</v>
      </c>
      <c r="Y175">
        <f t="shared" si="253"/>
        <v>0.53910000000000002</v>
      </c>
      <c r="Z175">
        <f t="shared" si="253"/>
        <v>334.40000000000003</v>
      </c>
      <c r="AA175">
        <f t="shared" si="253"/>
        <v>303.60000000000002</v>
      </c>
      <c r="AB175">
        <f t="shared" si="253"/>
        <v>378.40000000000003</v>
      </c>
      <c r="AC175">
        <f t="shared" si="253"/>
        <v>0.72380952380952379</v>
      </c>
      <c r="AD175">
        <f t="shared" si="253"/>
        <v>6.6666666666666666E-2</v>
      </c>
      <c r="AE175">
        <f t="shared" si="253"/>
        <v>9.5238095238095233E-2</v>
      </c>
      <c r="AF175">
        <f t="shared" si="253"/>
        <v>3.1847619047619049</v>
      </c>
      <c r="AG175">
        <f t="shared" si="253"/>
        <v>2.8914285714285715</v>
      </c>
      <c r="AH175">
        <f t="shared" si="253"/>
        <v>-0.29333333333333345</v>
      </c>
      <c r="AI175">
        <f t="shared" si="253"/>
        <v>3.6038095238095242</v>
      </c>
      <c r="AJ175">
        <f t="shared" si="253"/>
        <v>0.41904761904761934</v>
      </c>
    </row>
    <row r="176" spans="1:36" x14ac:dyDescent="0.2">
      <c r="A176" t="s">
        <v>28</v>
      </c>
      <c r="B176" s="35" t="s">
        <v>61</v>
      </c>
      <c r="C176">
        <v>2016</v>
      </c>
      <c r="D176">
        <v>1</v>
      </c>
      <c r="E176" t="s">
        <v>16</v>
      </c>
      <c r="F176" t="str">
        <f t="shared" si="193"/>
        <v>UP</v>
      </c>
      <c r="G176" t="s">
        <v>49</v>
      </c>
      <c r="H176">
        <v>3</v>
      </c>
      <c r="I176">
        <v>80</v>
      </c>
      <c r="J176">
        <v>1.0900000000000001</v>
      </c>
      <c r="K176">
        <f t="shared" si="222"/>
        <v>87.2</v>
      </c>
      <c r="L176" t="s">
        <v>52</v>
      </c>
      <c r="M176" s="31">
        <f t="shared" ref="M176:S177" si="254">AVERAGE(M166,M172)</f>
        <v>5.75</v>
      </c>
      <c r="N176" s="31">
        <f t="shared" si="254"/>
        <v>4.6000000000000005</v>
      </c>
      <c r="O176" s="31">
        <f t="shared" si="254"/>
        <v>6.8500000000000005</v>
      </c>
      <c r="P176" s="31">
        <f t="shared" si="254"/>
        <v>72</v>
      </c>
      <c r="Q176" s="31">
        <f t="shared" si="254"/>
        <v>65</v>
      </c>
      <c r="R176" s="31">
        <f t="shared" si="254"/>
        <v>78.900000000000006</v>
      </c>
      <c r="S176" s="31">
        <f t="shared" si="254"/>
        <v>1.0485</v>
      </c>
      <c r="T176">
        <f t="shared" ref="T176:AG176" si="255">T166+T172</f>
        <v>10</v>
      </c>
      <c r="U176">
        <f t="shared" si="255"/>
        <v>10</v>
      </c>
      <c r="V176">
        <f t="shared" si="255"/>
        <v>10</v>
      </c>
      <c r="W176">
        <f t="shared" si="255"/>
        <v>10</v>
      </c>
      <c r="X176">
        <f t="shared" si="255"/>
        <v>0</v>
      </c>
      <c r="Y176">
        <f t="shared" si="255"/>
        <v>2</v>
      </c>
      <c r="Z176">
        <f t="shared" si="255"/>
        <v>67.800000000000011</v>
      </c>
      <c r="AA176">
        <f t="shared" si="255"/>
        <v>67.800000000000011</v>
      </c>
      <c r="AB176">
        <f t="shared" si="255"/>
        <v>67.800000000000011</v>
      </c>
      <c r="AC176">
        <f t="shared" si="255"/>
        <v>0.11467889908256881</v>
      </c>
      <c r="AD176">
        <f t="shared" si="255"/>
        <v>0</v>
      </c>
      <c r="AE176">
        <f t="shared" si="255"/>
        <v>0</v>
      </c>
      <c r="AF176">
        <f t="shared" si="255"/>
        <v>0.77752293577981646</v>
      </c>
      <c r="AG176">
        <f t="shared" si="255"/>
        <v>0.77752293577981646</v>
      </c>
      <c r="AH176" s="30">
        <f>SUM(AH164,AH172)</f>
        <v>-0.93996683250414603</v>
      </c>
      <c r="AI176" s="30">
        <f>SUM(AI164,AI172)</f>
        <v>12.336975672098223</v>
      </c>
      <c r="AJ176" s="30">
        <f>SUM(AJ164,AJ172)</f>
        <v>4.7525704809286902</v>
      </c>
    </row>
    <row r="177" spans="1:36" x14ac:dyDescent="0.2">
      <c r="A177" t="s">
        <v>28</v>
      </c>
      <c r="B177" s="35" t="s">
        <v>61</v>
      </c>
      <c r="C177">
        <v>2016</v>
      </c>
      <c r="D177">
        <v>2</v>
      </c>
      <c r="E177" t="s">
        <v>15</v>
      </c>
      <c r="F177" t="str">
        <f t="shared" si="193"/>
        <v>DS</v>
      </c>
      <c r="G177" t="s">
        <v>49</v>
      </c>
      <c r="H177">
        <v>3</v>
      </c>
      <c r="I177">
        <v>100</v>
      </c>
      <c r="J177">
        <v>1.05</v>
      </c>
      <c r="K177">
        <f t="shared" si="222"/>
        <v>105</v>
      </c>
      <c r="L177" t="s">
        <v>52</v>
      </c>
      <c r="M177" s="31">
        <f t="shared" si="254"/>
        <v>10.700000000000001</v>
      </c>
      <c r="N177" s="31">
        <f t="shared" si="254"/>
        <v>1.4500000000000002</v>
      </c>
      <c r="O177" s="31">
        <f t="shared" si="254"/>
        <v>20</v>
      </c>
      <c r="P177" s="31">
        <f t="shared" si="254"/>
        <v>88.5</v>
      </c>
      <c r="Q177" s="31">
        <f t="shared" si="254"/>
        <v>64.55</v>
      </c>
      <c r="R177" s="31">
        <f t="shared" si="254"/>
        <v>112.45</v>
      </c>
      <c r="S177" s="31">
        <f t="shared" si="254"/>
        <v>0.84350000000000003</v>
      </c>
      <c r="T177">
        <f t="shared" ref="T177:AG177" si="256">T167+T173</f>
        <v>12</v>
      </c>
      <c r="U177">
        <f t="shared" si="256"/>
        <v>12</v>
      </c>
      <c r="V177">
        <f t="shared" si="256"/>
        <v>12</v>
      </c>
      <c r="W177">
        <f t="shared" si="256"/>
        <v>13</v>
      </c>
      <c r="X177">
        <f t="shared" si="256"/>
        <v>0.46100000000000002</v>
      </c>
      <c r="Y177">
        <f t="shared" si="256"/>
        <v>1.75</v>
      </c>
      <c r="Z177">
        <f t="shared" si="256"/>
        <v>69</v>
      </c>
      <c r="AA177">
        <f t="shared" si="256"/>
        <v>69</v>
      </c>
      <c r="AB177">
        <f t="shared" si="256"/>
        <v>69.800000000000011</v>
      </c>
      <c r="AC177">
        <f t="shared" si="256"/>
        <v>0.11428571428571428</v>
      </c>
      <c r="AD177">
        <f t="shared" si="256"/>
        <v>0</v>
      </c>
      <c r="AE177">
        <f t="shared" si="256"/>
        <v>9.5238095238095247E-3</v>
      </c>
      <c r="AF177">
        <f t="shared" si="256"/>
        <v>0.65714285714285725</v>
      </c>
      <c r="AG177">
        <f t="shared" si="256"/>
        <v>0.65714285714285725</v>
      </c>
      <c r="AH177" s="30">
        <f>SUM(AH163,AH165,AH167,AH169,AH171)</f>
        <v>-1.9378883360972914</v>
      </c>
      <c r="AI177" s="30">
        <f>SUM(AI163,AI165,AI167,AI169,AI171)</f>
        <v>18.745172549948673</v>
      </c>
      <c r="AJ177" s="30">
        <f>SUM(AJ163,AJ165,AJ167,AJ169,AJ171)</f>
        <v>2.8574113559188201</v>
      </c>
    </row>
    <row r="178" spans="1:36" x14ac:dyDescent="0.2">
      <c r="A178" t="s">
        <v>28</v>
      </c>
      <c r="B178" s="35" t="s">
        <v>61</v>
      </c>
      <c r="C178">
        <v>2016</v>
      </c>
      <c r="D178">
        <v>1</v>
      </c>
      <c r="E178" t="s">
        <v>16</v>
      </c>
      <c r="F178" t="str">
        <f t="shared" si="193"/>
        <v>UP</v>
      </c>
      <c r="G178" t="s">
        <v>49</v>
      </c>
      <c r="H178">
        <v>3</v>
      </c>
      <c r="I178">
        <v>80</v>
      </c>
      <c r="J178">
        <v>1.0900000000000001</v>
      </c>
      <c r="K178">
        <f t="shared" si="222"/>
        <v>87.2</v>
      </c>
      <c r="L178" t="s">
        <v>53</v>
      </c>
      <c r="M178" s="31">
        <f t="shared" ref="M178:S178" si="257">AVERAGE(M166,M168,M170,M172,M176)</f>
        <v>14.95</v>
      </c>
      <c r="N178" s="31">
        <f t="shared" si="257"/>
        <v>3.4400000000000004</v>
      </c>
      <c r="O178" s="31">
        <f t="shared" si="257"/>
        <v>36.17</v>
      </c>
      <c r="P178" s="31">
        <f t="shared" si="257"/>
        <v>72.320000000000007</v>
      </c>
      <c r="Q178" s="31">
        <f t="shared" si="257"/>
        <v>53.52</v>
      </c>
      <c r="R178" s="31">
        <f t="shared" si="257"/>
        <v>91.060000000000016</v>
      </c>
      <c r="S178" s="31">
        <f t="shared" si="257"/>
        <v>2.5795000000000003</v>
      </c>
      <c r="T178">
        <f t="shared" ref="T178:AJ178" si="258">SUM(T166,T168,T170,T172)</f>
        <v>73</v>
      </c>
      <c r="U178">
        <f t="shared" si="258"/>
        <v>82</v>
      </c>
      <c r="V178">
        <f t="shared" si="258"/>
        <v>73</v>
      </c>
      <c r="W178">
        <f t="shared" si="258"/>
        <v>95</v>
      </c>
      <c r="X178">
        <f t="shared" si="258"/>
        <v>6.5830000000000002</v>
      </c>
      <c r="Y178">
        <f t="shared" si="258"/>
        <v>3.488</v>
      </c>
      <c r="Z178">
        <f t="shared" si="258"/>
        <v>475.19999999999993</v>
      </c>
      <c r="AA178">
        <f t="shared" si="258"/>
        <v>436.5</v>
      </c>
      <c r="AB178">
        <f t="shared" si="258"/>
        <v>531.09999999999991</v>
      </c>
      <c r="AC178">
        <f t="shared" si="258"/>
        <v>0.94036697247706413</v>
      </c>
      <c r="AD178">
        <f t="shared" si="258"/>
        <v>0.10321100917431192</v>
      </c>
      <c r="AE178">
        <f t="shared" si="258"/>
        <v>0.14908256880733944</v>
      </c>
      <c r="AF178">
        <f t="shared" si="258"/>
        <v>5.4495412844036695</v>
      </c>
      <c r="AG178">
        <f t="shared" si="258"/>
        <v>5.0057339449541285</v>
      </c>
      <c r="AH178">
        <f t="shared" si="258"/>
        <v>-0.44380733944954098</v>
      </c>
      <c r="AI178">
        <f t="shared" si="258"/>
        <v>6.0905963302752282</v>
      </c>
      <c r="AJ178">
        <f t="shared" si="258"/>
        <v>0.64105504587155915</v>
      </c>
    </row>
    <row r="179" spans="1:36" x14ac:dyDescent="0.2">
      <c r="A179" t="s">
        <v>28</v>
      </c>
      <c r="B179" s="35" t="s">
        <v>61</v>
      </c>
      <c r="C179">
        <v>2016</v>
      </c>
      <c r="D179">
        <v>2</v>
      </c>
      <c r="E179" t="s">
        <v>15</v>
      </c>
      <c r="F179" t="str">
        <f t="shared" si="193"/>
        <v>DS</v>
      </c>
      <c r="G179" t="s">
        <v>49</v>
      </c>
      <c r="H179">
        <v>3</v>
      </c>
      <c r="I179">
        <v>100</v>
      </c>
      <c r="J179">
        <v>1.05</v>
      </c>
      <c r="K179">
        <f t="shared" si="222"/>
        <v>105</v>
      </c>
      <c r="L179" t="s">
        <v>53</v>
      </c>
      <c r="M179" s="31">
        <f t="shared" ref="M179:S179" si="259">AVERAGE(M167,M169,M171,M173)</f>
        <v>6.45</v>
      </c>
      <c r="N179" s="31">
        <f t="shared" si="259"/>
        <v>1.6250000000000002</v>
      </c>
      <c r="O179" s="31">
        <f t="shared" si="259"/>
        <v>11.3</v>
      </c>
      <c r="P179" s="31">
        <f t="shared" si="259"/>
        <v>55.650000000000006</v>
      </c>
      <c r="Q179" s="31">
        <f t="shared" si="259"/>
        <v>42.95</v>
      </c>
      <c r="R179" s="31">
        <f t="shared" si="259"/>
        <v>68.325000000000003</v>
      </c>
      <c r="S179" s="31">
        <f t="shared" si="259"/>
        <v>1.4079999999999999</v>
      </c>
      <c r="T179">
        <f t="shared" ref="T179:AJ179" si="260">SUM(T167,T169,T171,T173)</f>
        <v>81</v>
      </c>
      <c r="U179">
        <f t="shared" si="260"/>
        <v>88</v>
      </c>
      <c r="V179">
        <f t="shared" si="260"/>
        <v>81</v>
      </c>
      <c r="W179">
        <f t="shared" si="260"/>
        <v>99</v>
      </c>
      <c r="X179">
        <f t="shared" si="260"/>
        <v>5.5620000000000003</v>
      </c>
      <c r="Y179">
        <f t="shared" si="260"/>
        <v>2.2890999999999999</v>
      </c>
      <c r="Z179">
        <f t="shared" si="260"/>
        <v>403.40000000000003</v>
      </c>
      <c r="AA179">
        <f t="shared" si="260"/>
        <v>372.6</v>
      </c>
      <c r="AB179">
        <f t="shared" si="260"/>
        <v>448.20000000000005</v>
      </c>
      <c r="AC179">
        <f t="shared" si="260"/>
        <v>0.83809523809523812</v>
      </c>
      <c r="AD179">
        <f t="shared" si="260"/>
        <v>6.6666666666666666E-2</v>
      </c>
      <c r="AE179">
        <f t="shared" si="260"/>
        <v>0.10476190476190475</v>
      </c>
      <c r="AF179">
        <f t="shared" si="260"/>
        <v>3.8419047619047619</v>
      </c>
      <c r="AG179">
        <f t="shared" si="260"/>
        <v>3.5485714285714285</v>
      </c>
      <c r="AH179">
        <f t="shared" si="260"/>
        <v>-1.1156108347153124</v>
      </c>
      <c r="AI179">
        <f t="shared" si="260"/>
        <v>12.03372976387902</v>
      </c>
      <c r="AJ179">
        <f t="shared" si="260"/>
        <v>1.6382294874832197</v>
      </c>
    </row>
    <row r="180" spans="1:36" x14ac:dyDescent="0.2">
      <c r="A180" t="s">
        <v>28</v>
      </c>
      <c r="B180" s="35" t="s">
        <v>61</v>
      </c>
      <c r="C180">
        <v>2016</v>
      </c>
      <c r="D180">
        <v>1</v>
      </c>
      <c r="E180" t="s">
        <v>16</v>
      </c>
      <c r="F180" t="str">
        <f t="shared" si="193"/>
        <v>UP</v>
      </c>
      <c r="G180" t="s">
        <v>49</v>
      </c>
      <c r="H180">
        <v>3</v>
      </c>
      <c r="I180">
        <v>80</v>
      </c>
      <c r="J180">
        <v>1.0900000000000001</v>
      </c>
      <c r="K180">
        <f t="shared" ref="K180:K199" si="261">J180*I180</f>
        <v>87.2</v>
      </c>
      <c r="L180" t="s">
        <v>54</v>
      </c>
      <c r="M180" s="31">
        <f t="shared" ref="M180:S180" si="262">AVERAGE(M168,M170,M172,M176,M178)</f>
        <v>15.76</v>
      </c>
      <c r="N180" s="31">
        <f t="shared" si="262"/>
        <v>2.3679999999999999</v>
      </c>
      <c r="O180" s="31">
        <f t="shared" si="262"/>
        <v>40.823999999999998</v>
      </c>
      <c r="P180" s="31">
        <f t="shared" si="262"/>
        <v>65.643999999999991</v>
      </c>
      <c r="Q180" s="31">
        <f t="shared" si="262"/>
        <v>44.664000000000001</v>
      </c>
      <c r="R180" s="31">
        <f t="shared" si="262"/>
        <v>86.572000000000017</v>
      </c>
      <c r="S180" s="31">
        <f t="shared" si="262"/>
        <v>2.91</v>
      </c>
      <c r="T180" s="30">
        <f t="shared" ref="T180:AJ180" si="263">SUM(T166,T168,T172)</f>
        <v>71</v>
      </c>
      <c r="U180" s="30">
        <f t="shared" si="263"/>
        <v>80</v>
      </c>
      <c r="V180" s="30">
        <f t="shared" si="263"/>
        <v>71</v>
      </c>
      <c r="W180" s="30">
        <f t="shared" si="263"/>
        <v>93</v>
      </c>
      <c r="X180" s="30">
        <f t="shared" si="263"/>
        <v>6.5830000000000002</v>
      </c>
      <c r="Y180" s="30">
        <f t="shared" si="263"/>
        <v>2.488</v>
      </c>
      <c r="Z180" s="30">
        <f t="shared" si="263"/>
        <v>368.79999999999995</v>
      </c>
      <c r="AA180" s="30">
        <f t="shared" si="263"/>
        <v>330.1</v>
      </c>
      <c r="AB180" s="30">
        <f t="shared" si="263"/>
        <v>424.69999999999993</v>
      </c>
      <c r="AC180" s="30">
        <f t="shared" si="263"/>
        <v>0.9174311926605504</v>
      </c>
      <c r="AD180" s="30">
        <f t="shared" si="263"/>
        <v>0.10321100917431192</v>
      </c>
      <c r="AE180" s="30">
        <f t="shared" si="263"/>
        <v>0.14908256880733944</v>
      </c>
      <c r="AF180" s="30">
        <f t="shared" si="263"/>
        <v>4.2293577981651369</v>
      </c>
      <c r="AG180" s="30">
        <f t="shared" si="263"/>
        <v>3.7855504587155964</v>
      </c>
      <c r="AH180" s="30">
        <f t="shared" si="263"/>
        <v>-0.44380733944954098</v>
      </c>
      <c r="AI180" s="30">
        <f t="shared" si="263"/>
        <v>4.8704128440366965</v>
      </c>
      <c r="AJ180" s="30">
        <f t="shared" si="263"/>
        <v>0.64105504587155915</v>
      </c>
    </row>
    <row r="181" spans="1:36" x14ac:dyDescent="0.2">
      <c r="A181" t="s">
        <v>28</v>
      </c>
      <c r="B181" s="35" t="s">
        <v>61</v>
      </c>
      <c r="C181">
        <v>2016</v>
      </c>
      <c r="D181">
        <v>2</v>
      </c>
      <c r="E181" t="s">
        <v>15</v>
      </c>
      <c r="F181" t="str">
        <f t="shared" si="193"/>
        <v>DS</v>
      </c>
      <c r="G181" t="s">
        <v>49</v>
      </c>
      <c r="H181">
        <v>3</v>
      </c>
      <c r="I181">
        <v>100</v>
      </c>
      <c r="J181">
        <v>1.05</v>
      </c>
      <c r="K181">
        <f t="shared" si="261"/>
        <v>105</v>
      </c>
      <c r="L181" t="s">
        <v>54</v>
      </c>
      <c r="M181" s="31">
        <f t="shared" ref="M181:S181" si="264">AVERAGE(M169,M171,M173,M177)</f>
        <v>3.9750000000000005</v>
      </c>
      <c r="N181" s="31">
        <f t="shared" si="264"/>
        <v>1.4375</v>
      </c>
      <c r="O181" s="31">
        <f t="shared" si="264"/>
        <v>6.5250000000000004</v>
      </c>
      <c r="P181" s="31">
        <f t="shared" si="264"/>
        <v>45.2</v>
      </c>
      <c r="Q181" s="31">
        <f t="shared" si="264"/>
        <v>37.787499999999994</v>
      </c>
      <c r="R181" s="31">
        <f t="shared" si="264"/>
        <v>52.5625</v>
      </c>
      <c r="S181" s="31">
        <f t="shared" si="264"/>
        <v>1.3923749999999999</v>
      </c>
      <c r="T181" s="30">
        <f t="shared" ref="T181:AJ181" si="265">SUM(T167,T169,T173)</f>
        <v>81</v>
      </c>
      <c r="U181" s="30">
        <f t="shared" si="265"/>
        <v>88</v>
      </c>
      <c r="V181" s="30">
        <f t="shared" si="265"/>
        <v>81</v>
      </c>
      <c r="W181" s="30">
        <f t="shared" si="265"/>
        <v>99</v>
      </c>
      <c r="X181" s="30">
        <f t="shared" si="265"/>
        <v>5.5620000000000003</v>
      </c>
      <c r="Y181" s="30">
        <f t="shared" si="265"/>
        <v>2.2890999999999999</v>
      </c>
      <c r="Z181" s="30">
        <f t="shared" si="265"/>
        <v>403.40000000000003</v>
      </c>
      <c r="AA181" s="30">
        <f t="shared" si="265"/>
        <v>372.6</v>
      </c>
      <c r="AB181" s="30">
        <f t="shared" si="265"/>
        <v>448.20000000000005</v>
      </c>
      <c r="AC181" s="30">
        <f t="shared" si="265"/>
        <v>0.83809523809523812</v>
      </c>
      <c r="AD181" s="30">
        <f t="shared" si="265"/>
        <v>6.6666666666666666E-2</v>
      </c>
      <c r="AE181" s="30">
        <f t="shared" si="265"/>
        <v>0.10476190476190475</v>
      </c>
      <c r="AF181" s="30">
        <f t="shared" si="265"/>
        <v>3.8419047619047619</v>
      </c>
      <c r="AG181" s="30">
        <f t="shared" si="265"/>
        <v>3.5485714285714285</v>
      </c>
      <c r="AH181" s="30">
        <f t="shared" si="265"/>
        <v>-1.1156108347153124</v>
      </c>
      <c r="AI181" s="30">
        <f t="shared" si="265"/>
        <v>12.03372976387902</v>
      </c>
      <c r="AJ181" s="30">
        <f t="shared" si="265"/>
        <v>1.6382294874832197</v>
      </c>
    </row>
    <row r="182" spans="1:36" x14ac:dyDescent="0.2">
      <c r="A182" t="s">
        <v>32</v>
      </c>
      <c r="B182" s="35">
        <v>122</v>
      </c>
      <c r="C182">
        <v>2018</v>
      </c>
      <c r="D182">
        <v>1</v>
      </c>
      <c r="E182" t="s">
        <v>15</v>
      </c>
      <c r="F182" t="str">
        <f t="shared" si="193"/>
        <v>UP</v>
      </c>
      <c r="G182" t="s">
        <v>50</v>
      </c>
      <c r="H182">
        <v>3</v>
      </c>
      <c r="I182">
        <v>90</v>
      </c>
      <c r="J182" s="32">
        <v>4</v>
      </c>
      <c r="K182">
        <f t="shared" si="261"/>
        <v>360</v>
      </c>
      <c r="L182" t="s">
        <v>22</v>
      </c>
      <c r="M182">
        <v>16.100000000000001</v>
      </c>
      <c r="N182">
        <v>14</v>
      </c>
      <c r="O182">
        <v>18.2</v>
      </c>
      <c r="P182">
        <v>118</v>
      </c>
      <c r="Q182">
        <v>113.4</v>
      </c>
      <c r="R182">
        <v>122.7</v>
      </c>
      <c r="S182">
        <v>0.92700000000000005</v>
      </c>
      <c r="T182">
        <v>48</v>
      </c>
      <c r="U182">
        <v>48</v>
      </c>
      <c r="V182">
        <v>48</v>
      </c>
      <c r="W182">
        <v>49</v>
      </c>
      <c r="X182">
        <v>0.71099999999999997</v>
      </c>
      <c r="Y182">
        <v>0.8</v>
      </c>
      <c r="Z182">
        <f t="shared" ref="Z182:Z191" si="266">U182*M182</f>
        <v>772.80000000000007</v>
      </c>
      <c r="AA182">
        <f t="shared" ref="AA182:AA191" si="267">M182*V182</f>
        <v>772.80000000000007</v>
      </c>
      <c r="AB182">
        <f t="shared" ref="AB182:AB191" si="268">M182*W182</f>
        <v>788.90000000000009</v>
      </c>
      <c r="AC182">
        <f t="shared" ref="AC182:AC191" si="269">U182/K182</f>
        <v>0.13333333333333333</v>
      </c>
      <c r="AD182">
        <f t="shared" ref="AD182:AD191" si="270">(U182-V182)/K182</f>
        <v>0</v>
      </c>
      <c r="AE182">
        <f t="shared" ref="AE182:AE191" si="271">(W182-U182)/K182</f>
        <v>2.7777777777777779E-3</v>
      </c>
      <c r="AF182">
        <f t="shared" ref="AF182:AF191" si="272">Z182/K182</f>
        <v>2.1466666666666669</v>
      </c>
      <c r="AG182">
        <f t="shared" ref="AG182:AG191" si="273">(V182*M182)/K182</f>
        <v>2.1466666666666669</v>
      </c>
      <c r="AH182">
        <f t="shared" ref="AH182:AH191" si="274">AG182-AF182</f>
        <v>0</v>
      </c>
      <c r="AI182">
        <f t="shared" ref="AI182:AI191" si="275">(M182*W182)/K182</f>
        <v>2.1913888888888891</v>
      </c>
      <c r="AJ182" s="27">
        <f t="shared" ref="AJ182:AJ191" si="276">AI182-AF182</f>
        <v>4.4722222222222108E-2</v>
      </c>
    </row>
    <row r="183" spans="1:36" x14ac:dyDescent="0.2">
      <c r="A183" t="s">
        <v>32</v>
      </c>
      <c r="B183" s="35">
        <v>122</v>
      </c>
      <c r="C183">
        <v>2018</v>
      </c>
      <c r="D183">
        <v>2</v>
      </c>
      <c r="E183" t="s">
        <v>16</v>
      </c>
      <c r="F183" t="str">
        <f t="shared" si="193"/>
        <v>DS</v>
      </c>
      <c r="G183" t="s">
        <v>50</v>
      </c>
      <c r="H183">
        <v>3</v>
      </c>
      <c r="I183">
        <v>90</v>
      </c>
      <c r="J183" s="32">
        <v>5</v>
      </c>
      <c r="K183">
        <f t="shared" si="261"/>
        <v>450</v>
      </c>
      <c r="L183" t="s">
        <v>22</v>
      </c>
      <c r="M183">
        <v>16.3</v>
      </c>
      <c r="N183">
        <v>14.2</v>
      </c>
      <c r="O183">
        <v>18.399999999999999</v>
      </c>
      <c r="P183">
        <v>120.5</v>
      </c>
      <c r="Q183">
        <v>115.6</v>
      </c>
      <c r="R183">
        <v>125.3</v>
      </c>
      <c r="S183">
        <v>0.88600000000000001</v>
      </c>
      <c r="T183">
        <v>46</v>
      </c>
      <c r="U183">
        <v>46</v>
      </c>
      <c r="V183">
        <v>46</v>
      </c>
      <c r="W183">
        <v>46</v>
      </c>
      <c r="X183">
        <v>0.216</v>
      </c>
      <c r="Y183">
        <v>0.90200000000000002</v>
      </c>
      <c r="Z183">
        <f t="shared" si="266"/>
        <v>749.80000000000007</v>
      </c>
      <c r="AA183">
        <f t="shared" si="267"/>
        <v>749.80000000000007</v>
      </c>
      <c r="AB183">
        <f t="shared" si="268"/>
        <v>749.80000000000007</v>
      </c>
      <c r="AC183">
        <f t="shared" si="269"/>
        <v>0.10222222222222223</v>
      </c>
      <c r="AD183">
        <f t="shared" si="270"/>
        <v>0</v>
      </c>
      <c r="AE183">
        <f t="shared" si="271"/>
        <v>0</v>
      </c>
      <c r="AF183">
        <f t="shared" si="272"/>
        <v>1.6662222222222223</v>
      </c>
      <c r="AG183">
        <f t="shared" si="273"/>
        <v>1.6662222222222223</v>
      </c>
      <c r="AH183">
        <f t="shared" si="274"/>
        <v>0</v>
      </c>
      <c r="AI183">
        <f t="shared" si="275"/>
        <v>1.6662222222222223</v>
      </c>
      <c r="AJ183" s="27">
        <f t="shared" si="276"/>
        <v>0</v>
      </c>
    </row>
    <row r="184" spans="1:36" x14ac:dyDescent="0.2">
      <c r="A184" t="s">
        <v>32</v>
      </c>
      <c r="B184" s="35">
        <v>122</v>
      </c>
      <c r="C184">
        <v>2018</v>
      </c>
      <c r="D184">
        <v>1</v>
      </c>
      <c r="E184" t="s">
        <v>15</v>
      </c>
      <c r="F184" t="str">
        <f t="shared" si="193"/>
        <v>UP</v>
      </c>
      <c r="G184" t="s">
        <v>50</v>
      </c>
      <c r="H184">
        <v>3</v>
      </c>
      <c r="I184">
        <v>90</v>
      </c>
      <c r="J184" s="32">
        <v>4</v>
      </c>
      <c r="K184">
        <f t="shared" si="261"/>
        <v>360</v>
      </c>
      <c r="L184" t="s">
        <v>24</v>
      </c>
      <c r="M184">
        <v>8.6</v>
      </c>
      <c r="N184">
        <v>7.9</v>
      </c>
      <c r="O184">
        <v>9.1999999999999993</v>
      </c>
      <c r="P184">
        <v>62.4</v>
      </c>
      <c r="Q184">
        <v>60.4</v>
      </c>
      <c r="R184">
        <v>64.3</v>
      </c>
      <c r="S184">
        <v>3.294</v>
      </c>
      <c r="T184">
        <v>189</v>
      </c>
      <c r="U184">
        <v>239</v>
      </c>
      <c r="V184">
        <v>200</v>
      </c>
      <c r="W184">
        <v>278</v>
      </c>
      <c r="X184">
        <v>19.923999999999999</v>
      </c>
      <c r="Y184">
        <v>0.4047</v>
      </c>
      <c r="Z184">
        <f t="shared" si="266"/>
        <v>2055.4</v>
      </c>
      <c r="AA184">
        <f t="shared" si="267"/>
        <v>1720</v>
      </c>
      <c r="AB184">
        <f t="shared" si="268"/>
        <v>2390.7999999999997</v>
      </c>
      <c r="AC184">
        <f t="shared" si="269"/>
        <v>0.66388888888888886</v>
      </c>
      <c r="AD184">
        <f t="shared" si="270"/>
        <v>0.10833333333333334</v>
      </c>
      <c r="AE184">
        <f t="shared" si="271"/>
        <v>0.10833333333333334</v>
      </c>
      <c r="AF184">
        <f t="shared" si="272"/>
        <v>5.7094444444444443</v>
      </c>
      <c r="AG184">
        <f t="shared" si="273"/>
        <v>4.7777777777777777</v>
      </c>
      <c r="AH184">
        <f t="shared" si="274"/>
        <v>-0.93166666666666664</v>
      </c>
      <c r="AI184">
        <f t="shared" si="275"/>
        <v>6.6411111111111101</v>
      </c>
      <c r="AJ184" s="27">
        <f t="shared" si="276"/>
        <v>0.93166666666666575</v>
      </c>
    </row>
    <row r="185" spans="1:36" x14ac:dyDescent="0.2">
      <c r="A185" t="s">
        <v>32</v>
      </c>
      <c r="B185" s="35">
        <v>122</v>
      </c>
      <c r="C185">
        <v>2018</v>
      </c>
      <c r="D185">
        <v>2</v>
      </c>
      <c r="E185" t="s">
        <v>16</v>
      </c>
      <c r="F185" t="str">
        <f t="shared" si="193"/>
        <v>DS</v>
      </c>
      <c r="G185" t="s">
        <v>50</v>
      </c>
      <c r="H185">
        <v>3</v>
      </c>
      <c r="I185">
        <v>90</v>
      </c>
      <c r="J185" s="32">
        <v>5</v>
      </c>
      <c r="K185">
        <f t="shared" si="261"/>
        <v>450</v>
      </c>
      <c r="L185" t="s">
        <v>24</v>
      </c>
      <c r="M185">
        <v>8.9</v>
      </c>
      <c r="N185">
        <v>8</v>
      </c>
      <c r="O185">
        <v>9.6999999999999993</v>
      </c>
      <c r="P185">
        <v>61.5</v>
      </c>
      <c r="Q185">
        <v>58.9</v>
      </c>
      <c r="R185">
        <v>64.2</v>
      </c>
      <c r="S185">
        <v>3.5270000000000001</v>
      </c>
      <c r="T185">
        <v>135</v>
      </c>
      <c r="U185">
        <v>166</v>
      </c>
      <c r="V185">
        <v>137</v>
      </c>
      <c r="W185">
        <v>195</v>
      </c>
      <c r="X185">
        <v>14.613</v>
      </c>
      <c r="Y185">
        <v>0.4259</v>
      </c>
      <c r="Z185">
        <f t="shared" si="266"/>
        <v>1477.4</v>
      </c>
      <c r="AA185">
        <f t="shared" si="267"/>
        <v>1219.3</v>
      </c>
      <c r="AB185">
        <f t="shared" si="268"/>
        <v>1735.5</v>
      </c>
      <c r="AC185">
        <f t="shared" si="269"/>
        <v>0.36888888888888888</v>
      </c>
      <c r="AD185">
        <f t="shared" si="270"/>
        <v>6.4444444444444443E-2</v>
      </c>
      <c r="AE185">
        <f t="shared" si="271"/>
        <v>6.4444444444444443E-2</v>
      </c>
      <c r="AF185">
        <f t="shared" si="272"/>
        <v>3.2831111111111113</v>
      </c>
      <c r="AG185">
        <f t="shared" si="273"/>
        <v>2.7095555555555553</v>
      </c>
      <c r="AH185">
        <f t="shared" si="274"/>
        <v>-0.57355555555555604</v>
      </c>
      <c r="AI185">
        <f t="shared" si="275"/>
        <v>3.8566666666666665</v>
      </c>
      <c r="AJ185" s="27">
        <f t="shared" si="276"/>
        <v>0.57355555555555515</v>
      </c>
    </row>
    <row r="186" spans="1:36" x14ac:dyDescent="0.2">
      <c r="A186" t="s">
        <v>32</v>
      </c>
      <c r="B186" s="35">
        <v>122</v>
      </c>
      <c r="C186">
        <v>2018</v>
      </c>
      <c r="D186">
        <v>1</v>
      </c>
      <c r="E186" t="s">
        <v>15</v>
      </c>
      <c r="F186" t="str">
        <f t="shared" si="193"/>
        <v>UP</v>
      </c>
      <c r="G186" t="s">
        <v>50</v>
      </c>
      <c r="H186">
        <v>3</v>
      </c>
      <c r="I186">
        <v>90</v>
      </c>
      <c r="J186" s="32">
        <v>4</v>
      </c>
      <c r="K186">
        <f t="shared" si="261"/>
        <v>360</v>
      </c>
      <c r="L186" t="s">
        <v>25</v>
      </c>
      <c r="M186">
        <v>48.8</v>
      </c>
      <c r="N186">
        <v>31.5</v>
      </c>
      <c r="O186">
        <v>66.099999999999994</v>
      </c>
      <c r="P186">
        <v>115.3</v>
      </c>
      <c r="Q186">
        <v>101.3</v>
      </c>
      <c r="R186">
        <v>129.30000000000001</v>
      </c>
      <c r="S186">
        <v>2.8359999999999999</v>
      </c>
      <c r="T186">
        <v>15</v>
      </c>
      <c r="U186">
        <v>15</v>
      </c>
      <c r="V186">
        <v>15</v>
      </c>
      <c r="W186">
        <v>17</v>
      </c>
      <c r="X186">
        <v>0.76800000000000002</v>
      </c>
      <c r="Y186">
        <v>0.71430000000000005</v>
      </c>
      <c r="Z186">
        <f t="shared" si="266"/>
        <v>732</v>
      </c>
      <c r="AA186">
        <f t="shared" si="267"/>
        <v>732</v>
      </c>
      <c r="AB186">
        <f t="shared" si="268"/>
        <v>829.59999999999991</v>
      </c>
      <c r="AC186">
        <f t="shared" si="269"/>
        <v>4.1666666666666664E-2</v>
      </c>
      <c r="AD186">
        <f t="shared" si="270"/>
        <v>0</v>
      </c>
      <c r="AE186">
        <f t="shared" si="271"/>
        <v>5.5555555555555558E-3</v>
      </c>
      <c r="AF186">
        <f t="shared" si="272"/>
        <v>2.0333333333333332</v>
      </c>
      <c r="AG186">
        <f t="shared" si="273"/>
        <v>2.0333333333333332</v>
      </c>
      <c r="AH186">
        <f t="shared" si="274"/>
        <v>0</v>
      </c>
      <c r="AI186">
        <f t="shared" si="275"/>
        <v>2.3044444444444441</v>
      </c>
      <c r="AJ186" s="27">
        <f t="shared" si="276"/>
        <v>0.27111111111111086</v>
      </c>
    </row>
    <row r="187" spans="1:36" x14ac:dyDescent="0.2">
      <c r="A187" t="s">
        <v>32</v>
      </c>
      <c r="B187" s="35">
        <v>122</v>
      </c>
      <c r="C187">
        <v>2018</v>
      </c>
      <c r="D187">
        <v>2</v>
      </c>
      <c r="E187" t="s">
        <v>16</v>
      </c>
      <c r="F187" t="str">
        <f t="shared" si="193"/>
        <v>DS</v>
      </c>
      <c r="G187" t="s">
        <v>50</v>
      </c>
      <c r="H187">
        <v>3</v>
      </c>
      <c r="I187">
        <v>90</v>
      </c>
      <c r="J187" s="32">
        <v>5</v>
      </c>
      <c r="K187">
        <f t="shared" si="261"/>
        <v>450</v>
      </c>
      <c r="L187" t="s">
        <v>25</v>
      </c>
      <c r="M187">
        <v>57.6</v>
      </c>
      <c r="N187">
        <v>37.700000000000003</v>
      </c>
      <c r="O187">
        <v>77.5</v>
      </c>
      <c r="P187">
        <v>122.7</v>
      </c>
      <c r="Q187">
        <v>107.8</v>
      </c>
      <c r="R187">
        <v>137.6</v>
      </c>
      <c r="S187">
        <v>2.8239999999999998</v>
      </c>
      <c r="T187">
        <v>13</v>
      </c>
      <c r="U187">
        <v>13</v>
      </c>
      <c r="V187">
        <v>13</v>
      </c>
      <c r="W187">
        <v>15</v>
      </c>
      <c r="X187">
        <v>1.0880000000000001</v>
      </c>
      <c r="Y187">
        <v>0.65</v>
      </c>
      <c r="Z187">
        <f t="shared" si="266"/>
        <v>748.80000000000007</v>
      </c>
      <c r="AA187">
        <f t="shared" si="267"/>
        <v>748.80000000000007</v>
      </c>
      <c r="AB187">
        <f t="shared" si="268"/>
        <v>864</v>
      </c>
      <c r="AC187">
        <f t="shared" si="269"/>
        <v>2.8888888888888888E-2</v>
      </c>
      <c r="AD187">
        <f t="shared" si="270"/>
        <v>0</v>
      </c>
      <c r="AE187">
        <f t="shared" si="271"/>
        <v>4.4444444444444444E-3</v>
      </c>
      <c r="AF187">
        <f t="shared" si="272"/>
        <v>1.6640000000000001</v>
      </c>
      <c r="AG187">
        <f t="shared" si="273"/>
        <v>1.6640000000000001</v>
      </c>
      <c r="AH187">
        <f t="shared" si="274"/>
        <v>0</v>
      </c>
      <c r="AI187">
        <f t="shared" si="275"/>
        <v>1.92</v>
      </c>
      <c r="AJ187" s="27">
        <f t="shared" si="276"/>
        <v>0.25599999999999978</v>
      </c>
    </row>
    <row r="188" spans="1:36" x14ac:dyDescent="0.2">
      <c r="A188" t="s">
        <v>32</v>
      </c>
      <c r="B188" s="35">
        <v>122</v>
      </c>
      <c r="C188">
        <v>2018</v>
      </c>
      <c r="D188">
        <v>1</v>
      </c>
      <c r="E188" t="s">
        <v>15</v>
      </c>
      <c r="F188" t="str">
        <f t="shared" si="193"/>
        <v>UP</v>
      </c>
      <c r="G188" t="s">
        <v>50</v>
      </c>
      <c r="H188">
        <v>3</v>
      </c>
      <c r="I188">
        <v>90</v>
      </c>
      <c r="J188" s="32">
        <v>4</v>
      </c>
      <c r="K188">
        <f t="shared" si="261"/>
        <v>360</v>
      </c>
      <c r="L188" t="s">
        <v>31</v>
      </c>
      <c r="M188">
        <v>4.8</v>
      </c>
      <c r="N188">
        <v>4.3</v>
      </c>
      <c r="O188">
        <v>5.3</v>
      </c>
      <c r="P188">
        <v>71.900000000000006</v>
      </c>
      <c r="Q188">
        <v>69.400000000000006</v>
      </c>
      <c r="R188">
        <v>74.400000000000006</v>
      </c>
      <c r="S188">
        <v>1.1910000000000001</v>
      </c>
      <c r="T188">
        <v>88</v>
      </c>
      <c r="U188">
        <v>101</v>
      </c>
      <c r="V188">
        <v>88</v>
      </c>
      <c r="W188">
        <v>117</v>
      </c>
      <c r="X188">
        <v>7.8659999999999997</v>
      </c>
      <c r="Y188">
        <v>0.4889</v>
      </c>
      <c r="Z188">
        <f t="shared" si="266"/>
        <v>484.79999999999995</v>
      </c>
      <c r="AA188">
        <f t="shared" si="267"/>
        <v>422.4</v>
      </c>
      <c r="AB188">
        <f t="shared" si="268"/>
        <v>561.6</v>
      </c>
      <c r="AC188">
        <f t="shared" si="269"/>
        <v>0.28055555555555556</v>
      </c>
      <c r="AD188">
        <f t="shared" si="270"/>
        <v>3.6111111111111108E-2</v>
      </c>
      <c r="AE188">
        <f t="shared" si="271"/>
        <v>4.4444444444444446E-2</v>
      </c>
      <c r="AF188">
        <f t="shared" si="272"/>
        <v>1.3466666666666665</v>
      </c>
      <c r="AG188">
        <f t="shared" si="273"/>
        <v>1.1733333333333333</v>
      </c>
      <c r="AH188">
        <f t="shared" si="274"/>
        <v>-0.17333333333333312</v>
      </c>
      <c r="AI188">
        <f t="shared" si="275"/>
        <v>1.56</v>
      </c>
      <c r="AJ188" s="27">
        <f t="shared" si="276"/>
        <v>0.2133333333333336</v>
      </c>
    </row>
    <row r="189" spans="1:36" x14ac:dyDescent="0.2">
      <c r="A189" t="s">
        <v>32</v>
      </c>
      <c r="B189" s="35">
        <v>122</v>
      </c>
      <c r="C189">
        <v>2018</v>
      </c>
      <c r="D189">
        <v>2</v>
      </c>
      <c r="E189" t="s">
        <v>16</v>
      </c>
      <c r="F189" t="str">
        <f t="shared" si="193"/>
        <v>DS</v>
      </c>
      <c r="G189" t="s">
        <v>50</v>
      </c>
      <c r="H189">
        <v>3</v>
      </c>
      <c r="I189">
        <v>90</v>
      </c>
      <c r="J189" s="32">
        <v>5</v>
      </c>
      <c r="K189">
        <f t="shared" si="261"/>
        <v>450</v>
      </c>
      <c r="L189" t="s">
        <v>31</v>
      </c>
      <c r="M189">
        <v>4.4000000000000004</v>
      </c>
      <c r="N189">
        <v>3.6</v>
      </c>
      <c r="O189">
        <v>5.2</v>
      </c>
      <c r="P189">
        <v>69.8</v>
      </c>
      <c r="Q189">
        <v>66</v>
      </c>
      <c r="R189">
        <v>73.7</v>
      </c>
      <c r="S189">
        <v>1.145</v>
      </c>
      <c r="T189">
        <v>46</v>
      </c>
      <c r="U189">
        <v>52</v>
      </c>
      <c r="V189">
        <v>46</v>
      </c>
      <c r="W189">
        <v>63</v>
      </c>
      <c r="X189">
        <v>5.2919999999999998</v>
      </c>
      <c r="Y189">
        <v>0.5</v>
      </c>
      <c r="Z189">
        <f t="shared" si="266"/>
        <v>228.8</v>
      </c>
      <c r="AA189">
        <f t="shared" si="267"/>
        <v>202.4</v>
      </c>
      <c r="AB189">
        <f t="shared" si="268"/>
        <v>277.20000000000005</v>
      </c>
      <c r="AC189">
        <f t="shared" si="269"/>
        <v>0.11555555555555555</v>
      </c>
      <c r="AD189">
        <f t="shared" si="270"/>
        <v>1.3333333333333334E-2</v>
      </c>
      <c r="AE189">
        <f t="shared" si="271"/>
        <v>2.4444444444444446E-2</v>
      </c>
      <c r="AF189">
        <f t="shared" si="272"/>
        <v>0.50844444444444448</v>
      </c>
      <c r="AG189">
        <f t="shared" si="273"/>
        <v>0.44977777777777778</v>
      </c>
      <c r="AH189">
        <f t="shared" si="274"/>
        <v>-5.86666666666667E-2</v>
      </c>
      <c r="AI189">
        <f t="shared" si="275"/>
        <v>0.6160000000000001</v>
      </c>
      <c r="AJ189" s="27">
        <f t="shared" si="276"/>
        <v>0.10755555555555563</v>
      </c>
    </row>
    <row r="190" spans="1:36" x14ac:dyDescent="0.2">
      <c r="A190" t="s">
        <v>32</v>
      </c>
      <c r="B190" s="35">
        <v>122</v>
      </c>
      <c r="C190">
        <v>2018</v>
      </c>
      <c r="D190">
        <v>1</v>
      </c>
      <c r="E190" t="s">
        <v>15</v>
      </c>
      <c r="F190" t="str">
        <f t="shared" si="193"/>
        <v>UP</v>
      </c>
      <c r="G190" t="s">
        <v>50</v>
      </c>
      <c r="H190">
        <v>3</v>
      </c>
      <c r="I190">
        <v>90</v>
      </c>
      <c r="J190" s="32">
        <v>4</v>
      </c>
      <c r="K190">
        <f t="shared" si="261"/>
        <v>360</v>
      </c>
      <c r="L190" t="s">
        <v>23</v>
      </c>
      <c r="M190">
        <v>2.7</v>
      </c>
      <c r="N190">
        <v>2.5</v>
      </c>
      <c r="O190">
        <v>2.8</v>
      </c>
      <c r="P190">
        <v>64.8</v>
      </c>
      <c r="Q190">
        <v>63.4</v>
      </c>
      <c r="R190">
        <v>66.2</v>
      </c>
      <c r="S190">
        <v>0.91100000000000003</v>
      </c>
      <c r="T190">
        <v>203</v>
      </c>
      <c r="U190">
        <v>217</v>
      </c>
      <c r="V190">
        <v>205</v>
      </c>
      <c r="W190">
        <v>229</v>
      </c>
      <c r="X190">
        <v>6.1989999999999998</v>
      </c>
      <c r="Y190">
        <v>0.59530000000000005</v>
      </c>
      <c r="Z190">
        <f t="shared" si="266"/>
        <v>585.90000000000009</v>
      </c>
      <c r="AA190">
        <f t="shared" si="267"/>
        <v>553.5</v>
      </c>
      <c r="AB190">
        <f t="shared" si="268"/>
        <v>618.30000000000007</v>
      </c>
      <c r="AC190">
        <f t="shared" si="269"/>
        <v>0.60277777777777775</v>
      </c>
      <c r="AD190">
        <f t="shared" si="270"/>
        <v>3.3333333333333333E-2</v>
      </c>
      <c r="AE190">
        <f t="shared" si="271"/>
        <v>3.3333333333333333E-2</v>
      </c>
      <c r="AF190">
        <f t="shared" si="272"/>
        <v>1.6275000000000002</v>
      </c>
      <c r="AG190">
        <f t="shared" si="273"/>
        <v>1.5375000000000001</v>
      </c>
      <c r="AH190">
        <f t="shared" si="274"/>
        <v>-9.000000000000008E-2</v>
      </c>
      <c r="AI190">
        <f t="shared" si="275"/>
        <v>1.7175000000000002</v>
      </c>
      <c r="AJ190" s="27">
        <f t="shared" si="276"/>
        <v>9.000000000000008E-2</v>
      </c>
    </row>
    <row r="191" spans="1:36" x14ac:dyDescent="0.2">
      <c r="A191" t="s">
        <v>32</v>
      </c>
      <c r="B191" s="35">
        <v>122</v>
      </c>
      <c r="C191">
        <v>2018</v>
      </c>
      <c r="D191">
        <v>2</v>
      </c>
      <c r="E191" t="s">
        <v>16</v>
      </c>
      <c r="F191" t="str">
        <f t="shared" si="193"/>
        <v>DS</v>
      </c>
      <c r="G191" t="s">
        <v>50</v>
      </c>
      <c r="H191">
        <v>3</v>
      </c>
      <c r="I191">
        <v>90</v>
      </c>
      <c r="J191" s="32">
        <v>5</v>
      </c>
      <c r="K191">
        <f t="shared" si="261"/>
        <v>450</v>
      </c>
      <c r="L191" t="s">
        <v>23</v>
      </c>
      <c r="M191">
        <v>2.4</v>
      </c>
      <c r="N191">
        <v>2.2000000000000002</v>
      </c>
      <c r="O191">
        <v>2.5</v>
      </c>
      <c r="P191">
        <v>62.5</v>
      </c>
      <c r="Q191">
        <v>61</v>
      </c>
      <c r="R191">
        <v>64.099999999999994</v>
      </c>
      <c r="S191">
        <v>0.88300000000000001</v>
      </c>
      <c r="T191">
        <v>190</v>
      </c>
      <c r="U191">
        <v>204</v>
      </c>
      <c r="V191">
        <v>192</v>
      </c>
      <c r="W191">
        <v>216</v>
      </c>
      <c r="X191">
        <v>6.335</v>
      </c>
      <c r="Y191">
        <v>0.58640000000000003</v>
      </c>
      <c r="Z191">
        <f t="shared" si="266"/>
        <v>489.59999999999997</v>
      </c>
      <c r="AA191">
        <f t="shared" si="267"/>
        <v>460.79999999999995</v>
      </c>
      <c r="AB191">
        <f t="shared" si="268"/>
        <v>518.4</v>
      </c>
      <c r="AC191">
        <f t="shared" si="269"/>
        <v>0.45333333333333331</v>
      </c>
      <c r="AD191">
        <f t="shared" si="270"/>
        <v>2.6666666666666668E-2</v>
      </c>
      <c r="AE191">
        <f t="shared" si="271"/>
        <v>2.6666666666666668E-2</v>
      </c>
      <c r="AF191">
        <f t="shared" si="272"/>
        <v>1.0879999999999999</v>
      </c>
      <c r="AG191">
        <f t="shared" si="273"/>
        <v>1.0239999999999998</v>
      </c>
      <c r="AH191">
        <f t="shared" si="274"/>
        <v>-6.4000000000000057E-2</v>
      </c>
      <c r="AI191">
        <f t="shared" si="275"/>
        <v>1.1519999999999999</v>
      </c>
      <c r="AJ191" s="27">
        <f t="shared" si="276"/>
        <v>6.4000000000000057E-2</v>
      </c>
    </row>
    <row r="192" spans="1:36" x14ac:dyDescent="0.2">
      <c r="A192" t="s">
        <v>32</v>
      </c>
      <c r="B192" s="35">
        <v>122</v>
      </c>
      <c r="C192">
        <v>2018</v>
      </c>
      <c r="D192">
        <v>1</v>
      </c>
      <c r="E192" t="s">
        <v>15</v>
      </c>
      <c r="F192" t="str">
        <f t="shared" si="193"/>
        <v>UP</v>
      </c>
      <c r="G192" t="s">
        <v>50</v>
      </c>
      <c r="H192">
        <v>3</v>
      </c>
      <c r="I192">
        <v>90</v>
      </c>
      <c r="J192" s="32">
        <v>4</v>
      </c>
      <c r="K192">
        <f t="shared" si="261"/>
        <v>360</v>
      </c>
      <c r="L192" t="s">
        <v>56</v>
      </c>
      <c r="M192">
        <f>AVERAGE(M184,M186)</f>
        <v>28.7</v>
      </c>
      <c r="N192">
        <f t="shared" ref="N192:S193" si="277">AVERAGE(N184,N186)</f>
        <v>19.7</v>
      </c>
      <c r="O192">
        <f t="shared" si="277"/>
        <v>37.65</v>
      </c>
      <c r="P192">
        <f t="shared" si="277"/>
        <v>88.85</v>
      </c>
      <c r="Q192">
        <f t="shared" si="277"/>
        <v>80.849999999999994</v>
      </c>
      <c r="R192">
        <f t="shared" si="277"/>
        <v>96.800000000000011</v>
      </c>
      <c r="S192">
        <f t="shared" si="277"/>
        <v>3.0649999999999999</v>
      </c>
      <c r="T192">
        <f>SUM(T184,T186)</f>
        <v>204</v>
      </c>
      <c r="U192">
        <f t="shared" ref="U192:AJ193" si="278">SUM(U184,U186)</f>
        <v>254</v>
      </c>
      <c r="V192">
        <f t="shared" si="278"/>
        <v>215</v>
      </c>
      <c r="W192">
        <f t="shared" si="278"/>
        <v>295</v>
      </c>
      <c r="X192">
        <f t="shared" si="278"/>
        <v>20.692</v>
      </c>
      <c r="Y192">
        <f t="shared" si="278"/>
        <v>1.119</v>
      </c>
      <c r="Z192">
        <f t="shared" si="278"/>
        <v>2787.4</v>
      </c>
      <c r="AA192">
        <f t="shared" si="278"/>
        <v>2452</v>
      </c>
      <c r="AB192">
        <f t="shared" si="278"/>
        <v>3220.3999999999996</v>
      </c>
      <c r="AC192">
        <f t="shared" si="278"/>
        <v>0.70555555555555549</v>
      </c>
      <c r="AD192">
        <f t="shared" si="278"/>
        <v>0.10833333333333334</v>
      </c>
      <c r="AE192">
        <f t="shared" si="278"/>
        <v>0.11388888888888889</v>
      </c>
      <c r="AF192">
        <f t="shared" si="278"/>
        <v>7.7427777777777775</v>
      </c>
      <c r="AG192">
        <f t="shared" si="278"/>
        <v>6.8111111111111109</v>
      </c>
      <c r="AH192">
        <f t="shared" si="278"/>
        <v>-0.93166666666666664</v>
      </c>
      <c r="AI192">
        <f t="shared" si="278"/>
        <v>8.9455555555555542</v>
      </c>
      <c r="AJ192">
        <f t="shared" si="278"/>
        <v>1.2027777777777766</v>
      </c>
    </row>
    <row r="193" spans="1:36" x14ac:dyDescent="0.2">
      <c r="A193" t="s">
        <v>32</v>
      </c>
      <c r="B193" s="35">
        <v>122</v>
      </c>
      <c r="C193">
        <v>2018</v>
      </c>
      <c r="D193">
        <v>2</v>
      </c>
      <c r="E193" t="s">
        <v>16</v>
      </c>
      <c r="F193" t="str">
        <f t="shared" si="193"/>
        <v>DS</v>
      </c>
      <c r="G193" t="s">
        <v>50</v>
      </c>
      <c r="H193">
        <v>3</v>
      </c>
      <c r="I193">
        <v>90</v>
      </c>
      <c r="J193" s="32">
        <v>5</v>
      </c>
      <c r="K193">
        <f t="shared" si="261"/>
        <v>450</v>
      </c>
      <c r="L193" t="s">
        <v>56</v>
      </c>
      <c r="M193">
        <f>AVERAGE(M185,M187)</f>
        <v>33.25</v>
      </c>
      <c r="N193">
        <f t="shared" si="277"/>
        <v>22.85</v>
      </c>
      <c r="O193">
        <f t="shared" si="277"/>
        <v>43.6</v>
      </c>
      <c r="P193">
        <f t="shared" si="277"/>
        <v>92.1</v>
      </c>
      <c r="Q193">
        <f t="shared" si="277"/>
        <v>83.35</v>
      </c>
      <c r="R193">
        <f t="shared" si="277"/>
        <v>100.9</v>
      </c>
      <c r="S193">
        <f t="shared" si="277"/>
        <v>3.1755</v>
      </c>
      <c r="T193">
        <f>SUM(T185,T187)</f>
        <v>148</v>
      </c>
      <c r="U193">
        <f t="shared" si="278"/>
        <v>179</v>
      </c>
      <c r="V193">
        <f t="shared" si="278"/>
        <v>150</v>
      </c>
      <c r="W193">
        <f t="shared" si="278"/>
        <v>210</v>
      </c>
      <c r="X193">
        <f t="shared" si="278"/>
        <v>15.701000000000001</v>
      </c>
      <c r="Y193">
        <f t="shared" si="278"/>
        <v>1.0759000000000001</v>
      </c>
      <c r="Z193">
        <f t="shared" si="278"/>
        <v>2226.2000000000003</v>
      </c>
      <c r="AA193">
        <f t="shared" si="278"/>
        <v>1968.1</v>
      </c>
      <c r="AB193">
        <f t="shared" si="278"/>
        <v>2599.5</v>
      </c>
      <c r="AC193">
        <f t="shared" si="278"/>
        <v>0.39777777777777779</v>
      </c>
      <c r="AD193">
        <f t="shared" si="278"/>
        <v>6.4444444444444443E-2</v>
      </c>
      <c r="AE193">
        <f t="shared" si="278"/>
        <v>6.8888888888888888E-2</v>
      </c>
      <c r="AF193">
        <f t="shared" si="278"/>
        <v>4.947111111111111</v>
      </c>
      <c r="AG193">
        <f t="shared" si="278"/>
        <v>4.373555555555555</v>
      </c>
      <c r="AH193">
        <f t="shared" si="278"/>
        <v>-0.57355555555555604</v>
      </c>
      <c r="AI193">
        <f t="shared" si="278"/>
        <v>5.7766666666666664</v>
      </c>
      <c r="AJ193">
        <f t="shared" si="278"/>
        <v>0.82955555555555494</v>
      </c>
    </row>
    <row r="194" spans="1:36" x14ac:dyDescent="0.2">
      <c r="A194" t="s">
        <v>32</v>
      </c>
      <c r="B194" s="35">
        <v>122</v>
      </c>
      <c r="C194">
        <v>2018</v>
      </c>
      <c r="D194">
        <v>1</v>
      </c>
      <c r="E194" t="s">
        <v>15</v>
      </c>
      <c r="F194" t="str">
        <f t="shared" si="193"/>
        <v>UP</v>
      </c>
      <c r="G194" t="s">
        <v>50</v>
      </c>
      <c r="H194">
        <v>3</v>
      </c>
      <c r="I194">
        <v>90</v>
      </c>
      <c r="J194" s="32">
        <v>4</v>
      </c>
      <c r="K194">
        <f t="shared" si="261"/>
        <v>360</v>
      </c>
      <c r="L194" t="s">
        <v>52</v>
      </c>
      <c r="M194" s="31">
        <f t="shared" ref="M194:S195" si="279">AVERAGE(M184,M190)</f>
        <v>5.65</v>
      </c>
      <c r="N194" s="31">
        <f t="shared" si="279"/>
        <v>5.2</v>
      </c>
      <c r="O194" s="31">
        <f t="shared" si="279"/>
        <v>6</v>
      </c>
      <c r="P194" s="31">
        <f t="shared" si="279"/>
        <v>63.599999999999994</v>
      </c>
      <c r="Q194" s="31">
        <f t="shared" si="279"/>
        <v>61.9</v>
      </c>
      <c r="R194" s="31">
        <f t="shared" si="279"/>
        <v>65.25</v>
      </c>
      <c r="S194" s="31">
        <f t="shared" si="279"/>
        <v>2.1025</v>
      </c>
      <c r="T194" s="30">
        <f t="shared" ref="T194:AJ194" si="280">SUM(T182,T190)</f>
        <v>251</v>
      </c>
      <c r="U194" s="30">
        <f t="shared" si="280"/>
        <v>265</v>
      </c>
      <c r="V194" s="30">
        <f t="shared" si="280"/>
        <v>253</v>
      </c>
      <c r="W194" s="30">
        <f t="shared" si="280"/>
        <v>278</v>
      </c>
      <c r="X194" s="30">
        <f t="shared" si="280"/>
        <v>6.91</v>
      </c>
      <c r="Y194" s="30">
        <f t="shared" si="280"/>
        <v>1.3953000000000002</v>
      </c>
      <c r="Z194" s="30">
        <f t="shared" si="280"/>
        <v>1358.7000000000003</v>
      </c>
      <c r="AA194" s="30">
        <f t="shared" si="280"/>
        <v>1326.3000000000002</v>
      </c>
      <c r="AB194" s="30">
        <f t="shared" si="280"/>
        <v>1407.2000000000003</v>
      </c>
      <c r="AC194" s="30">
        <f t="shared" si="280"/>
        <v>0.73611111111111105</v>
      </c>
      <c r="AD194" s="30">
        <f t="shared" si="280"/>
        <v>3.3333333333333333E-2</v>
      </c>
      <c r="AE194" s="30">
        <f t="shared" si="280"/>
        <v>3.6111111111111108E-2</v>
      </c>
      <c r="AF194" s="30">
        <f t="shared" si="280"/>
        <v>3.7741666666666669</v>
      </c>
      <c r="AG194" s="30">
        <f t="shared" si="280"/>
        <v>3.684166666666667</v>
      </c>
      <c r="AH194" s="30">
        <f t="shared" si="280"/>
        <v>-9.000000000000008E-2</v>
      </c>
      <c r="AI194" s="30">
        <f t="shared" si="280"/>
        <v>3.9088888888888893</v>
      </c>
      <c r="AJ194" s="30">
        <f t="shared" si="280"/>
        <v>0.13472222222222219</v>
      </c>
    </row>
    <row r="195" spans="1:36" x14ac:dyDescent="0.2">
      <c r="A195" t="s">
        <v>32</v>
      </c>
      <c r="B195" s="35">
        <v>122</v>
      </c>
      <c r="C195">
        <v>2018</v>
      </c>
      <c r="D195">
        <v>2</v>
      </c>
      <c r="E195" t="s">
        <v>16</v>
      </c>
      <c r="F195" t="str">
        <f t="shared" ref="F195:F199" si="281">IF(D195=1,"UP","DS")</f>
        <v>DS</v>
      </c>
      <c r="G195" t="s">
        <v>50</v>
      </c>
      <c r="H195">
        <v>3</v>
      </c>
      <c r="I195">
        <v>90</v>
      </c>
      <c r="J195" s="32">
        <v>5</v>
      </c>
      <c r="K195">
        <f t="shared" si="261"/>
        <v>450</v>
      </c>
      <c r="L195" t="s">
        <v>52</v>
      </c>
      <c r="M195" s="31">
        <f t="shared" si="279"/>
        <v>5.65</v>
      </c>
      <c r="N195" s="31">
        <f t="shared" si="279"/>
        <v>5.0999999999999996</v>
      </c>
      <c r="O195" s="31">
        <f t="shared" si="279"/>
        <v>6.1</v>
      </c>
      <c r="P195" s="31">
        <f t="shared" si="279"/>
        <v>62</v>
      </c>
      <c r="Q195" s="31">
        <f t="shared" si="279"/>
        <v>59.95</v>
      </c>
      <c r="R195" s="31">
        <f t="shared" si="279"/>
        <v>64.150000000000006</v>
      </c>
      <c r="S195" s="31">
        <f t="shared" si="279"/>
        <v>2.2050000000000001</v>
      </c>
      <c r="T195" s="30">
        <f t="shared" ref="T195:AJ195" si="282">SUM(T183,T191)</f>
        <v>236</v>
      </c>
      <c r="U195" s="30">
        <f t="shared" si="282"/>
        <v>250</v>
      </c>
      <c r="V195" s="30">
        <f t="shared" si="282"/>
        <v>238</v>
      </c>
      <c r="W195" s="30">
        <f t="shared" si="282"/>
        <v>262</v>
      </c>
      <c r="X195" s="30">
        <f t="shared" si="282"/>
        <v>6.5510000000000002</v>
      </c>
      <c r="Y195" s="30">
        <f t="shared" si="282"/>
        <v>1.4883999999999999</v>
      </c>
      <c r="Z195" s="30">
        <f t="shared" si="282"/>
        <v>1239.4000000000001</v>
      </c>
      <c r="AA195" s="30">
        <f t="shared" si="282"/>
        <v>1210.5999999999999</v>
      </c>
      <c r="AB195" s="30">
        <f t="shared" si="282"/>
        <v>1268.2</v>
      </c>
      <c r="AC195" s="30">
        <f t="shared" si="282"/>
        <v>0.55555555555555558</v>
      </c>
      <c r="AD195" s="30">
        <f t="shared" si="282"/>
        <v>2.6666666666666668E-2</v>
      </c>
      <c r="AE195" s="30">
        <f t="shared" si="282"/>
        <v>2.6666666666666668E-2</v>
      </c>
      <c r="AF195" s="30">
        <f t="shared" si="282"/>
        <v>2.7542222222222223</v>
      </c>
      <c r="AG195" s="30">
        <f t="shared" si="282"/>
        <v>2.6902222222222223</v>
      </c>
      <c r="AH195" s="30">
        <f t="shared" si="282"/>
        <v>-6.4000000000000057E-2</v>
      </c>
      <c r="AI195" s="30">
        <f t="shared" si="282"/>
        <v>2.8182222222222224</v>
      </c>
      <c r="AJ195" s="30">
        <f t="shared" si="282"/>
        <v>6.4000000000000057E-2</v>
      </c>
    </row>
    <row r="196" spans="1:36" x14ac:dyDescent="0.2">
      <c r="A196" t="s">
        <v>32</v>
      </c>
      <c r="B196" s="35">
        <v>122</v>
      </c>
      <c r="C196">
        <v>2018</v>
      </c>
      <c r="D196">
        <v>1</v>
      </c>
      <c r="E196" t="s">
        <v>15</v>
      </c>
      <c r="F196" t="str">
        <f t="shared" si="281"/>
        <v>UP</v>
      </c>
      <c r="G196" t="s">
        <v>50</v>
      </c>
      <c r="H196">
        <v>3</v>
      </c>
      <c r="I196">
        <v>90</v>
      </c>
      <c r="J196" s="32">
        <v>4</v>
      </c>
      <c r="K196">
        <f t="shared" si="261"/>
        <v>360</v>
      </c>
      <c r="L196" t="s">
        <v>53</v>
      </c>
      <c r="M196" s="31">
        <f t="shared" ref="M196:S196" si="283">AVERAGE(M184,M186,M188,M190,M194)</f>
        <v>14.11</v>
      </c>
      <c r="N196" s="31">
        <f t="shared" si="283"/>
        <v>10.28</v>
      </c>
      <c r="O196" s="31">
        <f t="shared" si="283"/>
        <v>17.88</v>
      </c>
      <c r="P196" s="31">
        <f t="shared" si="283"/>
        <v>75.599999999999994</v>
      </c>
      <c r="Q196" s="31">
        <f t="shared" si="283"/>
        <v>71.28</v>
      </c>
      <c r="R196" s="31">
        <f t="shared" si="283"/>
        <v>79.89</v>
      </c>
      <c r="S196" s="31">
        <f t="shared" si="283"/>
        <v>2.0668999999999995</v>
      </c>
      <c r="T196" s="30">
        <f t="shared" ref="T196:AJ196" si="284">SUM(T182,T184,T186,T188,T190)</f>
        <v>543</v>
      </c>
      <c r="U196" s="30">
        <f t="shared" si="284"/>
        <v>620</v>
      </c>
      <c r="V196" s="30">
        <f t="shared" si="284"/>
        <v>556</v>
      </c>
      <c r="W196" s="30">
        <f t="shared" si="284"/>
        <v>690</v>
      </c>
      <c r="X196" s="30">
        <f t="shared" si="284"/>
        <v>35.467999999999996</v>
      </c>
      <c r="Y196" s="30">
        <f t="shared" si="284"/>
        <v>3.0032000000000001</v>
      </c>
      <c r="Z196" s="30">
        <f t="shared" si="284"/>
        <v>4630.8999999999996</v>
      </c>
      <c r="AA196" s="30">
        <f t="shared" si="284"/>
        <v>4200.7000000000007</v>
      </c>
      <c r="AB196" s="30">
        <f t="shared" si="284"/>
        <v>5189.2</v>
      </c>
      <c r="AC196" s="30">
        <f t="shared" si="284"/>
        <v>1.7222222222222223</v>
      </c>
      <c r="AD196" s="30">
        <f t="shared" si="284"/>
        <v>0.17777777777777776</v>
      </c>
      <c r="AE196" s="30">
        <f t="shared" si="284"/>
        <v>0.19444444444444445</v>
      </c>
      <c r="AF196" s="30">
        <f t="shared" si="284"/>
        <v>12.86361111111111</v>
      </c>
      <c r="AG196" s="30">
        <f t="shared" si="284"/>
        <v>11.668611111111112</v>
      </c>
      <c r="AH196" s="30">
        <f t="shared" si="284"/>
        <v>-1.1949999999999998</v>
      </c>
      <c r="AI196" s="30">
        <f t="shared" si="284"/>
        <v>14.414444444444445</v>
      </c>
      <c r="AJ196" s="30">
        <f t="shared" si="284"/>
        <v>1.5508333333333324</v>
      </c>
    </row>
    <row r="197" spans="1:36" x14ac:dyDescent="0.2">
      <c r="A197" t="s">
        <v>32</v>
      </c>
      <c r="B197" s="35">
        <v>122</v>
      </c>
      <c r="C197">
        <v>2018</v>
      </c>
      <c r="D197">
        <v>2</v>
      </c>
      <c r="E197" t="s">
        <v>16</v>
      </c>
      <c r="F197" t="str">
        <f t="shared" si="281"/>
        <v>DS</v>
      </c>
      <c r="G197" t="s">
        <v>50</v>
      </c>
      <c r="H197">
        <v>3</v>
      </c>
      <c r="I197">
        <v>90</v>
      </c>
      <c r="J197" s="32">
        <v>5</v>
      </c>
      <c r="K197">
        <f t="shared" si="261"/>
        <v>450</v>
      </c>
      <c r="L197" t="s">
        <v>53</v>
      </c>
      <c r="M197" s="31">
        <f t="shared" ref="M197:S197" si="285">AVERAGE(M185,M187,M189,M191)</f>
        <v>18.325000000000003</v>
      </c>
      <c r="N197" s="31">
        <f t="shared" si="285"/>
        <v>12.875000000000002</v>
      </c>
      <c r="O197" s="31">
        <f t="shared" si="285"/>
        <v>23.725000000000001</v>
      </c>
      <c r="P197" s="31">
        <f t="shared" si="285"/>
        <v>79.125</v>
      </c>
      <c r="Q197" s="31">
        <f t="shared" si="285"/>
        <v>73.424999999999997</v>
      </c>
      <c r="R197" s="31">
        <f t="shared" si="285"/>
        <v>84.9</v>
      </c>
      <c r="S197" s="31">
        <f t="shared" si="285"/>
        <v>2.0947500000000003</v>
      </c>
      <c r="T197" s="30">
        <f t="shared" ref="T197:AJ197" si="286">SUM(T183,T185,T187,T189,T191)</f>
        <v>430</v>
      </c>
      <c r="U197" s="30">
        <f t="shared" si="286"/>
        <v>481</v>
      </c>
      <c r="V197" s="30">
        <f t="shared" si="286"/>
        <v>434</v>
      </c>
      <c r="W197" s="30">
        <f t="shared" si="286"/>
        <v>535</v>
      </c>
      <c r="X197" s="30">
        <f t="shared" si="286"/>
        <v>27.543999999999997</v>
      </c>
      <c r="Y197" s="30">
        <f t="shared" si="286"/>
        <v>3.0643000000000002</v>
      </c>
      <c r="Z197" s="30">
        <f t="shared" si="286"/>
        <v>3694.4000000000005</v>
      </c>
      <c r="AA197" s="30">
        <f t="shared" si="286"/>
        <v>3381.1000000000004</v>
      </c>
      <c r="AB197" s="30">
        <f t="shared" si="286"/>
        <v>4144.8999999999996</v>
      </c>
      <c r="AC197" s="30">
        <f t="shared" si="286"/>
        <v>1.0688888888888888</v>
      </c>
      <c r="AD197" s="30">
        <f t="shared" si="286"/>
        <v>0.10444444444444445</v>
      </c>
      <c r="AE197" s="30">
        <f t="shared" si="286"/>
        <v>0.12000000000000001</v>
      </c>
      <c r="AF197" s="30">
        <f t="shared" si="286"/>
        <v>8.2097777777777772</v>
      </c>
      <c r="AG197" s="30">
        <f t="shared" si="286"/>
        <v>7.5135555555555547</v>
      </c>
      <c r="AH197" s="30">
        <f t="shared" si="286"/>
        <v>-0.69622222222222274</v>
      </c>
      <c r="AI197" s="30">
        <f t="shared" si="286"/>
        <v>9.2108888888888885</v>
      </c>
      <c r="AJ197" s="30">
        <f t="shared" si="286"/>
        <v>1.0011111111111106</v>
      </c>
    </row>
    <row r="198" spans="1:36" x14ac:dyDescent="0.2">
      <c r="A198" t="s">
        <v>32</v>
      </c>
      <c r="B198" s="35">
        <v>122</v>
      </c>
      <c r="C198">
        <v>2018</v>
      </c>
      <c r="D198">
        <v>1</v>
      </c>
      <c r="E198" t="s">
        <v>15</v>
      </c>
      <c r="F198" t="str">
        <f t="shared" si="281"/>
        <v>UP</v>
      </c>
      <c r="G198" t="s">
        <v>50</v>
      </c>
      <c r="H198">
        <v>3</v>
      </c>
      <c r="I198">
        <v>90</v>
      </c>
      <c r="J198" s="32">
        <v>4</v>
      </c>
      <c r="K198">
        <f t="shared" si="261"/>
        <v>360</v>
      </c>
      <c r="L198" t="s">
        <v>54</v>
      </c>
      <c r="M198" s="31">
        <f t="shared" ref="M198:S198" si="287">AVERAGE(M186,M188,M190,M194,M196)</f>
        <v>15.212</v>
      </c>
      <c r="N198" s="31">
        <f t="shared" si="287"/>
        <v>10.756</v>
      </c>
      <c r="O198" s="31">
        <f t="shared" si="287"/>
        <v>19.615999999999996</v>
      </c>
      <c r="P198" s="31">
        <f t="shared" si="287"/>
        <v>78.240000000000009</v>
      </c>
      <c r="Q198" s="31">
        <f t="shared" si="287"/>
        <v>73.455999999999989</v>
      </c>
      <c r="R198" s="31">
        <f t="shared" si="287"/>
        <v>83.00800000000001</v>
      </c>
      <c r="S198" s="31">
        <f t="shared" si="287"/>
        <v>1.82148</v>
      </c>
      <c r="T198" s="30">
        <f t="shared" ref="T198:AJ198" si="288">SUM(T182,T184,T188,T190)</f>
        <v>528</v>
      </c>
      <c r="U198" s="30">
        <f t="shared" si="288"/>
        <v>605</v>
      </c>
      <c r="V198" s="30">
        <f t="shared" si="288"/>
        <v>541</v>
      </c>
      <c r="W198" s="30">
        <f t="shared" si="288"/>
        <v>673</v>
      </c>
      <c r="X198" s="30">
        <f t="shared" si="288"/>
        <v>34.699999999999996</v>
      </c>
      <c r="Y198" s="30">
        <f t="shared" si="288"/>
        <v>2.2888999999999999</v>
      </c>
      <c r="Z198" s="30">
        <f t="shared" si="288"/>
        <v>3898.9</v>
      </c>
      <c r="AA198" s="30">
        <f t="shared" si="288"/>
        <v>3468.7000000000003</v>
      </c>
      <c r="AB198" s="30">
        <f t="shared" si="288"/>
        <v>4359.5999999999995</v>
      </c>
      <c r="AC198" s="30">
        <f t="shared" si="288"/>
        <v>1.6805555555555554</v>
      </c>
      <c r="AD198" s="30">
        <f t="shared" si="288"/>
        <v>0.17777777777777776</v>
      </c>
      <c r="AE198" s="30">
        <f t="shared" si="288"/>
        <v>0.18888888888888888</v>
      </c>
      <c r="AF198" s="30">
        <f t="shared" si="288"/>
        <v>10.830277777777777</v>
      </c>
      <c r="AG198" s="30">
        <f t="shared" si="288"/>
        <v>9.6352777777777785</v>
      </c>
      <c r="AH198" s="30">
        <f t="shared" si="288"/>
        <v>-1.1949999999999998</v>
      </c>
      <c r="AI198" s="30">
        <f t="shared" si="288"/>
        <v>12.11</v>
      </c>
      <c r="AJ198" s="30">
        <f t="shared" si="288"/>
        <v>1.2797222222222215</v>
      </c>
    </row>
    <row r="199" spans="1:36" x14ac:dyDescent="0.2">
      <c r="A199" t="s">
        <v>32</v>
      </c>
      <c r="B199" s="35">
        <v>122</v>
      </c>
      <c r="C199">
        <v>2018</v>
      </c>
      <c r="D199">
        <v>2</v>
      </c>
      <c r="E199" t="s">
        <v>16</v>
      </c>
      <c r="F199" t="str">
        <f t="shared" si="281"/>
        <v>DS</v>
      </c>
      <c r="G199" t="s">
        <v>50</v>
      </c>
      <c r="H199">
        <v>3</v>
      </c>
      <c r="I199">
        <v>90</v>
      </c>
      <c r="J199" s="32">
        <v>5</v>
      </c>
      <c r="K199">
        <f t="shared" si="261"/>
        <v>450</v>
      </c>
      <c r="L199" t="s">
        <v>54</v>
      </c>
      <c r="M199" s="31">
        <f t="shared" ref="M199:S199" si="289">AVERAGE(M187,M189,M191,M195)</f>
        <v>17.512500000000003</v>
      </c>
      <c r="N199" s="31">
        <f t="shared" si="289"/>
        <v>12.150000000000002</v>
      </c>
      <c r="O199" s="31">
        <f t="shared" si="289"/>
        <v>22.824999999999999</v>
      </c>
      <c r="P199" s="31">
        <f t="shared" si="289"/>
        <v>79.25</v>
      </c>
      <c r="Q199" s="31">
        <f t="shared" si="289"/>
        <v>73.6875</v>
      </c>
      <c r="R199" s="31">
        <f t="shared" si="289"/>
        <v>84.887499999999989</v>
      </c>
      <c r="S199" s="31">
        <f t="shared" si="289"/>
        <v>1.7642500000000001</v>
      </c>
      <c r="T199" s="30">
        <f t="shared" ref="T199:AJ199" si="290">SUM(T183,T185,T189,T191)</f>
        <v>417</v>
      </c>
      <c r="U199" s="30">
        <f t="shared" si="290"/>
        <v>468</v>
      </c>
      <c r="V199" s="30">
        <f t="shared" si="290"/>
        <v>421</v>
      </c>
      <c r="W199" s="30">
        <f t="shared" si="290"/>
        <v>520</v>
      </c>
      <c r="X199" s="30">
        <f t="shared" si="290"/>
        <v>26.456</v>
      </c>
      <c r="Y199" s="30">
        <f t="shared" si="290"/>
        <v>2.4142999999999999</v>
      </c>
      <c r="Z199" s="30">
        <f t="shared" si="290"/>
        <v>2945.6000000000004</v>
      </c>
      <c r="AA199" s="30">
        <f t="shared" si="290"/>
        <v>2632.3</v>
      </c>
      <c r="AB199" s="30">
        <f t="shared" si="290"/>
        <v>3280.9</v>
      </c>
      <c r="AC199" s="30">
        <f t="shared" si="290"/>
        <v>1.04</v>
      </c>
      <c r="AD199" s="30">
        <f t="shared" si="290"/>
        <v>0.10444444444444445</v>
      </c>
      <c r="AE199" s="30">
        <f t="shared" si="290"/>
        <v>0.11555555555555556</v>
      </c>
      <c r="AF199" s="30">
        <f t="shared" si="290"/>
        <v>6.5457777777777784</v>
      </c>
      <c r="AG199" s="30">
        <f t="shared" si="290"/>
        <v>5.849555555555555</v>
      </c>
      <c r="AH199" s="30">
        <f t="shared" si="290"/>
        <v>-0.69622222222222274</v>
      </c>
      <c r="AI199" s="30">
        <f t="shared" si="290"/>
        <v>7.2908888888888894</v>
      </c>
      <c r="AJ199" s="30">
        <f t="shared" si="290"/>
        <v>0.74511111111111084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J199"/>
  <sheetViews>
    <sheetView topLeftCell="Z1" workbookViewId="0">
      <pane ySplit="1" topLeftCell="A2" activePane="bottomLeft" state="frozen"/>
      <selection pane="bottomLeft" activeCell="AE1" sqref="AE1:AE1048576"/>
    </sheetView>
  </sheetViews>
  <sheetFormatPr baseColWidth="10" defaultColWidth="8.83203125" defaultRowHeight="15" x14ac:dyDescent="0.2"/>
  <sheetData>
    <row r="1" spans="3:36" ht="48" x14ac:dyDescent="0.2">
      <c r="C1" s="1" t="s">
        <v>34</v>
      </c>
      <c r="D1" s="1" t="s">
        <v>57</v>
      </c>
      <c r="F1" s="1" t="s">
        <v>51</v>
      </c>
      <c r="G1" s="1" t="s">
        <v>42</v>
      </c>
      <c r="H1" s="2" t="s">
        <v>2</v>
      </c>
      <c r="I1" s="3" t="s">
        <v>35</v>
      </c>
      <c r="J1" s="3" t="s">
        <v>36</v>
      </c>
      <c r="K1" s="3" t="s">
        <v>21</v>
      </c>
      <c r="L1" s="23" t="s">
        <v>41</v>
      </c>
      <c r="M1" s="23" t="s">
        <v>17</v>
      </c>
      <c r="N1" s="23" t="s">
        <v>18</v>
      </c>
      <c r="O1" s="23" t="s">
        <v>62</v>
      </c>
      <c r="P1" s="23" t="s">
        <v>19</v>
      </c>
      <c r="Q1" s="23" t="s">
        <v>20</v>
      </c>
      <c r="R1" s="24" t="s">
        <v>40</v>
      </c>
      <c r="S1" s="25" t="s">
        <v>39</v>
      </c>
      <c r="T1" s="25" t="s">
        <v>38</v>
      </c>
      <c r="U1" s="4" t="s">
        <v>43</v>
      </c>
      <c r="V1" s="4" t="s">
        <v>44</v>
      </c>
      <c r="W1" s="4" t="s">
        <v>26</v>
      </c>
      <c r="X1" s="4" t="s">
        <v>45</v>
      </c>
      <c r="Y1" s="5" t="s">
        <v>46</v>
      </c>
      <c r="Z1" s="5" t="s">
        <v>47</v>
      </c>
      <c r="AA1" s="5" t="s">
        <v>48</v>
      </c>
      <c r="AB1" s="6" t="s">
        <v>3</v>
      </c>
      <c r="AC1" s="6" t="s">
        <v>4</v>
      </c>
      <c r="AD1" s="6" t="s">
        <v>5</v>
      </c>
      <c r="AE1" s="7" t="s">
        <v>55</v>
      </c>
      <c r="AF1" s="7" t="s">
        <v>6</v>
      </c>
      <c r="AG1" s="7" t="s">
        <v>4</v>
      </c>
      <c r="AH1" s="7" t="s">
        <v>7</v>
      </c>
      <c r="AI1" s="26" t="s">
        <v>5</v>
      </c>
      <c r="AJ1" s="28"/>
    </row>
    <row r="2" spans="3:36" x14ac:dyDescent="0.2">
      <c r="C2">
        <v>1</v>
      </c>
      <c r="D2" t="str">
        <f>IF(C2=1,"UP","DS")</f>
        <v>UP</v>
      </c>
      <c r="F2" t="s">
        <v>50</v>
      </c>
      <c r="G2">
        <v>3</v>
      </c>
      <c r="H2">
        <v>90</v>
      </c>
      <c r="I2">
        <v>1.73</v>
      </c>
      <c r="J2">
        <f t="shared" ref="J2:J33" si="0">I2*H2</f>
        <v>155.69999999999999</v>
      </c>
      <c r="K2" t="s">
        <v>22</v>
      </c>
      <c r="L2">
        <v>12.6</v>
      </c>
      <c r="M2">
        <v>10.1</v>
      </c>
      <c r="N2">
        <v>15.2</v>
      </c>
      <c r="O2">
        <v>106.3</v>
      </c>
      <c r="P2">
        <v>100</v>
      </c>
      <c r="Q2">
        <v>112.5</v>
      </c>
      <c r="R2">
        <v>0.92</v>
      </c>
      <c r="S2">
        <v>45</v>
      </c>
      <c r="T2">
        <v>45</v>
      </c>
      <c r="U2">
        <v>45</v>
      </c>
      <c r="V2">
        <v>47</v>
      </c>
      <c r="W2">
        <v>1.03</v>
      </c>
      <c r="X2">
        <v>0.75</v>
      </c>
      <c r="Y2">
        <f t="shared" ref="Y2:Y9" si="1">T2*L2</f>
        <v>567</v>
      </c>
      <c r="Z2">
        <f t="shared" ref="Z2:Z9" si="2">L2*U2</f>
        <v>567</v>
      </c>
      <c r="AA2">
        <f t="shared" ref="AA2:AA9" si="3">L2*V2</f>
        <v>592.19999999999993</v>
      </c>
      <c r="AB2">
        <f t="shared" ref="AB2:AB9" si="4">T2/J2</f>
        <v>0.28901734104046245</v>
      </c>
      <c r="AC2">
        <f t="shared" ref="AC2:AC9" si="5">(T2-U2)/J2</f>
        <v>0</v>
      </c>
      <c r="AD2">
        <f t="shared" ref="AD2:AD9" si="6">(V2-T2)/J2</f>
        <v>1.2845215157353887E-2</v>
      </c>
      <c r="AE2">
        <f t="shared" ref="AE2:AE9" si="7">Y2/J2</f>
        <v>3.6416184971098269</v>
      </c>
      <c r="AF2">
        <f t="shared" ref="AF2:AF9" si="8">(U2*L2)/J2</f>
        <v>3.6416184971098269</v>
      </c>
      <c r="AG2">
        <f t="shared" ref="AG2:AG9" si="9">AF2-AE2</f>
        <v>0</v>
      </c>
      <c r="AH2">
        <f t="shared" ref="AH2:AH9" si="10">(L2*V2)/J2</f>
        <v>3.8034682080924855</v>
      </c>
      <c r="AI2" s="27">
        <f t="shared" ref="AI2:AI9" si="11">AH2-AE2</f>
        <v>0.16184971098265866</v>
      </c>
      <c r="AJ2" s="28"/>
    </row>
    <row r="3" spans="3:36" x14ac:dyDescent="0.2">
      <c r="C3">
        <v>2</v>
      </c>
      <c r="D3" t="str">
        <f>IF(C3=1,"UP","DS")</f>
        <v>DS</v>
      </c>
      <c r="F3" t="s">
        <v>50</v>
      </c>
      <c r="G3">
        <v>3</v>
      </c>
      <c r="H3">
        <v>90</v>
      </c>
      <c r="I3">
        <v>1.7170000000000001</v>
      </c>
      <c r="J3">
        <f t="shared" si="0"/>
        <v>154.53</v>
      </c>
      <c r="K3" t="s">
        <v>22</v>
      </c>
      <c r="L3">
        <v>14.8</v>
      </c>
      <c r="M3">
        <v>11</v>
      </c>
      <c r="N3">
        <v>18.600000000000001</v>
      </c>
      <c r="O3">
        <v>112.6</v>
      </c>
      <c r="P3">
        <v>104.5</v>
      </c>
      <c r="Q3">
        <v>120.6</v>
      </c>
      <c r="R3">
        <v>0.90400000000000003</v>
      </c>
      <c r="S3">
        <v>36</v>
      </c>
      <c r="T3">
        <v>36</v>
      </c>
      <c r="U3">
        <v>36</v>
      </c>
      <c r="V3">
        <v>38</v>
      </c>
      <c r="W3">
        <v>0.92100000000000004</v>
      </c>
      <c r="X3">
        <v>0.75</v>
      </c>
      <c r="Y3">
        <f t="shared" si="1"/>
        <v>532.80000000000007</v>
      </c>
      <c r="Z3">
        <f t="shared" si="2"/>
        <v>532.80000000000007</v>
      </c>
      <c r="AA3">
        <f t="shared" si="3"/>
        <v>562.4</v>
      </c>
      <c r="AB3">
        <f t="shared" si="4"/>
        <v>0.23296447291788003</v>
      </c>
      <c r="AC3">
        <f t="shared" si="5"/>
        <v>0</v>
      </c>
      <c r="AD3">
        <f t="shared" si="6"/>
        <v>1.2942470717660002E-2</v>
      </c>
      <c r="AE3">
        <f t="shared" si="7"/>
        <v>3.4478741991846249</v>
      </c>
      <c r="AF3">
        <f t="shared" si="8"/>
        <v>3.4478741991846249</v>
      </c>
      <c r="AG3">
        <f t="shared" si="9"/>
        <v>0</v>
      </c>
      <c r="AH3">
        <f t="shared" si="10"/>
        <v>3.6394227658059921</v>
      </c>
      <c r="AI3" s="27">
        <f t="shared" si="11"/>
        <v>0.19154856662136721</v>
      </c>
      <c r="AJ3" s="28"/>
    </row>
    <row r="4" spans="3:36" x14ac:dyDescent="0.2">
      <c r="C4">
        <v>1</v>
      </c>
      <c r="D4" t="str">
        <f>IF(C4=1,"UP","DS")</f>
        <v>UP</v>
      </c>
      <c r="F4" t="s">
        <v>50</v>
      </c>
      <c r="G4">
        <v>3</v>
      </c>
      <c r="H4">
        <v>90</v>
      </c>
      <c r="I4">
        <v>1.73</v>
      </c>
      <c r="J4">
        <f t="shared" si="0"/>
        <v>155.69999999999999</v>
      </c>
      <c r="K4" t="s">
        <v>24</v>
      </c>
      <c r="L4">
        <v>6.7</v>
      </c>
      <c r="M4">
        <v>4.8</v>
      </c>
      <c r="N4">
        <v>8.5</v>
      </c>
      <c r="O4">
        <v>58</v>
      </c>
      <c r="P4">
        <v>52.2</v>
      </c>
      <c r="Q4">
        <v>63.7</v>
      </c>
      <c r="R4">
        <v>3.0009999999999999</v>
      </c>
      <c r="S4">
        <v>26</v>
      </c>
      <c r="T4">
        <v>26</v>
      </c>
      <c r="U4">
        <v>26</v>
      </c>
      <c r="V4">
        <v>27</v>
      </c>
      <c r="W4">
        <v>0.7</v>
      </c>
      <c r="X4">
        <v>0.76470000000000005</v>
      </c>
      <c r="Y4">
        <f t="shared" si="1"/>
        <v>174.20000000000002</v>
      </c>
      <c r="Z4">
        <f t="shared" si="2"/>
        <v>174.20000000000002</v>
      </c>
      <c r="AA4">
        <f t="shared" si="3"/>
        <v>180.9</v>
      </c>
      <c r="AB4">
        <f t="shared" si="4"/>
        <v>0.16698779704560052</v>
      </c>
      <c r="AC4">
        <f t="shared" si="5"/>
        <v>0</v>
      </c>
      <c r="AD4">
        <f t="shared" si="6"/>
        <v>6.4226075786769435E-3</v>
      </c>
      <c r="AE4">
        <f t="shared" si="7"/>
        <v>1.1188182402055236</v>
      </c>
      <c r="AF4">
        <f t="shared" si="8"/>
        <v>1.1188182402055236</v>
      </c>
      <c r="AG4">
        <f t="shared" si="9"/>
        <v>0</v>
      </c>
      <c r="AH4">
        <f t="shared" si="10"/>
        <v>1.1618497109826591</v>
      </c>
      <c r="AI4" s="27">
        <f t="shared" si="11"/>
        <v>4.3031470777135539E-2</v>
      </c>
      <c r="AJ4" s="28"/>
    </row>
    <row r="5" spans="3:36" x14ac:dyDescent="0.2">
      <c r="C5">
        <v>2</v>
      </c>
      <c r="D5" t="str">
        <f>IF(C5=1,"UP","DS")</f>
        <v>DS</v>
      </c>
      <c r="F5" t="s">
        <v>50</v>
      </c>
      <c r="G5">
        <v>3</v>
      </c>
      <c r="H5">
        <v>90</v>
      </c>
      <c r="I5">
        <v>1.7170000000000001</v>
      </c>
      <c r="J5">
        <f t="shared" si="0"/>
        <v>154.53</v>
      </c>
      <c r="K5" t="s">
        <v>24</v>
      </c>
      <c r="L5">
        <v>8.1999999999999993</v>
      </c>
      <c r="M5">
        <v>4.8</v>
      </c>
      <c r="N5">
        <v>11.7</v>
      </c>
      <c r="O5">
        <v>57.3</v>
      </c>
      <c r="P5">
        <v>48.6</v>
      </c>
      <c r="Q5">
        <v>66.099999999999994</v>
      </c>
      <c r="R5">
        <v>3.4540000000000002</v>
      </c>
      <c r="S5">
        <v>19</v>
      </c>
      <c r="T5">
        <v>19</v>
      </c>
      <c r="U5">
        <v>19</v>
      </c>
      <c r="V5">
        <v>20</v>
      </c>
      <c r="W5">
        <v>0.35199999999999998</v>
      </c>
      <c r="X5">
        <v>0.82609999999999995</v>
      </c>
      <c r="Y5">
        <f t="shared" si="1"/>
        <v>155.79999999999998</v>
      </c>
      <c r="Z5">
        <f t="shared" si="2"/>
        <v>155.79999999999998</v>
      </c>
      <c r="AA5">
        <f t="shared" si="3"/>
        <v>164</v>
      </c>
      <c r="AB5">
        <f t="shared" si="4"/>
        <v>0.12295347181777001</v>
      </c>
      <c r="AC5">
        <f t="shared" si="5"/>
        <v>0</v>
      </c>
      <c r="AD5">
        <f t="shared" si="6"/>
        <v>6.471235358830001E-3</v>
      </c>
      <c r="AE5">
        <f t="shared" si="7"/>
        <v>1.0082184689057141</v>
      </c>
      <c r="AF5">
        <f t="shared" si="8"/>
        <v>1.0082184689057141</v>
      </c>
      <c r="AG5">
        <f t="shared" si="9"/>
        <v>0</v>
      </c>
      <c r="AH5">
        <f t="shared" si="10"/>
        <v>1.06128259884812</v>
      </c>
      <c r="AI5" s="27">
        <f t="shared" si="11"/>
        <v>5.3064129942405946E-2</v>
      </c>
      <c r="AJ5" s="28"/>
    </row>
    <row r="6" spans="3:36" x14ac:dyDescent="0.2">
      <c r="C6">
        <v>1</v>
      </c>
      <c r="D6" t="str">
        <f>IF(C6=1,"UP","DS")</f>
        <v>UP</v>
      </c>
      <c r="F6" t="s">
        <v>50</v>
      </c>
      <c r="G6">
        <v>3</v>
      </c>
      <c r="H6">
        <v>90</v>
      </c>
      <c r="I6">
        <v>1.73</v>
      </c>
      <c r="J6">
        <f t="shared" si="0"/>
        <v>155.69999999999999</v>
      </c>
      <c r="K6" t="s">
        <v>25</v>
      </c>
      <c r="L6">
        <v>42.4</v>
      </c>
      <c r="M6">
        <v>25.5</v>
      </c>
      <c r="N6">
        <v>59.2</v>
      </c>
      <c r="O6">
        <v>112.8</v>
      </c>
      <c r="P6">
        <v>99</v>
      </c>
      <c r="Q6">
        <v>126.6</v>
      </c>
      <c r="R6">
        <v>2.7759999999999998</v>
      </c>
      <c r="S6">
        <v>10</v>
      </c>
      <c r="T6">
        <v>10</v>
      </c>
      <c r="U6">
        <v>10</v>
      </c>
      <c r="V6">
        <v>12</v>
      </c>
      <c r="W6">
        <v>0.85899999999999999</v>
      </c>
      <c r="X6">
        <v>0.66669999999999996</v>
      </c>
      <c r="Y6">
        <f t="shared" si="1"/>
        <v>424</v>
      </c>
      <c r="Z6">
        <f t="shared" si="2"/>
        <v>424</v>
      </c>
      <c r="AA6">
        <f t="shared" si="3"/>
        <v>508.79999999999995</v>
      </c>
      <c r="AB6">
        <f t="shared" si="4"/>
        <v>6.4226075786769435E-2</v>
      </c>
      <c r="AC6">
        <f t="shared" si="5"/>
        <v>0</v>
      </c>
      <c r="AD6">
        <f t="shared" si="6"/>
        <v>1.2845215157353887E-2</v>
      </c>
      <c r="AE6">
        <f t="shared" si="7"/>
        <v>2.723185613359024</v>
      </c>
      <c r="AF6">
        <f t="shared" si="8"/>
        <v>2.723185613359024</v>
      </c>
      <c r="AG6">
        <f t="shared" si="9"/>
        <v>0</v>
      </c>
      <c r="AH6">
        <f t="shared" si="10"/>
        <v>3.2678227360308285</v>
      </c>
      <c r="AI6" s="27">
        <f t="shared" si="11"/>
        <v>0.54463712267180453</v>
      </c>
      <c r="AJ6" s="28"/>
    </row>
    <row r="7" spans="3:36" x14ac:dyDescent="0.2">
      <c r="C7">
        <v>2</v>
      </c>
      <c r="D7" t="str">
        <f>IF(C7=1,"UP","DS")</f>
        <v>DS</v>
      </c>
      <c r="F7" t="s">
        <v>50</v>
      </c>
      <c r="G7">
        <v>3</v>
      </c>
      <c r="H7">
        <v>90</v>
      </c>
      <c r="I7">
        <v>1.7170000000000001</v>
      </c>
      <c r="J7">
        <f t="shared" si="0"/>
        <v>154.53</v>
      </c>
      <c r="K7" t="s">
        <v>25</v>
      </c>
      <c r="L7">
        <v>37</v>
      </c>
      <c r="M7">
        <v>29.9</v>
      </c>
      <c r="N7">
        <v>44.1</v>
      </c>
      <c r="O7">
        <v>107.5</v>
      </c>
      <c r="P7">
        <v>100.2</v>
      </c>
      <c r="Q7">
        <v>114.8</v>
      </c>
      <c r="R7">
        <v>2.9340000000000002</v>
      </c>
      <c r="S7">
        <v>10</v>
      </c>
      <c r="T7">
        <v>10</v>
      </c>
      <c r="U7">
        <v>10</v>
      </c>
      <c r="V7">
        <v>11</v>
      </c>
      <c r="W7">
        <v>0.23699999999999999</v>
      </c>
      <c r="X7">
        <v>0.83330000000000004</v>
      </c>
      <c r="Y7">
        <f t="shared" si="1"/>
        <v>370</v>
      </c>
      <c r="Z7">
        <f t="shared" si="2"/>
        <v>370</v>
      </c>
      <c r="AA7">
        <f t="shared" si="3"/>
        <v>407</v>
      </c>
      <c r="AB7">
        <f t="shared" si="4"/>
        <v>6.4712353588300006E-2</v>
      </c>
      <c r="AC7">
        <f t="shared" si="5"/>
        <v>0</v>
      </c>
      <c r="AD7">
        <f t="shared" si="6"/>
        <v>6.471235358830001E-3</v>
      </c>
      <c r="AE7">
        <f t="shared" si="7"/>
        <v>2.3943570827671001</v>
      </c>
      <c r="AF7">
        <f t="shared" si="8"/>
        <v>2.3943570827671001</v>
      </c>
      <c r="AG7">
        <f t="shared" si="9"/>
        <v>0</v>
      </c>
      <c r="AH7">
        <f t="shared" si="10"/>
        <v>2.6337927910438101</v>
      </c>
      <c r="AI7" s="27">
        <f t="shared" si="11"/>
        <v>0.23943570827671001</v>
      </c>
      <c r="AJ7" s="28"/>
    </row>
    <row r="8" spans="3:36" x14ac:dyDescent="0.2">
      <c r="C8">
        <v>1</v>
      </c>
      <c r="D8" t="str">
        <f>IF(C8=1,"UP","DS")</f>
        <v>UP</v>
      </c>
      <c r="F8" t="s">
        <v>50</v>
      </c>
      <c r="G8">
        <v>3</v>
      </c>
      <c r="H8">
        <v>90</v>
      </c>
      <c r="I8">
        <v>1.73</v>
      </c>
      <c r="J8">
        <f t="shared" si="0"/>
        <v>155.69999999999999</v>
      </c>
      <c r="K8" t="s">
        <v>23</v>
      </c>
      <c r="L8">
        <v>0.7</v>
      </c>
      <c r="M8">
        <v>0.6</v>
      </c>
      <c r="N8">
        <v>0.9</v>
      </c>
      <c r="O8">
        <v>41.7</v>
      </c>
      <c r="P8">
        <v>39.4</v>
      </c>
      <c r="Q8">
        <v>44</v>
      </c>
      <c r="R8">
        <v>1.0309999999999999</v>
      </c>
      <c r="S8">
        <v>14</v>
      </c>
      <c r="T8">
        <v>14</v>
      </c>
      <c r="U8">
        <v>14</v>
      </c>
      <c r="V8">
        <v>17</v>
      </c>
      <c r="W8">
        <v>1.2290000000000001</v>
      </c>
      <c r="X8">
        <v>0.63639999999999997</v>
      </c>
      <c r="Y8">
        <f t="shared" si="1"/>
        <v>9.7999999999999989</v>
      </c>
      <c r="Z8">
        <f t="shared" si="2"/>
        <v>9.7999999999999989</v>
      </c>
      <c r="AA8">
        <f t="shared" si="3"/>
        <v>11.899999999999999</v>
      </c>
      <c r="AB8">
        <f t="shared" si="4"/>
        <v>8.9916506101477209E-2</v>
      </c>
      <c r="AC8">
        <f t="shared" si="5"/>
        <v>0</v>
      </c>
      <c r="AD8">
        <f t="shared" si="6"/>
        <v>1.926782273603083E-2</v>
      </c>
      <c r="AE8">
        <f t="shared" si="7"/>
        <v>6.2941554271034039E-2</v>
      </c>
      <c r="AF8">
        <f t="shared" si="8"/>
        <v>6.2941554271034039E-2</v>
      </c>
      <c r="AG8">
        <f t="shared" si="9"/>
        <v>0</v>
      </c>
      <c r="AH8">
        <f t="shared" si="10"/>
        <v>7.6429030186255617E-2</v>
      </c>
      <c r="AI8" s="27">
        <f t="shared" si="11"/>
        <v>1.3487475915221578E-2</v>
      </c>
      <c r="AJ8" s="28"/>
    </row>
    <row r="9" spans="3:36" x14ac:dyDescent="0.2">
      <c r="C9">
        <v>2</v>
      </c>
      <c r="D9" t="str">
        <f>IF(C9=1,"UP","DS")</f>
        <v>DS</v>
      </c>
      <c r="F9" t="s">
        <v>50</v>
      </c>
      <c r="G9">
        <v>3</v>
      </c>
      <c r="H9">
        <v>90</v>
      </c>
      <c r="I9">
        <v>1.7170000000000001</v>
      </c>
      <c r="J9">
        <f t="shared" si="0"/>
        <v>154.53</v>
      </c>
      <c r="K9" t="s">
        <v>23</v>
      </c>
      <c r="L9">
        <v>0.9</v>
      </c>
      <c r="M9">
        <v>0.7</v>
      </c>
      <c r="N9">
        <v>1.2</v>
      </c>
      <c r="O9">
        <v>43.7</v>
      </c>
      <c r="P9">
        <v>41.7</v>
      </c>
      <c r="Q9">
        <v>45.8</v>
      </c>
      <c r="R9">
        <v>0.997</v>
      </c>
      <c r="S9">
        <v>39</v>
      </c>
      <c r="T9">
        <v>39</v>
      </c>
      <c r="U9">
        <v>39</v>
      </c>
      <c r="V9">
        <v>41</v>
      </c>
      <c r="W9">
        <v>1.0640000000000001</v>
      </c>
      <c r="X9">
        <v>0.73580000000000001</v>
      </c>
      <c r="Y9">
        <f t="shared" si="1"/>
        <v>35.1</v>
      </c>
      <c r="Z9">
        <f t="shared" si="2"/>
        <v>35.1</v>
      </c>
      <c r="AA9">
        <f t="shared" si="3"/>
        <v>36.9</v>
      </c>
      <c r="AB9">
        <f t="shared" si="4"/>
        <v>0.25237817899437004</v>
      </c>
      <c r="AC9">
        <f t="shared" si="5"/>
        <v>0</v>
      </c>
      <c r="AD9">
        <f t="shared" si="6"/>
        <v>1.2942470717660002E-2</v>
      </c>
      <c r="AE9">
        <f t="shared" si="7"/>
        <v>0.22714036109493302</v>
      </c>
      <c r="AF9">
        <f t="shared" si="8"/>
        <v>0.22714036109493302</v>
      </c>
      <c r="AG9">
        <f t="shared" si="9"/>
        <v>0</v>
      </c>
      <c r="AH9">
        <f t="shared" si="10"/>
        <v>0.23878858474082701</v>
      </c>
      <c r="AI9" s="27">
        <f t="shared" si="11"/>
        <v>1.164822364589399E-2</v>
      </c>
      <c r="AJ9" s="28"/>
    </row>
    <row r="10" spans="3:36" x14ac:dyDescent="0.2">
      <c r="C10">
        <v>1</v>
      </c>
      <c r="D10" t="str">
        <f>IF(C10=1,"UP","DS")</f>
        <v>UP</v>
      </c>
      <c r="F10" t="s">
        <v>50</v>
      </c>
      <c r="G10">
        <v>3</v>
      </c>
      <c r="H10">
        <v>90</v>
      </c>
      <c r="I10">
        <v>1.73</v>
      </c>
      <c r="J10">
        <f t="shared" si="0"/>
        <v>155.69999999999999</v>
      </c>
      <c r="K10" t="s">
        <v>56</v>
      </c>
      <c r="L10">
        <f>AVERAGE(L4,L6)</f>
        <v>24.55</v>
      </c>
      <c r="M10">
        <f t="shared" ref="M10:R10" si="12">AVERAGE(M4,M6)</f>
        <v>15.15</v>
      </c>
      <c r="N10">
        <f t="shared" si="12"/>
        <v>33.85</v>
      </c>
      <c r="O10">
        <f t="shared" si="12"/>
        <v>85.4</v>
      </c>
      <c r="P10">
        <f t="shared" si="12"/>
        <v>75.599999999999994</v>
      </c>
      <c r="Q10">
        <f t="shared" si="12"/>
        <v>95.15</v>
      </c>
      <c r="R10">
        <f t="shared" si="12"/>
        <v>2.8884999999999996</v>
      </c>
      <c r="S10">
        <f>SUM(S4,S6)</f>
        <v>36</v>
      </c>
      <c r="T10">
        <f t="shared" ref="T10:AI10" si="13">SUM(T4,T6)</f>
        <v>36</v>
      </c>
      <c r="U10">
        <f t="shared" si="13"/>
        <v>36</v>
      </c>
      <c r="V10">
        <f t="shared" si="13"/>
        <v>39</v>
      </c>
      <c r="W10">
        <f t="shared" si="13"/>
        <v>1.5589999999999999</v>
      </c>
      <c r="X10">
        <f t="shared" si="13"/>
        <v>1.4314</v>
      </c>
      <c r="Y10">
        <f t="shared" si="13"/>
        <v>598.20000000000005</v>
      </c>
      <c r="Z10">
        <f t="shared" si="13"/>
        <v>598.20000000000005</v>
      </c>
      <c r="AA10">
        <f t="shared" si="13"/>
        <v>689.69999999999993</v>
      </c>
      <c r="AB10">
        <f t="shared" si="13"/>
        <v>0.23121387283236994</v>
      </c>
      <c r="AC10">
        <f t="shared" si="13"/>
        <v>0</v>
      </c>
      <c r="AD10">
        <f t="shared" si="13"/>
        <v>1.926782273603083E-2</v>
      </c>
      <c r="AE10">
        <f t="shared" si="13"/>
        <v>3.8420038535645475</v>
      </c>
      <c r="AF10">
        <f t="shared" si="13"/>
        <v>3.8420038535645475</v>
      </c>
      <c r="AG10">
        <f t="shared" si="13"/>
        <v>0</v>
      </c>
      <c r="AH10">
        <f t="shared" si="13"/>
        <v>4.4296724470134876</v>
      </c>
      <c r="AI10">
        <f t="shared" si="13"/>
        <v>0.58766859344894007</v>
      </c>
      <c r="AJ10" s="28"/>
    </row>
    <row r="11" spans="3:36" x14ac:dyDescent="0.2">
      <c r="C11">
        <v>2</v>
      </c>
      <c r="D11" t="str">
        <f>IF(C11=1,"UP","DS")</f>
        <v>DS</v>
      </c>
      <c r="F11" t="s">
        <v>50</v>
      </c>
      <c r="G11">
        <v>3</v>
      </c>
      <c r="H11">
        <v>90</v>
      </c>
      <c r="I11">
        <v>1.7170000000000001</v>
      </c>
      <c r="J11">
        <f t="shared" si="0"/>
        <v>154.53</v>
      </c>
      <c r="K11" t="s">
        <v>56</v>
      </c>
      <c r="L11">
        <f>AVERAGE(L5,L7)</f>
        <v>22.6</v>
      </c>
      <c r="M11">
        <f t="shared" ref="M11:R11" si="14">AVERAGE(M5,M7)</f>
        <v>17.349999999999998</v>
      </c>
      <c r="N11">
        <f t="shared" si="14"/>
        <v>27.9</v>
      </c>
      <c r="O11">
        <f t="shared" si="14"/>
        <v>82.4</v>
      </c>
      <c r="P11">
        <f t="shared" si="14"/>
        <v>74.400000000000006</v>
      </c>
      <c r="Q11">
        <f t="shared" si="14"/>
        <v>90.449999999999989</v>
      </c>
      <c r="R11">
        <f t="shared" si="14"/>
        <v>3.194</v>
      </c>
      <c r="S11">
        <f>SUM(S5,S7)</f>
        <v>29</v>
      </c>
      <c r="T11">
        <f t="shared" ref="T11:AI11" si="15">SUM(T5,T7)</f>
        <v>29</v>
      </c>
      <c r="U11">
        <f t="shared" si="15"/>
        <v>29</v>
      </c>
      <c r="V11">
        <f t="shared" si="15"/>
        <v>31</v>
      </c>
      <c r="W11">
        <f t="shared" si="15"/>
        <v>0.58899999999999997</v>
      </c>
      <c r="X11">
        <f t="shared" si="15"/>
        <v>1.6594</v>
      </c>
      <c r="Y11">
        <f t="shared" si="15"/>
        <v>525.79999999999995</v>
      </c>
      <c r="Z11">
        <f t="shared" si="15"/>
        <v>525.79999999999995</v>
      </c>
      <c r="AA11">
        <f t="shared" si="15"/>
        <v>571</v>
      </c>
      <c r="AB11">
        <f t="shared" si="15"/>
        <v>0.18766582540607002</v>
      </c>
      <c r="AC11">
        <f t="shared" si="15"/>
        <v>0</v>
      </c>
      <c r="AD11">
        <f t="shared" si="15"/>
        <v>1.2942470717660002E-2</v>
      </c>
      <c r="AE11">
        <f t="shared" si="15"/>
        <v>3.4025755516728142</v>
      </c>
      <c r="AF11">
        <f t="shared" si="15"/>
        <v>3.4025755516728142</v>
      </c>
      <c r="AG11">
        <f t="shared" si="15"/>
        <v>0</v>
      </c>
      <c r="AH11">
        <f t="shared" si="15"/>
        <v>3.6950753898919304</v>
      </c>
      <c r="AI11">
        <f t="shared" si="15"/>
        <v>0.29249983821911596</v>
      </c>
      <c r="AJ11" s="28"/>
    </row>
    <row r="12" spans="3:36" x14ac:dyDescent="0.2">
      <c r="C12">
        <v>1</v>
      </c>
      <c r="D12" t="str">
        <f>IF(C12=1,"UP","DS")</f>
        <v>UP</v>
      </c>
      <c r="F12" t="s">
        <v>50</v>
      </c>
      <c r="G12">
        <v>3</v>
      </c>
      <c r="H12">
        <v>90</v>
      </c>
      <c r="I12">
        <v>1.73</v>
      </c>
      <c r="J12">
        <f t="shared" si="0"/>
        <v>155.69999999999999</v>
      </c>
      <c r="K12" t="s">
        <v>52</v>
      </c>
      <c r="L12" s="31">
        <f t="shared" ref="L12:R13" si="16">AVERAGE(L2,L8)</f>
        <v>6.6499999999999995</v>
      </c>
      <c r="M12" s="31">
        <f t="shared" si="16"/>
        <v>5.35</v>
      </c>
      <c r="N12" s="31">
        <f t="shared" si="16"/>
        <v>8.0499999999999989</v>
      </c>
      <c r="O12" s="31">
        <f t="shared" si="16"/>
        <v>74</v>
      </c>
      <c r="P12" s="31">
        <f t="shared" si="16"/>
        <v>69.7</v>
      </c>
      <c r="Q12" s="31">
        <f t="shared" si="16"/>
        <v>78.25</v>
      </c>
      <c r="R12" s="31">
        <f t="shared" si="16"/>
        <v>0.97550000000000003</v>
      </c>
      <c r="S12">
        <f t="shared" ref="S12:AF12" si="17">S2+S8</f>
        <v>59</v>
      </c>
      <c r="T12">
        <f t="shared" si="17"/>
        <v>59</v>
      </c>
      <c r="U12">
        <f t="shared" si="17"/>
        <v>59</v>
      </c>
      <c r="V12">
        <f t="shared" si="17"/>
        <v>64</v>
      </c>
      <c r="W12">
        <f t="shared" si="17"/>
        <v>2.2590000000000003</v>
      </c>
      <c r="X12">
        <f t="shared" si="17"/>
        <v>1.3864000000000001</v>
      </c>
      <c r="Y12">
        <f t="shared" si="17"/>
        <v>576.79999999999995</v>
      </c>
      <c r="Z12">
        <f t="shared" si="17"/>
        <v>576.79999999999995</v>
      </c>
      <c r="AA12">
        <f t="shared" si="17"/>
        <v>604.09999999999991</v>
      </c>
      <c r="AB12">
        <f t="shared" si="17"/>
        <v>0.37893384714193967</v>
      </c>
      <c r="AC12">
        <f t="shared" si="17"/>
        <v>0</v>
      </c>
      <c r="AD12">
        <f t="shared" si="17"/>
        <v>3.2113037893384717E-2</v>
      </c>
      <c r="AE12">
        <f t="shared" si="17"/>
        <v>3.7045600513808608</v>
      </c>
      <c r="AF12">
        <f t="shared" si="17"/>
        <v>3.7045600513808608</v>
      </c>
      <c r="AI12" s="27"/>
      <c r="AJ12" s="28"/>
    </row>
    <row r="13" spans="3:36" x14ac:dyDescent="0.2">
      <c r="C13">
        <v>2</v>
      </c>
      <c r="D13" t="str">
        <f>IF(C13=1,"UP","DS")</f>
        <v>DS</v>
      </c>
      <c r="F13" t="s">
        <v>50</v>
      </c>
      <c r="G13">
        <v>3</v>
      </c>
      <c r="H13">
        <v>90</v>
      </c>
      <c r="I13">
        <v>1.7170000000000001</v>
      </c>
      <c r="J13">
        <f t="shared" si="0"/>
        <v>154.53</v>
      </c>
      <c r="K13" t="s">
        <v>52</v>
      </c>
      <c r="L13" s="31">
        <f t="shared" si="16"/>
        <v>7.8500000000000005</v>
      </c>
      <c r="M13" s="31">
        <f t="shared" si="16"/>
        <v>5.85</v>
      </c>
      <c r="N13" s="31">
        <f t="shared" si="16"/>
        <v>9.9</v>
      </c>
      <c r="O13" s="31">
        <f t="shared" si="16"/>
        <v>78.150000000000006</v>
      </c>
      <c r="P13" s="31">
        <f t="shared" si="16"/>
        <v>73.099999999999994</v>
      </c>
      <c r="Q13" s="31">
        <f t="shared" si="16"/>
        <v>83.199999999999989</v>
      </c>
      <c r="R13" s="31">
        <f t="shared" si="16"/>
        <v>0.95050000000000001</v>
      </c>
      <c r="S13">
        <f t="shared" ref="S13:AF13" si="18">S3+S9</f>
        <v>75</v>
      </c>
      <c r="T13">
        <f t="shared" si="18"/>
        <v>75</v>
      </c>
      <c r="U13">
        <f t="shared" si="18"/>
        <v>75</v>
      </c>
      <c r="V13">
        <f t="shared" si="18"/>
        <v>79</v>
      </c>
      <c r="W13">
        <f t="shared" si="18"/>
        <v>1.9850000000000001</v>
      </c>
      <c r="X13">
        <f t="shared" si="18"/>
        <v>1.4858</v>
      </c>
      <c r="Y13">
        <f t="shared" si="18"/>
        <v>567.90000000000009</v>
      </c>
      <c r="Z13">
        <f t="shared" si="18"/>
        <v>567.90000000000009</v>
      </c>
      <c r="AA13">
        <f t="shared" si="18"/>
        <v>599.29999999999995</v>
      </c>
      <c r="AB13">
        <f t="shared" si="18"/>
        <v>0.48534265191225007</v>
      </c>
      <c r="AC13">
        <f t="shared" si="18"/>
        <v>0</v>
      </c>
      <c r="AD13">
        <f t="shared" si="18"/>
        <v>2.5884941435320004E-2</v>
      </c>
      <c r="AE13">
        <f t="shared" si="18"/>
        <v>3.6750145602795579</v>
      </c>
      <c r="AF13">
        <f t="shared" si="18"/>
        <v>3.6750145602795579</v>
      </c>
      <c r="AI13" s="27"/>
      <c r="AJ13" s="28"/>
    </row>
    <row r="14" spans="3:36" x14ac:dyDescent="0.2">
      <c r="C14">
        <v>1</v>
      </c>
      <c r="D14" t="str">
        <f>IF(C14=1,"UP","DS")</f>
        <v>UP</v>
      </c>
      <c r="F14" t="s">
        <v>50</v>
      </c>
      <c r="G14">
        <v>3</v>
      </c>
      <c r="H14">
        <v>90</v>
      </c>
      <c r="I14">
        <v>1.73</v>
      </c>
      <c r="J14">
        <f t="shared" si="0"/>
        <v>155.69999999999999</v>
      </c>
      <c r="K14" t="s">
        <v>53</v>
      </c>
      <c r="L14" s="31">
        <f t="shared" ref="L14:R14" si="19">AVERAGE(L2,L4,L6,L8,L12)</f>
        <v>13.810000000000002</v>
      </c>
      <c r="M14" s="31">
        <f t="shared" si="19"/>
        <v>9.27</v>
      </c>
      <c r="N14" s="31">
        <f t="shared" si="19"/>
        <v>18.37</v>
      </c>
      <c r="O14" s="31">
        <f t="shared" si="19"/>
        <v>78.56</v>
      </c>
      <c r="P14" s="31">
        <f t="shared" si="19"/>
        <v>72.059999999999988</v>
      </c>
      <c r="Q14" s="31">
        <f t="shared" si="19"/>
        <v>85.009999999999991</v>
      </c>
      <c r="R14" s="31">
        <f t="shared" si="19"/>
        <v>1.7406999999999997</v>
      </c>
      <c r="S14">
        <f t="shared" ref="S14:AI14" si="20">SUM(S2,S4,S6,S8)</f>
        <v>95</v>
      </c>
      <c r="T14">
        <f t="shared" si="20"/>
        <v>95</v>
      </c>
      <c r="U14">
        <f t="shared" si="20"/>
        <v>95</v>
      </c>
      <c r="V14">
        <f t="shared" si="20"/>
        <v>103</v>
      </c>
      <c r="W14">
        <f t="shared" si="20"/>
        <v>3.8180000000000001</v>
      </c>
      <c r="X14">
        <f t="shared" si="20"/>
        <v>2.8178000000000001</v>
      </c>
      <c r="Y14">
        <f t="shared" si="20"/>
        <v>1175</v>
      </c>
      <c r="Z14">
        <f t="shared" si="20"/>
        <v>1175</v>
      </c>
      <c r="AA14">
        <f t="shared" si="20"/>
        <v>1293.8</v>
      </c>
      <c r="AB14">
        <f t="shared" si="20"/>
        <v>0.61014771997430961</v>
      </c>
      <c r="AC14">
        <f t="shared" si="20"/>
        <v>0</v>
      </c>
      <c r="AD14">
        <f t="shared" si="20"/>
        <v>5.1380860629415548E-2</v>
      </c>
      <c r="AE14">
        <f t="shared" si="20"/>
        <v>7.5465639049454083</v>
      </c>
      <c r="AF14">
        <f t="shared" si="20"/>
        <v>7.5465639049454083</v>
      </c>
      <c r="AG14">
        <f t="shared" si="20"/>
        <v>0</v>
      </c>
      <c r="AH14">
        <f t="shared" si="20"/>
        <v>8.3095696852922298</v>
      </c>
      <c r="AI14">
        <f t="shared" si="20"/>
        <v>0.76300578034682032</v>
      </c>
      <c r="AJ14" s="28"/>
    </row>
    <row r="15" spans="3:36" x14ac:dyDescent="0.2">
      <c r="C15">
        <v>2</v>
      </c>
      <c r="D15" t="str">
        <f>IF(C15=1,"UP","DS")</f>
        <v>DS</v>
      </c>
      <c r="F15" t="s">
        <v>50</v>
      </c>
      <c r="G15">
        <v>3</v>
      </c>
      <c r="H15">
        <v>90</v>
      </c>
      <c r="I15">
        <v>1.7170000000000001</v>
      </c>
      <c r="J15">
        <f t="shared" si="0"/>
        <v>154.53</v>
      </c>
      <c r="K15" t="s">
        <v>53</v>
      </c>
      <c r="L15" s="31">
        <f t="shared" ref="L15:R15" si="21">AVERAGE(L3,L5,L7,L9)</f>
        <v>15.225</v>
      </c>
      <c r="M15" s="31">
        <f t="shared" si="21"/>
        <v>11.600000000000001</v>
      </c>
      <c r="N15" s="31">
        <f t="shared" si="21"/>
        <v>18.900000000000002</v>
      </c>
      <c r="O15" s="31">
        <f t="shared" si="21"/>
        <v>80.274999999999991</v>
      </c>
      <c r="P15" s="31">
        <f t="shared" si="21"/>
        <v>73.75</v>
      </c>
      <c r="Q15" s="31">
        <f t="shared" si="21"/>
        <v>86.825000000000003</v>
      </c>
      <c r="R15" s="31">
        <f t="shared" si="21"/>
        <v>2.0722500000000004</v>
      </c>
      <c r="S15">
        <f t="shared" ref="S15:AI15" si="22">SUM(S3,S5,S7,S9)</f>
        <v>104</v>
      </c>
      <c r="T15">
        <f t="shared" si="22"/>
        <v>104</v>
      </c>
      <c r="U15">
        <f t="shared" si="22"/>
        <v>104</v>
      </c>
      <c r="V15">
        <f t="shared" si="22"/>
        <v>110</v>
      </c>
      <c r="W15">
        <f t="shared" si="22"/>
        <v>2.5740000000000003</v>
      </c>
      <c r="X15">
        <f t="shared" si="22"/>
        <v>3.1452</v>
      </c>
      <c r="Y15">
        <f t="shared" si="22"/>
        <v>1093.6999999999998</v>
      </c>
      <c r="Z15">
        <f t="shared" si="22"/>
        <v>1093.6999999999998</v>
      </c>
      <c r="AA15">
        <f t="shared" si="22"/>
        <v>1170.3000000000002</v>
      </c>
      <c r="AB15">
        <f t="shared" si="22"/>
        <v>0.67300847731832003</v>
      </c>
      <c r="AC15">
        <f t="shared" si="22"/>
        <v>0</v>
      </c>
      <c r="AD15">
        <f t="shared" si="22"/>
        <v>3.8827412152980009E-2</v>
      </c>
      <c r="AE15">
        <f t="shared" si="22"/>
        <v>7.0775901119523716</v>
      </c>
      <c r="AF15">
        <f t="shared" si="22"/>
        <v>7.0775901119523716</v>
      </c>
      <c r="AG15">
        <f t="shared" si="22"/>
        <v>0</v>
      </c>
      <c r="AH15">
        <f t="shared" si="22"/>
        <v>7.5732867404387489</v>
      </c>
      <c r="AI15">
        <f t="shared" si="22"/>
        <v>0.49569662848637719</v>
      </c>
      <c r="AJ15" s="28"/>
    </row>
    <row r="16" spans="3:36" x14ac:dyDescent="0.2">
      <c r="C16">
        <v>1</v>
      </c>
      <c r="D16" t="str">
        <f>IF(C16=1,"UP","DS")</f>
        <v>UP</v>
      </c>
      <c r="F16" t="s">
        <v>50</v>
      </c>
      <c r="G16">
        <v>3</v>
      </c>
      <c r="H16">
        <v>90</v>
      </c>
      <c r="I16">
        <v>1.73</v>
      </c>
      <c r="J16">
        <f t="shared" si="0"/>
        <v>155.69999999999999</v>
      </c>
      <c r="K16" t="s">
        <v>54</v>
      </c>
      <c r="L16" s="31">
        <f t="shared" ref="L16:R16" si="23">AVERAGE(L4,L6,L8,L12,L14)</f>
        <v>14.052000000000001</v>
      </c>
      <c r="M16" s="31">
        <f t="shared" si="23"/>
        <v>9.1039999999999992</v>
      </c>
      <c r="N16" s="31">
        <f t="shared" si="23"/>
        <v>19.004000000000001</v>
      </c>
      <c r="O16" s="31">
        <f t="shared" si="23"/>
        <v>73.012</v>
      </c>
      <c r="P16" s="31">
        <f t="shared" si="23"/>
        <v>66.472000000000008</v>
      </c>
      <c r="Q16" s="31">
        <f t="shared" si="23"/>
        <v>79.512</v>
      </c>
      <c r="R16" s="31">
        <f t="shared" si="23"/>
        <v>1.9048399999999996</v>
      </c>
      <c r="S16" s="30">
        <f t="shared" ref="S16:AI16" si="24">SUM(S2,S4,S8)</f>
        <v>85</v>
      </c>
      <c r="T16" s="30">
        <f t="shared" si="24"/>
        <v>85</v>
      </c>
      <c r="U16" s="30">
        <f t="shared" si="24"/>
        <v>85</v>
      </c>
      <c r="V16" s="30">
        <f t="shared" si="24"/>
        <v>91</v>
      </c>
      <c r="W16" s="30">
        <f t="shared" si="24"/>
        <v>2.9590000000000001</v>
      </c>
      <c r="X16" s="30">
        <f t="shared" si="24"/>
        <v>2.1511</v>
      </c>
      <c r="Y16" s="30">
        <f t="shared" si="24"/>
        <v>751</v>
      </c>
      <c r="Z16" s="30">
        <f t="shared" si="24"/>
        <v>751</v>
      </c>
      <c r="AA16" s="30">
        <f t="shared" si="24"/>
        <v>784.99999999999989</v>
      </c>
      <c r="AB16" s="30">
        <f t="shared" si="24"/>
        <v>0.54592164418754019</v>
      </c>
      <c r="AC16" s="30">
        <f t="shared" si="24"/>
        <v>0</v>
      </c>
      <c r="AD16" s="30">
        <f t="shared" si="24"/>
        <v>3.8535645472061661E-2</v>
      </c>
      <c r="AE16" s="30">
        <f t="shared" si="24"/>
        <v>4.8233782915863843</v>
      </c>
      <c r="AF16" s="30">
        <f t="shared" si="24"/>
        <v>4.8233782915863843</v>
      </c>
      <c r="AG16" s="30">
        <f t="shared" si="24"/>
        <v>0</v>
      </c>
      <c r="AH16" s="30">
        <f t="shared" si="24"/>
        <v>5.0417469492614</v>
      </c>
      <c r="AI16" s="30">
        <f t="shared" si="24"/>
        <v>0.21836865767501579</v>
      </c>
      <c r="AJ16" s="28"/>
    </row>
    <row r="17" spans="3:36" x14ac:dyDescent="0.2">
      <c r="C17">
        <v>2</v>
      </c>
      <c r="D17" t="str">
        <f>IF(C17=1,"UP","DS")</f>
        <v>DS</v>
      </c>
      <c r="F17" t="s">
        <v>50</v>
      </c>
      <c r="G17">
        <v>3</v>
      </c>
      <c r="H17">
        <v>90</v>
      </c>
      <c r="I17">
        <v>1.7170000000000001</v>
      </c>
      <c r="J17">
        <f t="shared" si="0"/>
        <v>154.53</v>
      </c>
      <c r="K17" t="s">
        <v>54</v>
      </c>
      <c r="L17" s="31">
        <f t="shared" ref="L17:R17" si="25">AVERAGE(L5,L7,L9,L13)</f>
        <v>13.487500000000001</v>
      </c>
      <c r="M17" s="31">
        <f t="shared" si="25"/>
        <v>10.3125</v>
      </c>
      <c r="N17" s="31">
        <f t="shared" si="25"/>
        <v>16.725000000000001</v>
      </c>
      <c r="O17" s="31">
        <f t="shared" si="25"/>
        <v>71.662499999999994</v>
      </c>
      <c r="P17" s="31">
        <f t="shared" si="25"/>
        <v>65.900000000000006</v>
      </c>
      <c r="Q17" s="31">
        <f t="shared" si="25"/>
        <v>77.474999999999994</v>
      </c>
      <c r="R17" s="31">
        <f t="shared" si="25"/>
        <v>2.0838749999999999</v>
      </c>
      <c r="S17" s="30">
        <f t="shared" ref="S17:AI17" si="26">SUM(S3,S5,S9)</f>
        <v>94</v>
      </c>
      <c r="T17" s="30">
        <f t="shared" si="26"/>
        <v>94</v>
      </c>
      <c r="U17" s="30">
        <f t="shared" si="26"/>
        <v>94</v>
      </c>
      <c r="V17" s="30">
        <f t="shared" si="26"/>
        <v>99</v>
      </c>
      <c r="W17" s="30">
        <f t="shared" si="26"/>
        <v>2.3370000000000002</v>
      </c>
      <c r="X17" s="30">
        <f t="shared" si="26"/>
        <v>2.3118999999999996</v>
      </c>
      <c r="Y17" s="30">
        <f t="shared" si="26"/>
        <v>723.7</v>
      </c>
      <c r="Z17" s="30">
        <f t="shared" si="26"/>
        <v>723.7</v>
      </c>
      <c r="AA17" s="30">
        <f t="shared" si="26"/>
        <v>763.3</v>
      </c>
      <c r="AB17" s="30">
        <f t="shared" si="26"/>
        <v>0.60829612373002007</v>
      </c>
      <c r="AC17" s="30">
        <f t="shared" si="26"/>
        <v>0</v>
      </c>
      <c r="AD17" s="30">
        <f t="shared" si="26"/>
        <v>3.235617679415001E-2</v>
      </c>
      <c r="AE17" s="30">
        <f t="shared" si="26"/>
        <v>4.6832330291852715</v>
      </c>
      <c r="AF17" s="30">
        <f t="shared" si="26"/>
        <v>4.6832330291852715</v>
      </c>
      <c r="AG17" s="30">
        <f t="shared" si="26"/>
        <v>0</v>
      </c>
      <c r="AH17" s="30">
        <f t="shared" si="26"/>
        <v>4.9394939493949392</v>
      </c>
      <c r="AI17" s="30">
        <f t="shared" si="26"/>
        <v>0.25626092020966718</v>
      </c>
    </row>
    <row r="18" spans="3:36" x14ac:dyDescent="0.2">
      <c r="C18">
        <v>1</v>
      </c>
      <c r="D18" t="str">
        <f>IF(C18=1,"UP","DS")</f>
        <v>UP</v>
      </c>
      <c r="F18" t="s">
        <v>50</v>
      </c>
      <c r="G18">
        <v>3</v>
      </c>
      <c r="H18">
        <v>90</v>
      </c>
      <c r="I18">
        <v>1.841</v>
      </c>
      <c r="J18">
        <f t="shared" si="0"/>
        <v>165.69</v>
      </c>
      <c r="K18" t="s">
        <v>22</v>
      </c>
      <c r="L18">
        <v>12.3</v>
      </c>
      <c r="M18">
        <v>10.5</v>
      </c>
      <c r="N18">
        <v>14</v>
      </c>
      <c r="O18">
        <v>107.1</v>
      </c>
      <c r="P18">
        <v>102</v>
      </c>
      <c r="Q18">
        <v>112.3</v>
      </c>
      <c r="R18">
        <v>0.90700000000000003</v>
      </c>
      <c r="S18" s="30">
        <v>53</v>
      </c>
      <c r="T18" s="30">
        <v>53</v>
      </c>
      <c r="U18" s="30">
        <v>53</v>
      </c>
      <c r="V18" s="30">
        <v>55</v>
      </c>
      <c r="W18" s="30">
        <v>0.80700000000000005</v>
      </c>
      <c r="X18" s="30">
        <v>0.79100000000000004</v>
      </c>
      <c r="Y18">
        <f>T18*L18</f>
        <v>651.90000000000009</v>
      </c>
      <c r="Z18">
        <f>L18*U18</f>
        <v>651.90000000000009</v>
      </c>
      <c r="AA18">
        <f>L18*V18</f>
        <v>676.5</v>
      </c>
      <c r="AB18" s="30">
        <f t="shared" ref="AB18:AB25" si="27">T18/J18</f>
        <v>0.31987446436115641</v>
      </c>
      <c r="AC18" s="30">
        <f t="shared" ref="AC18:AC25" si="28">(T18-U18)/J18</f>
        <v>0</v>
      </c>
      <c r="AD18" s="30">
        <f t="shared" ref="AD18:AD25" si="29">(V18-T18)/J18</f>
        <v>1.207073450419458E-2</v>
      </c>
      <c r="AE18" s="30">
        <f t="shared" ref="AE18:AE25" si="30">Y18/J18</f>
        <v>3.9344559116422242</v>
      </c>
      <c r="AF18" s="30">
        <f t="shared" ref="AF18:AF25" si="31">(U18*L18)/J18</f>
        <v>3.9344559116422242</v>
      </c>
      <c r="AG18">
        <f t="shared" ref="AG18:AG25" si="32">AF18-AE18</f>
        <v>0</v>
      </c>
      <c r="AH18">
        <f t="shared" ref="AH18:AH25" si="33">(L18*V18)/J18</f>
        <v>4.082925946043817</v>
      </c>
      <c r="AI18" s="27">
        <f t="shared" ref="AI18:AI25" si="34">AH18-AE18</f>
        <v>0.14847003440159279</v>
      </c>
      <c r="AJ18" s="28"/>
    </row>
    <row r="19" spans="3:36" x14ac:dyDescent="0.2">
      <c r="C19">
        <v>2</v>
      </c>
      <c r="D19" t="str">
        <f>IF(C19=1,"UP","DS")</f>
        <v>DS</v>
      </c>
      <c r="F19" t="s">
        <v>50</v>
      </c>
      <c r="G19">
        <v>3</v>
      </c>
      <c r="H19">
        <v>90</v>
      </c>
      <c r="I19">
        <v>2</v>
      </c>
      <c r="J19">
        <f t="shared" si="0"/>
        <v>180</v>
      </c>
      <c r="K19" t="s">
        <v>22</v>
      </c>
      <c r="L19">
        <v>13.9</v>
      </c>
      <c r="M19">
        <v>11.6</v>
      </c>
      <c r="N19">
        <v>16.100000000000001</v>
      </c>
      <c r="O19">
        <v>113</v>
      </c>
      <c r="P19">
        <v>107.1</v>
      </c>
      <c r="Q19">
        <v>118.9</v>
      </c>
      <c r="R19">
        <v>0.88600000000000001</v>
      </c>
      <c r="S19" s="30">
        <v>44</v>
      </c>
      <c r="T19" s="30">
        <v>44</v>
      </c>
      <c r="U19" s="30">
        <v>44</v>
      </c>
      <c r="V19" s="30">
        <v>45</v>
      </c>
      <c r="W19" s="30">
        <v>0.436</v>
      </c>
      <c r="X19" s="30">
        <v>0.84619999999999995</v>
      </c>
      <c r="Y19">
        <f t="shared" ref="Y19:Y25" si="35">T19*L19</f>
        <v>611.6</v>
      </c>
      <c r="Z19">
        <f t="shared" ref="Z19:Z25" si="36">L19*U19</f>
        <v>611.6</v>
      </c>
      <c r="AA19">
        <f t="shared" ref="AA19:AA25" si="37">L19*V19</f>
        <v>625.5</v>
      </c>
      <c r="AB19" s="30">
        <f t="shared" si="27"/>
        <v>0.24444444444444444</v>
      </c>
      <c r="AC19" s="30">
        <f t="shared" si="28"/>
        <v>0</v>
      </c>
      <c r="AD19" s="30">
        <f t="shared" si="29"/>
        <v>5.5555555555555558E-3</v>
      </c>
      <c r="AE19" s="30">
        <f t="shared" si="30"/>
        <v>3.3977777777777778</v>
      </c>
      <c r="AF19" s="30">
        <f t="shared" si="31"/>
        <v>3.3977777777777778</v>
      </c>
      <c r="AG19">
        <f t="shared" si="32"/>
        <v>0</v>
      </c>
      <c r="AH19">
        <f t="shared" si="33"/>
        <v>3.4750000000000001</v>
      </c>
      <c r="AI19" s="27">
        <f t="shared" si="34"/>
        <v>7.7222222222222303E-2</v>
      </c>
      <c r="AJ19" s="28"/>
    </row>
    <row r="20" spans="3:36" x14ac:dyDescent="0.2">
      <c r="C20">
        <v>1</v>
      </c>
      <c r="D20" t="str">
        <f>IF(C20=1,"UP","DS")</f>
        <v>UP</v>
      </c>
      <c r="F20" t="s">
        <v>50</v>
      </c>
      <c r="G20">
        <v>3</v>
      </c>
      <c r="H20">
        <v>90</v>
      </c>
      <c r="I20">
        <v>1.841</v>
      </c>
      <c r="J20">
        <f t="shared" si="0"/>
        <v>165.69</v>
      </c>
      <c r="K20" t="s">
        <v>24</v>
      </c>
      <c r="L20">
        <v>5.0999999999999996</v>
      </c>
      <c r="M20">
        <v>1.6</v>
      </c>
      <c r="N20">
        <v>8.6999999999999993</v>
      </c>
      <c r="O20">
        <v>51</v>
      </c>
      <c r="P20">
        <v>32.299999999999997</v>
      </c>
      <c r="Q20">
        <v>69.7</v>
      </c>
      <c r="R20">
        <v>3.8639999999999999</v>
      </c>
      <c r="S20" s="30">
        <v>4</v>
      </c>
      <c r="T20" s="30">
        <v>4</v>
      </c>
      <c r="U20" s="30">
        <v>4</v>
      </c>
      <c r="V20" s="30">
        <v>9</v>
      </c>
      <c r="W20" s="30">
        <v>1.468</v>
      </c>
      <c r="X20" s="30">
        <v>0.5</v>
      </c>
      <c r="Y20">
        <f t="shared" si="35"/>
        <v>20.399999999999999</v>
      </c>
      <c r="Z20">
        <f t="shared" si="36"/>
        <v>20.399999999999999</v>
      </c>
      <c r="AA20">
        <f t="shared" si="37"/>
        <v>45.9</v>
      </c>
      <c r="AB20" s="30">
        <f t="shared" si="27"/>
        <v>2.414146900838916E-2</v>
      </c>
      <c r="AC20" s="30">
        <f t="shared" si="28"/>
        <v>0</v>
      </c>
      <c r="AD20" s="30">
        <f t="shared" si="29"/>
        <v>3.017683626048645E-2</v>
      </c>
      <c r="AE20" s="30">
        <f t="shared" si="30"/>
        <v>0.12312149194278471</v>
      </c>
      <c r="AF20" s="30">
        <f t="shared" si="31"/>
        <v>0.12312149194278471</v>
      </c>
      <c r="AG20">
        <f t="shared" si="32"/>
        <v>0</v>
      </c>
      <c r="AH20">
        <f t="shared" si="33"/>
        <v>0.27702335687126561</v>
      </c>
      <c r="AI20" s="27">
        <f t="shared" si="34"/>
        <v>0.1539018649284809</v>
      </c>
      <c r="AJ20" s="28"/>
    </row>
    <row r="21" spans="3:36" x14ac:dyDescent="0.2">
      <c r="C21">
        <v>2</v>
      </c>
      <c r="D21" t="str">
        <f>IF(C21=1,"UP","DS")</f>
        <v>DS</v>
      </c>
      <c r="F21" t="s">
        <v>50</v>
      </c>
      <c r="G21">
        <v>3</v>
      </c>
      <c r="H21">
        <v>90</v>
      </c>
      <c r="I21">
        <v>2</v>
      </c>
      <c r="J21">
        <f t="shared" si="0"/>
        <v>180</v>
      </c>
      <c r="K21" t="s">
        <v>24</v>
      </c>
      <c r="L21">
        <v>3.9</v>
      </c>
      <c r="M21">
        <v>1.2</v>
      </c>
      <c r="N21">
        <v>6.6</v>
      </c>
      <c r="O21">
        <v>49.6</v>
      </c>
      <c r="P21">
        <v>41.2</v>
      </c>
      <c r="Q21">
        <v>58</v>
      </c>
      <c r="R21">
        <v>3.153</v>
      </c>
      <c r="S21" s="30">
        <v>5</v>
      </c>
      <c r="T21" s="30">
        <v>5</v>
      </c>
      <c r="U21" s="30">
        <v>5</v>
      </c>
      <c r="V21" s="30">
        <v>5</v>
      </c>
      <c r="W21" s="30">
        <v>0.16800000000000001</v>
      </c>
      <c r="X21" s="30">
        <v>0.83330000000000004</v>
      </c>
      <c r="Y21">
        <f t="shared" si="35"/>
        <v>19.5</v>
      </c>
      <c r="Z21">
        <f t="shared" si="36"/>
        <v>19.5</v>
      </c>
      <c r="AA21">
        <f t="shared" si="37"/>
        <v>19.5</v>
      </c>
      <c r="AB21">
        <f t="shared" si="27"/>
        <v>2.7777777777777776E-2</v>
      </c>
      <c r="AC21">
        <f t="shared" si="28"/>
        <v>0</v>
      </c>
      <c r="AD21">
        <f t="shared" si="29"/>
        <v>0</v>
      </c>
      <c r="AE21">
        <f t="shared" si="30"/>
        <v>0.10833333333333334</v>
      </c>
      <c r="AF21">
        <f t="shared" si="31"/>
        <v>0.10833333333333334</v>
      </c>
      <c r="AG21">
        <f t="shared" si="32"/>
        <v>0</v>
      </c>
      <c r="AH21">
        <f t="shared" si="33"/>
        <v>0.10833333333333334</v>
      </c>
      <c r="AI21" s="27">
        <f t="shared" si="34"/>
        <v>0</v>
      </c>
      <c r="AJ21" s="28"/>
    </row>
    <row r="22" spans="3:36" x14ac:dyDescent="0.2">
      <c r="C22">
        <v>1</v>
      </c>
      <c r="D22" t="str">
        <f>IF(C22=1,"UP","DS")</f>
        <v>UP</v>
      </c>
      <c r="F22" t="s">
        <v>50</v>
      </c>
      <c r="G22">
        <v>3</v>
      </c>
      <c r="H22">
        <v>90</v>
      </c>
      <c r="I22">
        <v>1.841</v>
      </c>
      <c r="J22">
        <f t="shared" si="0"/>
        <v>165.69</v>
      </c>
      <c r="K22" t="s">
        <v>25</v>
      </c>
      <c r="L22">
        <v>36.9</v>
      </c>
      <c r="M22">
        <v>22.3</v>
      </c>
      <c r="N22">
        <v>51.5</v>
      </c>
      <c r="O22">
        <v>104.4</v>
      </c>
      <c r="P22">
        <v>92.2</v>
      </c>
      <c r="Q22">
        <v>116.6</v>
      </c>
      <c r="R22">
        <v>3.0550000000000002</v>
      </c>
      <c r="S22" s="30">
        <v>7</v>
      </c>
      <c r="T22" s="30">
        <v>7</v>
      </c>
      <c r="U22" s="30">
        <v>7</v>
      </c>
      <c r="V22" s="30">
        <v>8</v>
      </c>
      <c r="W22" s="30">
        <v>0.32700000000000001</v>
      </c>
      <c r="X22" s="30">
        <v>0.77780000000000005</v>
      </c>
      <c r="Y22">
        <f t="shared" si="35"/>
        <v>258.3</v>
      </c>
      <c r="Z22">
        <f t="shared" si="36"/>
        <v>258.3</v>
      </c>
      <c r="AA22">
        <f t="shared" si="37"/>
        <v>295.2</v>
      </c>
      <c r="AB22">
        <f t="shared" si="27"/>
        <v>4.2247570764681032E-2</v>
      </c>
      <c r="AC22">
        <f t="shared" si="28"/>
        <v>0</v>
      </c>
      <c r="AD22">
        <f t="shared" si="29"/>
        <v>6.0353672520972899E-3</v>
      </c>
      <c r="AE22">
        <f t="shared" si="30"/>
        <v>1.55893536121673</v>
      </c>
      <c r="AF22">
        <f t="shared" si="31"/>
        <v>1.55893536121673</v>
      </c>
      <c r="AG22">
        <f t="shared" si="32"/>
        <v>0</v>
      </c>
      <c r="AH22">
        <f t="shared" si="33"/>
        <v>1.7816404128191199</v>
      </c>
      <c r="AI22" s="27">
        <f t="shared" si="34"/>
        <v>0.22270505160238985</v>
      </c>
      <c r="AJ22" s="28"/>
    </row>
    <row r="23" spans="3:36" x14ac:dyDescent="0.2">
      <c r="C23">
        <v>2</v>
      </c>
      <c r="D23" t="str">
        <f>IF(C23=1,"UP","DS")</f>
        <v>DS</v>
      </c>
      <c r="F23" t="s">
        <v>50</v>
      </c>
      <c r="G23">
        <v>3</v>
      </c>
      <c r="H23">
        <v>90</v>
      </c>
      <c r="I23">
        <v>2</v>
      </c>
      <c r="J23">
        <f t="shared" si="0"/>
        <v>180</v>
      </c>
      <c r="K23" t="s">
        <v>25</v>
      </c>
      <c r="L23">
        <v>40.1</v>
      </c>
      <c r="M23">
        <v>25.1</v>
      </c>
      <c r="N23">
        <v>55.1</v>
      </c>
      <c r="O23">
        <v>114.2</v>
      </c>
      <c r="P23">
        <v>98.8</v>
      </c>
      <c r="Q23">
        <v>129.5</v>
      </c>
      <c r="R23">
        <v>2.633</v>
      </c>
      <c r="S23" s="30">
        <v>6</v>
      </c>
      <c r="T23" s="30">
        <v>8</v>
      </c>
      <c r="U23" s="30">
        <v>6</v>
      </c>
      <c r="V23" s="30">
        <v>22</v>
      </c>
      <c r="W23" s="30">
        <v>5.7329999999999997</v>
      </c>
      <c r="X23" s="30">
        <v>0.33329999999999999</v>
      </c>
      <c r="Y23">
        <f t="shared" si="35"/>
        <v>320.8</v>
      </c>
      <c r="Z23">
        <f t="shared" si="36"/>
        <v>240.60000000000002</v>
      </c>
      <c r="AA23">
        <f t="shared" si="37"/>
        <v>882.2</v>
      </c>
      <c r="AB23">
        <f t="shared" si="27"/>
        <v>4.4444444444444446E-2</v>
      </c>
      <c r="AC23">
        <f t="shared" si="28"/>
        <v>1.1111111111111112E-2</v>
      </c>
      <c r="AD23">
        <f t="shared" si="29"/>
        <v>7.7777777777777779E-2</v>
      </c>
      <c r="AE23">
        <f t="shared" si="30"/>
        <v>1.7822222222222224</v>
      </c>
      <c r="AF23">
        <f t="shared" si="31"/>
        <v>1.3366666666666669</v>
      </c>
      <c r="AG23">
        <f t="shared" si="32"/>
        <v>-0.44555555555555548</v>
      </c>
      <c r="AH23">
        <f t="shared" si="33"/>
        <v>4.9011111111111116</v>
      </c>
      <c r="AI23" s="27">
        <f t="shared" si="34"/>
        <v>3.1188888888888893</v>
      </c>
      <c r="AJ23" s="28"/>
    </row>
    <row r="24" spans="3:36" x14ac:dyDescent="0.2">
      <c r="C24">
        <v>1</v>
      </c>
      <c r="D24" t="str">
        <f>IF(C24=1,"UP","DS")</f>
        <v>UP</v>
      </c>
      <c r="F24" t="s">
        <v>50</v>
      </c>
      <c r="G24">
        <v>3</v>
      </c>
      <c r="H24">
        <v>90</v>
      </c>
      <c r="I24">
        <v>1.841</v>
      </c>
      <c r="J24">
        <f t="shared" si="0"/>
        <v>165.69</v>
      </c>
      <c r="K24" t="s">
        <v>23</v>
      </c>
      <c r="L24">
        <v>1.2</v>
      </c>
      <c r="M24">
        <v>1.1000000000000001</v>
      </c>
      <c r="N24">
        <v>1.3</v>
      </c>
      <c r="O24">
        <v>49</v>
      </c>
      <c r="P24">
        <v>47.7</v>
      </c>
      <c r="Q24">
        <v>50.3</v>
      </c>
      <c r="R24">
        <v>0.97599999999999998</v>
      </c>
      <c r="S24" s="30">
        <v>134</v>
      </c>
      <c r="T24" s="30">
        <v>140</v>
      </c>
      <c r="U24" s="30">
        <v>134</v>
      </c>
      <c r="V24" s="30">
        <v>148</v>
      </c>
      <c r="W24" s="30">
        <v>3.8450000000000002</v>
      </c>
      <c r="X24" s="30">
        <v>0.6381</v>
      </c>
      <c r="Y24">
        <f t="shared" si="35"/>
        <v>168</v>
      </c>
      <c r="Z24">
        <f t="shared" si="36"/>
        <v>160.79999999999998</v>
      </c>
      <c r="AA24">
        <f t="shared" si="37"/>
        <v>177.6</v>
      </c>
      <c r="AB24">
        <f t="shared" si="27"/>
        <v>0.84495141529362061</v>
      </c>
      <c r="AC24">
        <f t="shared" si="28"/>
        <v>3.6212203512583745E-2</v>
      </c>
      <c r="AD24">
        <f t="shared" si="29"/>
        <v>4.8282938016778319E-2</v>
      </c>
      <c r="AE24">
        <f t="shared" si="30"/>
        <v>1.0139416983523448</v>
      </c>
      <c r="AF24">
        <f t="shared" si="31"/>
        <v>0.97048705413724412</v>
      </c>
      <c r="AG24">
        <f t="shared" si="32"/>
        <v>-4.3454644215100702E-2</v>
      </c>
      <c r="AH24">
        <f t="shared" si="33"/>
        <v>1.0718812239724786</v>
      </c>
      <c r="AI24" s="27">
        <f t="shared" si="34"/>
        <v>5.7939525620133825E-2</v>
      </c>
      <c r="AJ24" s="28"/>
    </row>
    <row r="25" spans="3:36" x14ac:dyDescent="0.2">
      <c r="C25">
        <v>2</v>
      </c>
      <c r="D25" t="str">
        <f>IF(C25=1,"UP","DS")</f>
        <v>DS</v>
      </c>
      <c r="F25" t="s">
        <v>50</v>
      </c>
      <c r="G25">
        <v>3</v>
      </c>
      <c r="H25">
        <v>90</v>
      </c>
      <c r="I25">
        <v>2</v>
      </c>
      <c r="J25">
        <f t="shared" si="0"/>
        <v>180</v>
      </c>
      <c r="K25" t="s">
        <v>23</v>
      </c>
      <c r="L25">
        <v>1.1000000000000001</v>
      </c>
      <c r="M25">
        <v>1</v>
      </c>
      <c r="N25">
        <v>1.2</v>
      </c>
      <c r="O25">
        <v>48.6</v>
      </c>
      <c r="P25">
        <v>47.4</v>
      </c>
      <c r="Q25">
        <v>49.9</v>
      </c>
      <c r="R25">
        <v>0.876</v>
      </c>
      <c r="S25" s="30">
        <v>146</v>
      </c>
      <c r="T25" s="30">
        <v>155</v>
      </c>
      <c r="U25" s="30">
        <v>146</v>
      </c>
      <c r="V25" s="30">
        <v>165</v>
      </c>
      <c r="W25" s="30">
        <v>4.9210000000000003</v>
      </c>
      <c r="X25" s="30">
        <v>0.60580000000000001</v>
      </c>
      <c r="Y25">
        <f t="shared" si="35"/>
        <v>170.5</v>
      </c>
      <c r="Z25">
        <f t="shared" si="36"/>
        <v>160.60000000000002</v>
      </c>
      <c r="AA25">
        <f t="shared" si="37"/>
        <v>181.50000000000003</v>
      </c>
      <c r="AB25">
        <f t="shared" si="27"/>
        <v>0.86111111111111116</v>
      </c>
      <c r="AC25">
        <f t="shared" si="28"/>
        <v>0.05</v>
      </c>
      <c r="AD25">
        <f t="shared" si="29"/>
        <v>5.5555555555555552E-2</v>
      </c>
      <c r="AE25">
        <f t="shared" si="30"/>
        <v>0.94722222222222219</v>
      </c>
      <c r="AF25">
        <f t="shared" si="31"/>
        <v>0.89222222222222236</v>
      </c>
      <c r="AG25">
        <f t="shared" si="32"/>
        <v>-5.4999999999999827E-2</v>
      </c>
      <c r="AH25">
        <f t="shared" si="33"/>
        <v>1.0083333333333335</v>
      </c>
      <c r="AI25" s="27">
        <f t="shared" si="34"/>
        <v>6.1111111111111338E-2</v>
      </c>
      <c r="AJ25" s="28"/>
    </row>
    <row r="26" spans="3:36" x14ac:dyDescent="0.2">
      <c r="C26">
        <v>1</v>
      </c>
      <c r="D26" t="str">
        <f>IF(C26=1,"UP","DS")</f>
        <v>UP</v>
      </c>
      <c r="F26" t="s">
        <v>50</v>
      </c>
      <c r="G26">
        <v>3</v>
      </c>
      <c r="H26">
        <v>90</v>
      </c>
      <c r="I26">
        <v>1.841</v>
      </c>
      <c r="J26">
        <f t="shared" si="0"/>
        <v>165.69</v>
      </c>
      <c r="K26" t="s">
        <v>56</v>
      </c>
      <c r="L26">
        <f>AVERAGE(L20,L22)</f>
        <v>21</v>
      </c>
      <c r="M26">
        <f t="shared" ref="M26:R26" si="38">AVERAGE(M20,M22)</f>
        <v>11.950000000000001</v>
      </c>
      <c r="N26">
        <f t="shared" si="38"/>
        <v>30.1</v>
      </c>
      <c r="O26">
        <f t="shared" si="38"/>
        <v>77.7</v>
      </c>
      <c r="P26">
        <f t="shared" si="38"/>
        <v>62.25</v>
      </c>
      <c r="Q26">
        <f t="shared" si="38"/>
        <v>93.15</v>
      </c>
      <c r="R26">
        <f t="shared" si="38"/>
        <v>3.4595000000000002</v>
      </c>
      <c r="S26">
        <f>SUM(S20,S22)</f>
        <v>11</v>
      </c>
      <c r="T26">
        <f t="shared" ref="T26:AI26" si="39">SUM(T20,T22)</f>
        <v>11</v>
      </c>
      <c r="U26">
        <f t="shared" si="39"/>
        <v>11</v>
      </c>
      <c r="V26">
        <f t="shared" si="39"/>
        <v>17</v>
      </c>
      <c r="W26">
        <f t="shared" si="39"/>
        <v>1.7949999999999999</v>
      </c>
      <c r="X26">
        <f t="shared" si="39"/>
        <v>1.2778</v>
      </c>
      <c r="Y26">
        <f t="shared" si="39"/>
        <v>278.7</v>
      </c>
      <c r="Z26">
        <f t="shared" si="39"/>
        <v>278.7</v>
      </c>
      <c r="AA26">
        <f t="shared" si="39"/>
        <v>341.09999999999997</v>
      </c>
      <c r="AB26">
        <f t="shared" si="39"/>
        <v>6.6389039773070188E-2</v>
      </c>
      <c r="AC26">
        <f t="shared" si="39"/>
        <v>0</v>
      </c>
      <c r="AD26">
        <f t="shared" si="39"/>
        <v>3.6212203512583738E-2</v>
      </c>
      <c r="AE26">
        <f t="shared" si="39"/>
        <v>1.6820568531595148</v>
      </c>
      <c r="AF26">
        <f t="shared" si="39"/>
        <v>1.6820568531595148</v>
      </c>
      <c r="AG26">
        <f t="shared" si="39"/>
        <v>0</v>
      </c>
      <c r="AH26">
        <f t="shared" si="39"/>
        <v>2.0586637696903853</v>
      </c>
      <c r="AI26">
        <f t="shared" si="39"/>
        <v>0.37660691653087075</v>
      </c>
      <c r="AJ26" s="28"/>
    </row>
    <row r="27" spans="3:36" x14ac:dyDescent="0.2">
      <c r="C27">
        <v>2</v>
      </c>
      <c r="D27" t="str">
        <f>IF(C27=1,"UP","DS")</f>
        <v>DS</v>
      </c>
      <c r="F27" t="s">
        <v>50</v>
      </c>
      <c r="G27">
        <v>3</v>
      </c>
      <c r="H27">
        <v>90</v>
      </c>
      <c r="I27">
        <v>2</v>
      </c>
      <c r="J27">
        <f t="shared" si="0"/>
        <v>180</v>
      </c>
      <c r="K27" t="s">
        <v>56</v>
      </c>
      <c r="L27">
        <f>AVERAGE(L21,L23)</f>
        <v>22</v>
      </c>
      <c r="M27">
        <f t="shared" ref="M27:R27" si="40">AVERAGE(M21,M23)</f>
        <v>13.15</v>
      </c>
      <c r="N27">
        <f t="shared" si="40"/>
        <v>30.85</v>
      </c>
      <c r="O27">
        <f t="shared" si="40"/>
        <v>81.900000000000006</v>
      </c>
      <c r="P27">
        <f t="shared" si="40"/>
        <v>70</v>
      </c>
      <c r="Q27">
        <f t="shared" si="40"/>
        <v>93.75</v>
      </c>
      <c r="R27">
        <f t="shared" si="40"/>
        <v>2.8929999999999998</v>
      </c>
      <c r="S27">
        <f>SUM(S21,S23)</f>
        <v>11</v>
      </c>
      <c r="T27">
        <f t="shared" ref="T27:AI27" si="41">SUM(T21,T23)</f>
        <v>13</v>
      </c>
      <c r="U27">
        <f t="shared" si="41"/>
        <v>11</v>
      </c>
      <c r="V27">
        <f t="shared" si="41"/>
        <v>27</v>
      </c>
      <c r="W27">
        <f t="shared" si="41"/>
        <v>5.9009999999999998</v>
      </c>
      <c r="X27">
        <f t="shared" si="41"/>
        <v>1.1666000000000001</v>
      </c>
      <c r="Y27">
        <f t="shared" si="41"/>
        <v>340.3</v>
      </c>
      <c r="Z27">
        <f t="shared" si="41"/>
        <v>260.10000000000002</v>
      </c>
      <c r="AA27">
        <f t="shared" si="41"/>
        <v>901.7</v>
      </c>
      <c r="AB27">
        <f t="shared" si="41"/>
        <v>7.2222222222222215E-2</v>
      </c>
      <c r="AC27">
        <f t="shared" si="41"/>
        <v>1.1111111111111112E-2</v>
      </c>
      <c r="AD27">
        <f t="shared" si="41"/>
        <v>7.7777777777777779E-2</v>
      </c>
      <c r="AE27">
        <f t="shared" si="41"/>
        <v>1.8905555555555558</v>
      </c>
      <c r="AF27">
        <f t="shared" si="41"/>
        <v>1.4450000000000003</v>
      </c>
      <c r="AG27">
        <f t="shared" si="41"/>
        <v>-0.44555555555555548</v>
      </c>
      <c r="AH27">
        <f t="shared" si="41"/>
        <v>5.009444444444445</v>
      </c>
      <c r="AI27">
        <f t="shared" si="41"/>
        <v>3.1188888888888893</v>
      </c>
      <c r="AJ27" s="28"/>
    </row>
    <row r="28" spans="3:36" x14ac:dyDescent="0.2">
      <c r="C28">
        <v>1</v>
      </c>
      <c r="D28" t="str">
        <f>IF(C28=1,"UP","DS")</f>
        <v>UP</v>
      </c>
      <c r="F28" t="s">
        <v>50</v>
      </c>
      <c r="G28">
        <v>3</v>
      </c>
      <c r="H28">
        <v>90</v>
      </c>
      <c r="I28">
        <v>1.841</v>
      </c>
      <c r="J28">
        <f t="shared" si="0"/>
        <v>165.69</v>
      </c>
      <c r="K28" t="s">
        <v>52</v>
      </c>
      <c r="L28" s="31">
        <f t="shared" ref="L28:R29" si="42">AVERAGE(L18,L24)</f>
        <v>6.75</v>
      </c>
      <c r="M28" s="31">
        <f t="shared" si="42"/>
        <v>5.8</v>
      </c>
      <c r="N28" s="31">
        <f t="shared" si="42"/>
        <v>7.65</v>
      </c>
      <c r="O28" s="31">
        <f t="shared" si="42"/>
        <v>78.05</v>
      </c>
      <c r="P28" s="31">
        <f t="shared" si="42"/>
        <v>74.849999999999994</v>
      </c>
      <c r="Q28" s="31">
        <f t="shared" si="42"/>
        <v>81.3</v>
      </c>
      <c r="R28" s="31">
        <f t="shared" si="42"/>
        <v>0.9415</v>
      </c>
      <c r="S28">
        <f t="shared" ref="S28:AF28" si="43">S18+S24</f>
        <v>187</v>
      </c>
      <c r="T28">
        <f t="shared" si="43"/>
        <v>193</v>
      </c>
      <c r="U28">
        <f t="shared" si="43"/>
        <v>187</v>
      </c>
      <c r="V28">
        <f t="shared" si="43"/>
        <v>203</v>
      </c>
      <c r="W28">
        <f t="shared" si="43"/>
        <v>4.6520000000000001</v>
      </c>
      <c r="X28">
        <f t="shared" si="43"/>
        <v>1.4291</v>
      </c>
      <c r="Y28">
        <f t="shared" si="43"/>
        <v>819.90000000000009</v>
      </c>
      <c r="Z28">
        <f t="shared" si="43"/>
        <v>812.7</v>
      </c>
      <c r="AA28">
        <f t="shared" si="43"/>
        <v>854.1</v>
      </c>
      <c r="AB28">
        <f t="shared" si="43"/>
        <v>1.164825879654777</v>
      </c>
      <c r="AC28">
        <f t="shared" si="43"/>
        <v>3.6212203512583745E-2</v>
      </c>
      <c r="AD28">
        <f t="shared" si="43"/>
        <v>6.0353672520972901E-2</v>
      </c>
      <c r="AE28">
        <f t="shared" si="43"/>
        <v>4.9483976099945686</v>
      </c>
      <c r="AF28">
        <f t="shared" si="43"/>
        <v>4.9049429657794681</v>
      </c>
      <c r="AI28" s="27"/>
      <c r="AJ28" s="28"/>
    </row>
    <row r="29" spans="3:36" x14ac:dyDescent="0.2">
      <c r="C29">
        <v>2</v>
      </c>
      <c r="D29" t="str">
        <f>IF(C29=1,"UP","DS")</f>
        <v>DS</v>
      </c>
      <c r="F29" t="s">
        <v>50</v>
      </c>
      <c r="G29">
        <v>3</v>
      </c>
      <c r="H29">
        <v>90</v>
      </c>
      <c r="I29">
        <v>2</v>
      </c>
      <c r="J29">
        <f t="shared" si="0"/>
        <v>180</v>
      </c>
      <c r="K29" t="s">
        <v>52</v>
      </c>
      <c r="L29" s="31">
        <f t="shared" si="42"/>
        <v>7.5</v>
      </c>
      <c r="M29" s="31">
        <f t="shared" si="42"/>
        <v>6.3</v>
      </c>
      <c r="N29" s="31">
        <f t="shared" si="42"/>
        <v>8.65</v>
      </c>
      <c r="O29" s="31">
        <f t="shared" si="42"/>
        <v>80.8</v>
      </c>
      <c r="P29" s="31">
        <f t="shared" si="42"/>
        <v>77.25</v>
      </c>
      <c r="Q29" s="31">
        <f t="shared" si="42"/>
        <v>84.4</v>
      </c>
      <c r="R29" s="31">
        <f t="shared" si="42"/>
        <v>0.88100000000000001</v>
      </c>
      <c r="S29">
        <f t="shared" ref="S29:AF29" si="44">S19+S25</f>
        <v>190</v>
      </c>
      <c r="T29">
        <f t="shared" si="44"/>
        <v>199</v>
      </c>
      <c r="U29">
        <f t="shared" si="44"/>
        <v>190</v>
      </c>
      <c r="V29">
        <f t="shared" si="44"/>
        <v>210</v>
      </c>
      <c r="W29">
        <f t="shared" si="44"/>
        <v>5.3570000000000002</v>
      </c>
      <c r="X29">
        <f t="shared" si="44"/>
        <v>1.452</v>
      </c>
      <c r="Y29">
        <f t="shared" si="44"/>
        <v>782.1</v>
      </c>
      <c r="Z29">
        <f t="shared" si="44"/>
        <v>772.2</v>
      </c>
      <c r="AA29">
        <f t="shared" si="44"/>
        <v>807</v>
      </c>
      <c r="AB29">
        <f t="shared" si="44"/>
        <v>1.1055555555555556</v>
      </c>
      <c r="AC29">
        <f t="shared" si="44"/>
        <v>0.05</v>
      </c>
      <c r="AD29">
        <f t="shared" si="44"/>
        <v>6.1111111111111109E-2</v>
      </c>
      <c r="AE29">
        <f t="shared" si="44"/>
        <v>4.3449999999999998</v>
      </c>
      <c r="AF29">
        <f t="shared" si="44"/>
        <v>4.29</v>
      </c>
      <c r="AI29" s="27"/>
      <c r="AJ29" s="28"/>
    </row>
    <row r="30" spans="3:36" x14ac:dyDescent="0.2">
      <c r="C30">
        <v>1</v>
      </c>
      <c r="D30" t="str">
        <f>IF(C30=1,"UP","DS")</f>
        <v>UP</v>
      </c>
      <c r="F30" t="s">
        <v>50</v>
      </c>
      <c r="G30">
        <v>3</v>
      </c>
      <c r="H30">
        <v>90</v>
      </c>
      <c r="I30">
        <v>1.841</v>
      </c>
      <c r="J30">
        <f t="shared" si="0"/>
        <v>165.69</v>
      </c>
      <c r="K30" t="s">
        <v>53</v>
      </c>
      <c r="L30" s="31">
        <f t="shared" ref="L30:R30" si="45">AVERAGE(L18,L20,L22,L24,L28)</f>
        <v>12.45</v>
      </c>
      <c r="M30" s="31">
        <f t="shared" si="45"/>
        <v>8.26</v>
      </c>
      <c r="N30" s="31">
        <f t="shared" si="45"/>
        <v>16.630000000000003</v>
      </c>
      <c r="O30" s="31">
        <f t="shared" si="45"/>
        <v>77.91</v>
      </c>
      <c r="P30" s="31">
        <f t="shared" si="45"/>
        <v>69.809999999999988</v>
      </c>
      <c r="Q30" s="31">
        <f t="shared" si="45"/>
        <v>86.04</v>
      </c>
      <c r="R30" s="31">
        <f t="shared" si="45"/>
        <v>1.9486999999999999</v>
      </c>
      <c r="S30">
        <f t="shared" ref="S30:AI30" si="46">SUM(S18,S20,S22,S24)</f>
        <v>198</v>
      </c>
      <c r="T30">
        <f t="shared" si="46"/>
        <v>204</v>
      </c>
      <c r="U30">
        <f t="shared" si="46"/>
        <v>198</v>
      </c>
      <c r="V30">
        <f t="shared" si="46"/>
        <v>220</v>
      </c>
      <c r="W30">
        <f t="shared" si="46"/>
        <v>6.4470000000000001</v>
      </c>
      <c r="X30">
        <f t="shared" si="46"/>
        <v>2.7069000000000001</v>
      </c>
      <c r="Y30">
        <f t="shared" si="46"/>
        <v>1098.6000000000001</v>
      </c>
      <c r="Z30">
        <f t="shared" si="46"/>
        <v>1091.4000000000001</v>
      </c>
      <c r="AA30">
        <f t="shared" si="46"/>
        <v>1195.1999999999998</v>
      </c>
      <c r="AB30">
        <f t="shared" si="46"/>
        <v>1.2312149194278472</v>
      </c>
      <c r="AC30">
        <f t="shared" si="46"/>
        <v>3.6212203512583745E-2</v>
      </c>
      <c r="AD30">
        <f t="shared" si="46"/>
        <v>9.6565876033556639E-2</v>
      </c>
      <c r="AE30">
        <f t="shared" si="46"/>
        <v>6.6304544631540843</v>
      </c>
      <c r="AF30">
        <f t="shared" si="46"/>
        <v>6.5869998189389838</v>
      </c>
      <c r="AG30">
        <f t="shared" si="46"/>
        <v>-4.3454644215100702E-2</v>
      </c>
      <c r="AH30">
        <f t="shared" si="46"/>
        <v>7.2134709397066814</v>
      </c>
      <c r="AI30">
        <f t="shared" si="46"/>
        <v>0.58301647655259736</v>
      </c>
      <c r="AJ30" s="28"/>
    </row>
    <row r="31" spans="3:36" x14ac:dyDescent="0.2">
      <c r="C31">
        <v>2</v>
      </c>
      <c r="D31" t="str">
        <f>IF(C31=1,"UP","DS")</f>
        <v>DS</v>
      </c>
      <c r="F31" t="s">
        <v>50</v>
      </c>
      <c r="G31">
        <v>3</v>
      </c>
      <c r="H31">
        <v>90</v>
      </c>
      <c r="I31">
        <v>2</v>
      </c>
      <c r="J31">
        <f t="shared" si="0"/>
        <v>180</v>
      </c>
      <c r="K31" t="s">
        <v>53</v>
      </c>
      <c r="L31" s="31">
        <f t="shared" ref="L31:R31" si="47">AVERAGE(L19,L21,L23,L25)</f>
        <v>14.750000000000002</v>
      </c>
      <c r="M31" s="31">
        <f t="shared" si="47"/>
        <v>9.7249999999999996</v>
      </c>
      <c r="N31" s="31">
        <f t="shared" si="47"/>
        <v>19.750000000000004</v>
      </c>
      <c r="O31" s="31">
        <f t="shared" si="47"/>
        <v>81.350000000000009</v>
      </c>
      <c r="P31" s="31">
        <f t="shared" si="47"/>
        <v>73.625</v>
      </c>
      <c r="Q31" s="31">
        <f t="shared" si="47"/>
        <v>89.074999999999989</v>
      </c>
      <c r="R31" s="31">
        <f t="shared" si="47"/>
        <v>1.887</v>
      </c>
      <c r="S31">
        <f t="shared" ref="S31:AI31" si="48">SUM(S19,S21,S23,S25)</f>
        <v>201</v>
      </c>
      <c r="T31">
        <f t="shared" si="48"/>
        <v>212</v>
      </c>
      <c r="U31">
        <f t="shared" si="48"/>
        <v>201</v>
      </c>
      <c r="V31">
        <f t="shared" si="48"/>
        <v>237</v>
      </c>
      <c r="W31">
        <f t="shared" si="48"/>
        <v>11.257999999999999</v>
      </c>
      <c r="X31">
        <f t="shared" si="48"/>
        <v>2.6185999999999998</v>
      </c>
      <c r="Y31">
        <f t="shared" si="48"/>
        <v>1122.4000000000001</v>
      </c>
      <c r="Z31">
        <f t="shared" si="48"/>
        <v>1032.3000000000002</v>
      </c>
      <c r="AA31">
        <f t="shared" si="48"/>
        <v>1708.7</v>
      </c>
      <c r="AB31">
        <f t="shared" si="48"/>
        <v>1.1777777777777778</v>
      </c>
      <c r="AC31">
        <f t="shared" si="48"/>
        <v>6.1111111111111116E-2</v>
      </c>
      <c r="AD31">
        <f t="shared" si="48"/>
        <v>0.1388888888888889</v>
      </c>
      <c r="AE31">
        <f t="shared" si="48"/>
        <v>6.235555555555556</v>
      </c>
      <c r="AF31">
        <f t="shared" si="48"/>
        <v>5.7350000000000003</v>
      </c>
      <c r="AG31">
        <f t="shared" si="48"/>
        <v>-0.50055555555555531</v>
      </c>
      <c r="AH31">
        <f t="shared" si="48"/>
        <v>9.4927777777777784</v>
      </c>
      <c r="AI31">
        <f t="shared" si="48"/>
        <v>3.2572222222222229</v>
      </c>
      <c r="AJ31" s="28"/>
    </row>
    <row r="32" spans="3:36" x14ac:dyDescent="0.2">
      <c r="C32">
        <v>1</v>
      </c>
      <c r="D32" t="str">
        <f>IF(C32=1,"UP","DS")</f>
        <v>UP</v>
      </c>
      <c r="F32" t="s">
        <v>50</v>
      </c>
      <c r="G32">
        <v>3</v>
      </c>
      <c r="H32">
        <v>90</v>
      </c>
      <c r="I32">
        <v>1.841</v>
      </c>
      <c r="J32">
        <f t="shared" si="0"/>
        <v>165.69</v>
      </c>
      <c r="K32" t="s">
        <v>54</v>
      </c>
      <c r="L32" s="31">
        <f t="shared" ref="L32:R32" si="49">AVERAGE(L20,L22,L24,L28,L30)</f>
        <v>12.48</v>
      </c>
      <c r="M32" s="31">
        <f t="shared" si="49"/>
        <v>7.8120000000000003</v>
      </c>
      <c r="N32" s="31">
        <f t="shared" si="49"/>
        <v>17.155999999999999</v>
      </c>
      <c r="O32" s="31">
        <f t="shared" si="49"/>
        <v>72.072000000000003</v>
      </c>
      <c r="P32" s="31">
        <f t="shared" si="49"/>
        <v>63.371999999999993</v>
      </c>
      <c r="Q32" s="31">
        <f t="shared" si="49"/>
        <v>80.788000000000011</v>
      </c>
      <c r="R32" s="31">
        <f t="shared" si="49"/>
        <v>2.1570400000000003</v>
      </c>
      <c r="S32" s="30">
        <f t="shared" ref="S32:AI32" si="50">SUM(S18,S20,S24)</f>
        <v>191</v>
      </c>
      <c r="T32" s="30">
        <f t="shared" si="50"/>
        <v>197</v>
      </c>
      <c r="U32" s="30">
        <f t="shared" si="50"/>
        <v>191</v>
      </c>
      <c r="V32" s="30">
        <f t="shared" si="50"/>
        <v>212</v>
      </c>
      <c r="W32" s="30">
        <f t="shared" si="50"/>
        <v>6.12</v>
      </c>
      <c r="X32" s="30">
        <f t="shared" si="50"/>
        <v>1.9291</v>
      </c>
      <c r="Y32" s="30">
        <f t="shared" si="50"/>
        <v>840.30000000000007</v>
      </c>
      <c r="Z32" s="30">
        <f t="shared" si="50"/>
        <v>833.1</v>
      </c>
      <c r="AA32" s="30">
        <f t="shared" si="50"/>
        <v>900</v>
      </c>
      <c r="AB32" s="30">
        <f t="shared" si="50"/>
        <v>1.1889673486631662</v>
      </c>
      <c r="AC32" s="30">
        <f t="shared" si="50"/>
        <v>3.6212203512583745E-2</v>
      </c>
      <c r="AD32" s="30">
        <f t="shared" si="50"/>
        <v>9.0530508781459351E-2</v>
      </c>
      <c r="AE32" s="30">
        <f t="shared" si="50"/>
        <v>5.071519101937354</v>
      </c>
      <c r="AF32" s="30">
        <f t="shared" si="50"/>
        <v>5.0280644577222535</v>
      </c>
      <c r="AG32" s="30">
        <f t="shared" si="50"/>
        <v>-4.3454644215100702E-2</v>
      </c>
      <c r="AH32" s="30">
        <f t="shared" si="50"/>
        <v>5.4318305268875609</v>
      </c>
      <c r="AI32" s="30">
        <f t="shared" si="50"/>
        <v>0.36031142495020752</v>
      </c>
      <c r="AJ32" s="28"/>
    </row>
    <row r="33" spans="3:36" x14ac:dyDescent="0.2">
      <c r="C33">
        <v>2</v>
      </c>
      <c r="D33" t="str">
        <f>IF(C33=1,"UP","DS")</f>
        <v>DS</v>
      </c>
      <c r="F33" t="s">
        <v>50</v>
      </c>
      <c r="G33">
        <v>3</v>
      </c>
      <c r="H33">
        <v>90</v>
      </c>
      <c r="I33">
        <v>2</v>
      </c>
      <c r="J33">
        <f t="shared" si="0"/>
        <v>180</v>
      </c>
      <c r="K33" t="s">
        <v>54</v>
      </c>
      <c r="L33" s="31">
        <f t="shared" ref="L33:R33" si="51">AVERAGE(L21,L23,L25,L29)</f>
        <v>13.15</v>
      </c>
      <c r="M33" s="31">
        <f t="shared" si="51"/>
        <v>8.4</v>
      </c>
      <c r="N33" s="31">
        <f t="shared" si="51"/>
        <v>17.887500000000003</v>
      </c>
      <c r="O33" s="31">
        <f t="shared" si="51"/>
        <v>73.3</v>
      </c>
      <c r="P33" s="31">
        <f t="shared" si="51"/>
        <v>66.162499999999994</v>
      </c>
      <c r="Q33" s="31">
        <f t="shared" si="51"/>
        <v>80.45</v>
      </c>
      <c r="R33" s="31">
        <f t="shared" si="51"/>
        <v>1.88575</v>
      </c>
      <c r="S33" s="30">
        <f t="shared" ref="S33:AI33" si="52">SUM(S19,S21,S25)</f>
        <v>195</v>
      </c>
      <c r="T33" s="30">
        <f t="shared" si="52"/>
        <v>204</v>
      </c>
      <c r="U33" s="30">
        <f t="shared" si="52"/>
        <v>195</v>
      </c>
      <c r="V33" s="30">
        <f t="shared" si="52"/>
        <v>215</v>
      </c>
      <c r="W33" s="30">
        <f t="shared" si="52"/>
        <v>5.5250000000000004</v>
      </c>
      <c r="X33" s="30">
        <f t="shared" si="52"/>
        <v>2.2852999999999999</v>
      </c>
      <c r="Y33" s="30">
        <f t="shared" si="52"/>
        <v>801.6</v>
      </c>
      <c r="Z33" s="30">
        <f t="shared" si="52"/>
        <v>791.7</v>
      </c>
      <c r="AA33" s="30">
        <f t="shared" si="52"/>
        <v>826.5</v>
      </c>
      <c r="AB33" s="30">
        <f t="shared" si="52"/>
        <v>1.1333333333333333</v>
      </c>
      <c r="AC33" s="30">
        <f t="shared" si="52"/>
        <v>0.05</v>
      </c>
      <c r="AD33" s="30">
        <f t="shared" si="52"/>
        <v>6.1111111111111109E-2</v>
      </c>
      <c r="AE33" s="30">
        <f t="shared" si="52"/>
        <v>4.4533333333333331</v>
      </c>
      <c r="AF33" s="30">
        <f t="shared" si="52"/>
        <v>4.3983333333333334</v>
      </c>
      <c r="AG33" s="30">
        <f t="shared" si="52"/>
        <v>-5.4999999999999827E-2</v>
      </c>
      <c r="AH33" s="30">
        <f t="shared" si="52"/>
        <v>4.5916666666666668</v>
      </c>
      <c r="AI33" s="30">
        <f t="shared" si="52"/>
        <v>0.13833333333333364</v>
      </c>
      <c r="AJ33" s="28"/>
    </row>
    <row r="34" spans="3:36" x14ac:dyDescent="0.2">
      <c r="C34">
        <v>1</v>
      </c>
      <c r="D34" t="str">
        <f>IF(C34=1,"UP","DS")</f>
        <v>UP</v>
      </c>
      <c r="F34" t="s">
        <v>50</v>
      </c>
      <c r="G34">
        <v>3</v>
      </c>
      <c r="H34">
        <v>90</v>
      </c>
      <c r="I34">
        <v>0.97399999999999998</v>
      </c>
      <c r="J34">
        <f t="shared" ref="J34:J65" si="53">I34*H34</f>
        <v>87.66</v>
      </c>
      <c r="K34" t="s">
        <v>22</v>
      </c>
      <c r="L34">
        <v>14.4</v>
      </c>
      <c r="M34">
        <v>10.9</v>
      </c>
      <c r="N34">
        <v>17.899999999999999</v>
      </c>
      <c r="O34">
        <v>115.8</v>
      </c>
      <c r="P34">
        <v>106.2</v>
      </c>
      <c r="Q34">
        <v>125.4</v>
      </c>
      <c r="R34">
        <v>0.88</v>
      </c>
      <c r="S34">
        <v>11</v>
      </c>
      <c r="T34">
        <v>11</v>
      </c>
      <c r="U34">
        <v>11</v>
      </c>
      <c r="V34">
        <v>12</v>
      </c>
      <c r="W34">
        <v>0.38400000000000001</v>
      </c>
      <c r="X34">
        <v>0.78569999999999995</v>
      </c>
      <c r="Y34">
        <f t="shared" ref="Y34:Y41" si="54">T34*L34</f>
        <v>158.4</v>
      </c>
      <c r="Z34">
        <f t="shared" ref="Z34:Z41" si="55">L34*U34</f>
        <v>158.4</v>
      </c>
      <c r="AA34">
        <f t="shared" ref="AA34:AA41" si="56">L34*V34</f>
        <v>172.8</v>
      </c>
      <c r="AB34">
        <f t="shared" ref="AB34:AB41" si="57">T34/J34</f>
        <v>0.12548482774355466</v>
      </c>
      <c r="AC34">
        <f t="shared" ref="AC34:AC41" si="58">(T34-U34)/J34</f>
        <v>0</v>
      </c>
      <c r="AD34">
        <f t="shared" ref="AD34:AD41" si="59">(V34-T34)/J34</f>
        <v>1.1407711613050422E-2</v>
      </c>
      <c r="AE34">
        <f t="shared" ref="AE34:AE41" si="60">Y34/J34</f>
        <v>1.806981519507187</v>
      </c>
      <c r="AF34">
        <f t="shared" ref="AF34:AF41" si="61">(U34*L34)/J34</f>
        <v>1.806981519507187</v>
      </c>
      <c r="AG34">
        <f t="shared" ref="AG34:AG41" si="62">AF34-AE34</f>
        <v>0</v>
      </c>
      <c r="AH34">
        <f t="shared" ref="AH34:AH41" si="63">(L34*V34)/J34</f>
        <v>1.9712525667351131</v>
      </c>
      <c r="AI34" s="27">
        <f t="shared" ref="AI34:AI41" si="64">AH34-AE34</f>
        <v>0.16427104722792607</v>
      </c>
      <c r="AJ34" s="28"/>
    </row>
    <row r="35" spans="3:36" x14ac:dyDescent="0.2">
      <c r="C35">
        <v>2</v>
      </c>
      <c r="D35" t="str">
        <f>IF(C35=1,"UP","DS")</f>
        <v>DS</v>
      </c>
      <c r="F35" t="s">
        <v>50</v>
      </c>
      <c r="G35">
        <v>3</v>
      </c>
      <c r="H35">
        <v>90</v>
      </c>
      <c r="I35">
        <v>0.91</v>
      </c>
      <c r="J35">
        <f t="shared" si="53"/>
        <v>81.900000000000006</v>
      </c>
      <c r="K35" t="s">
        <v>22</v>
      </c>
      <c r="L35">
        <v>19.8</v>
      </c>
      <c r="M35">
        <v>11.2</v>
      </c>
      <c r="N35">
        <v>28.4</v>
      </c>
      <c r="O35">
        <v>126</v>
      </c>
      <c r="P35">
        <v>109.2</v>
      </c>
      <c r="Q35">
        <v>142.80000000000001</v>
      </c>
      <c r="R35">
        <v>0.88800000000000001</v>
      </c>
      <c r="S35">
        <v>10</v>
      </c>
      <c r="T35">
        <v>10</v>
      </c>
      <c r="U35">
        <v>10</v>
      </c>
      <c r="V35">
        <v>11</v>
      </c>
      <c r="W35">
        <v>0.23699999999999999</v>
      </c>
      <c r="X35">
        <v>0.83330000000000004</v>
      </c>
      <c r="Y35">
        <f t="shared" si="54"/>
        <v>198</v>
      </c>
      <c r="Z35">
        <f t="shared" si="55"/>
        <v>198</v>
      </c>
      <c r="AA35">
        <f t="shared" si="56"/>
        <v>217.8</v>
      </c>
      <c r="AB35">
        <f t="shared" si="57"/>
        <v>0.1221001221001221</v>
      </c>
      <c r="AC35">
        <f t="shared" si="58"/>
        <v>0</v>
      </c>
      <c r="AD35">
        <f t="shared" si="59"/>
        <v>1.221001221001221E-2</v>
      </c>
      <c r="AE35">
        <f t="shared" si="60"/>
        <v>2.4175824175824174</v>
      </c>
      <c r="AF35">
        <f t="shared" si="61"/>
        <v>2.4175824175824174</v>
      </c>
      <c r="AG35">
        <f t="shared" si="62"/>
        <v>0</v>
      </c>
      <c r="AH35">
        <f t="shared" si="63"/>
        <v>2.6593406593406592</v>
      </c>
      <c r="AI35" s="27">
        <f t="shared" si="64"/>
        <v>0.24175824175824179</v>
      </c>
      <c r="AJ35" s="28"/>
    </row>
    <row r="36" spans="3:36" x14ac:dyDescent="0.2">
      <c r="C36">
        <v>1</v>
      </c>
      <c r="D36" t="str">
        <f>IF(C36=1,"UP","DS")</f>
        <v>UP</v>
      </c>
      <c r="F36" t="s">
        <v>50</v>
      </c>
      <c r="G36">
        <v>3</v>
      </c>
      <c r="H36">
        <v>90</v>
      </c>
      <c r="I36">
        <v>0.97399999999999998</v>
      </c>
      <c r="J36">
        <f t="shared" si="53"/>
        <v>87.66</v>
      </c>
      <c r="K36" t="s">
        <v>24</v>
      </c>
      <c r="L36">
        <v>4.0999999999999996</v>
      </c>
      <c r="M36">
        <v>3.3</v>
      </c>
      <c r="N36">
        <v>4.9000000000000004</v>
      </c>
      <c r="O36">
        <v>44.3</v>
      </c>
      <c r="P36">
        <v>40.9</v>
      </c>
      <c r="Q36">
        <v>47.8</v>
      </c>
      <c r="R36">
        <v>3.766</v>
      </c>
      <c r="S36">
        <v>74</v>
      </c>
      <c r="T36">
        <v>75</v>
      </c>
      <c r="U36">
        <v>74</v>
      </c>
      <c r="V36">
        <v>78</v>
      </c>
      <c r="W36">
        <v>1.431</v>
      </c>
      <c r="X36">
        <v>0.74</v>
      </c>
      <c r="Y36">
        <f t="shared" si="54"/>
        <v>307.5</v>
      </c>
      <c r="Z36">
        <f t="shared" si="55"/>
        <v>303.39999999999998</v>
      </c>
      <c r="AA36">
        <f t="shared" si="56"/>
        <v>319.79999999999995</v>
      </c>
      <c r="AB36">
        <f t="shared" si="57"/>
        <v>0.85557837097878164</v>
      </c>
      <c r="AC36">
        <f t="shared" si="58"/>
        <v>1.1407711613050422E-2</v>
      </c>
      <c r="AD36">
        <f t="shared" si="59"/>
        <v>3.4223134839151265E-2</v>
      </c>
      <c r="AE36">
        <f t="shared" si="60"/>
        <v>3.5078713210130048</v>
      </c>
      <c r="AF36">
        <f t="shared" si="61"/>
        <v>3.4610997033994981</v>
      </c>
      <c r="AG36">
        <f t="shared" si="62"/>
        <v>-4.6771617613506677E-2</v>
      </c>
      <c r="AH36">
        <f t="shared" si="63"/>
        <v>3.6481861738535244</v>
      </c>
      <c r="AI36" s="27">
        <f t="shared" si="64"/>
        <v>0.14031485284051959</v>
      </c>
    </row>
    <row r="37" spans="3:36" x14ac:dyDescent="0.2">
      <c r="C37">
        <v>2</v>
      </c>
      <c r="D37" t="str">
        <f>IF(C37=1,"UP","DS")</f>
        <v>DS</v>
      </c>
      <c r="F37" t="s">
        <v>50</v>
      </c>
      <c r="G37">
        <v>3</v>
      </c>
      <c r="H37">
        <v>90</v>
      </c>
      <c r="I37">
        <v>0.91</v>
      </c>
      <c r="J37">
        <f t="shared" si="53"/>
        <v>81.900000000000006</v>
      </c>
      <c r="K37" t="s">
        <v>24</v>
      </c>
      <c r="L37">
        <v>5.2</v>
      </c>
      <c r="M37">
        <v>4.5</v>
      </c>
      <c r="N37">
        <v>6</v>
      </c>
      <c r="O37">
        <v>50.4</v>
      </c>
      <c r="P37">
        <v>47.8</v>
      </c>
      <c r="Q37">
        <v>52.9</v>
      </c>
      <c r="R37">
        <v>3.6589999999999998</v>
      </c>
      <c r="S37">
        <v>85</v>
      </c>
      <c r="T37">
        <v>87</v>
      </c>
      <c r="U37">
        <v>85</v>
      </c>
      <c r="V37">
        <v>91</v>
      </c>
      <c r="W37">
        <v>2.0049999999999999</v>
      </c>
      <c r="X37">
        <v>0.70250000000000001</v>
      </c>
      <c r="Y37">
        <f t="shared" si="54"/>
        <v>452.40000000000003</v>
      </c>
      <c r="Z37">
        <f t="shared" si="55"/>
        <v>442</v>
      </c>
      <c r="AA37">
        <f t="shared" si="56"/>
        <v>473.2</v>
      </c>
      <c r="AB37">
        <f t="shared" si="57"/>
        <v>1.0622710622710623</v>
      </c>
      <c r="AC37">
        <f t="shared" si="58"/>
        <v>2.442002442002442E-2</v>
      </c>
      <c r="AD37">
        <f t="shared" si="59"/>
        <v>4.884004884004884E-2</v>
      </c>
      <c r="AE37">
        <f t="shared" si="60"/>
        <v>5.5238095238095237</v>
      </c>
      <c r="AF37">
        <f t="shared" si="61"/>
        <v>5.3968253968253963</v>
      </c>
      <c r="AG37">
        <f t="shared" si="62"/>
        <v>-0.12698412698412742</v>
      </c>
      <c r="AH37">
        <f t="shared" si="63"/>
        <v>5.7777777777777777</v>
      </c>
      <c r="AI37" s="27">
        <f t="shared" si="64"/>
        <v>0.25396825396825395</v>
      </c>
    </row>
    <row r="38" spans="3:36" x14ac:dyDescent="0.2">
      <c r="C38">
        <v>1</v>
      </c>
      <c r="D38" t="str">
        <f>IF(C38=1,"UP","DS")</f>
        <v>UP</v>
      </c>
      <c r="F38" t="s">
        <v>50</v>
      </c>
      <c r="G38">
        <v>3</v>
      </c>
      <c r="H38">
        <v>90</v>
      </c>
      <c r="I38">
        <v>0.97399999999999998</v>
      </c>
      <c r="J38">
        <f t="shared" si="53"/>
        <v>87.66</v>
      </c>
      <c r="K38" t="s">
        <v>25</v>
      </c>
      <c r="L38">
        <v>59.3</v>
      </c>
      <c r="M38">
        <v>59.3</v>
      </c>
      <c r="N38">
        <v>59.3</v>
      </c>
      <c r="O38">
        <v>135</v>
      </c>
      <c r="P38">
        <v>135</v>
      </c>
      <c r="Q38">
        <v>135</v>
      </c>
      <c r="R38">
        <v>2.4089999999999998</v>
      </c>
      <c r="S38">
        <v>1</v>
      </c>
      <c r="T38">
        <v>1</v>
      </c>
      <c r="U38">
        <v>1</v>
      </c>
      <c r="V38">
        <v>1</v>
      </c>
      <c r="W38">
        <v>0</v>
      </c>
      <c r="X38">
        <v>1</v>
      </c>
      <c r="Y38">
        <f t="shared" si="54"/>
        <v>59.3</v>
      </c>
      <c r="Z38">
        <f t="shared" si="55"/>
        <v>59.3</v>
      </c>
      <c r="AA38">
        <f t="shared" si="56"/>
        <v>59.3</v>
      </c>
      <c r="AB38">
        <f t="shared" si="57"/>
        <v>1.1407711613050422E-2</v>
      </c>
      <c r="AC38">
        <f t="shared" si="58"/>
        <v>0</v>
      </c>
      <c r="AD38">
        <f t="shared" si="59"/>
        <v>0</v>
      </c>
      <c r="AE38">
        <f t="shared" si="60"/>
        <v>0.67647729865389006</v>
      </c>
      <c r="AF38">
        <f t="shared" si="61"/>
        <v>0.67647729865389006</v>
      </c>
      <c r="AG38">
        <f t="shared" si="62"/>
        <v>0</v>
      </c>
      <c r="AH38">
        <f t="shared" si="63"/>
        <v>0.67647729865389006</v>
      </c>
      <c r="AI38" s="27">
        <f t="shared" si="64"/>
        <v>0</v>
      </c>
    </row>
    <row r="39" spans="3:36" x14ac:dyDescent="0.2">
      <c r="C39">
        <v>2</v>
      </c>
      <c r="D39" t="str">
        <f>IF(C39=1,"UP","DS")</f>
        <v>DS</v>
      </c>
      <c r="F39" t="s">
        <v>50</v>
      </c>
      <c r="G39">
        <v>3</v>
      </c>
      <c r="H39">
        <v>90</v>
      </c>
      <c r="I39">
        <v>0.91</v>
      </c>
      <c r="J39">
        <f t="shared" si="53"/>
        <v>81.900000000000006</v>
      </c>
      <c r="K39" t="s">
        <v>25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54"/>
        <v>0</v>
      </c>
      <c r="Z39">
        <f t="shared" si="55"/>
        <v>0</v>
      </c>
      <c r="AA39">
        <f t="shared" si="56"/>
        <v>0</v>
      </c>
      <c r="AB39">
        <f t="shared" si="57"/>
        <v>0</v>
      </c>
      <c r="AC39">
        <f t="shared" si="58"/>
        <v>0</v>
      </c>
      <c r="AD39">
        <f t="shared" si="59"/>
        <v>0</v>
      </c>
      <c r="AE39">
        <f t="shared" si="60"/>
        <v>0</v>
      </c>
      <c r="AF39">
        <f t="shared" si="61"/>
        <v>0</v>
      </c>
      <c r="AG39">
        <f t="shared" si="62"/>
        <v>0</v>
      </c>
      <c r="AH39">
        <f t="shared" si="63"/>
        <v>0</v>
      </c>
      <c r="AI39" s="27">
        <f t="shared" si="64"/>
        <v>0</v>
      </c>
    </row>
    <row r="40" spans="3:36" x14ac:dyDescent="0.2">
      <c r="C40">
        <v>1</v>
      </c>
      <c r="D40" t="str">
        <f>IF(C40=1,"UP","DS")</f>
        <v>UP</v>
      </c>
      <c r="F40" t="s">
        <v>50</v>
      </c>
      <c r="G40">
        <v>3</v>
      </c>
      <c r="H40">
        <v>90</v>
      </c>
      <c r="I40">
        <v>0.97399999999999998</v>
      </c>
      <c r="J40">
        <f t="shared" si="53"/>
        <v>87.66</v>
      </c>
      <c r="K40" t="s">
        <v>23</v>
      </c>
      <c r="L40">
        <v>0.2</v>
      </c>
      <c r="M40">
        <v>0.2</v>
      </c>
      <c r="N40">
        <v>0.2</v>
      </c>
      <c r="O40">
        <v>31</v>
      </c>
      <c r="P40">
        <v>28.5</v>
      </c>
      <c r="Q40">
        <v>33.5</v>
      </c>
      <c r="R40">
        <v>0.67500000000000004</v>
      </c>
      <c r="S40">
        <v>3</v>
      </c>
      <c r="T40">
        <v>3</v>
      </c>
      <c r="U40">
        <v>3</v>
      </c>
      <c r="V40">
        <v>3</v>
      </c>
      <c r="W40">
        <v>0</v>
      </c>
      <c r="X40">
        <v>1</v>
      </c>
      <c r="Y40">
        <f t="shared" si="54"/>
        <v>0.60000000000000009</v>
      </c>
      <c r="Z40">
        <f t="shared" si="55"/>
        <v>0.60000000000000009</v>
      </c>
      <c r="AA40">
        <f t="shared" si="56"/>
        <v>0.60000000000000009</v>
      </c>
      <c r="AB40">
        <f t="shared" si="57"/>
        <v>3.4223134839151265E-2</v>
      </c>
      <c r="AC40">
        <f t="shared" si="58"/>
        <v>0</v>
      </c>
      <c r="AD40">
        <f t="shared" si="59"/>
        <v>0</v>
      </c>
      <c r="AE40">
        <f t="shared" si="60"/>
        <v>6.8446269678302547E-3</v>
      </c>
      <c r="AF40">
        <f t="shared" si="61"/>
        <v>6.8446269678302547E-3</v>
      </c>
      <c r="AG40">
        <f t="shared" si="62"/>
        <v>0</v>
      </c>
      <c r="AH40">
        <f t="shared" si="63"/>
        <v>6.8446269678302547E-3</v>
      </c>
      <c r="AI40" s="27">
        <f t="shared" si="64"/>
        <v>0</v>
      </c>
    </row>
    <row r="41" spans="3:36" x14ac:dyDescent="0.2">
      <c r="C41">
        <v>2</v>
      </c>
      <c r="D41" t="str">
        <f>IF(C41=1,"UP","DS")</f>
        <v>DS</v>
      </c>
      <c r="F41" t="s">
        <v>50</v>
      </c>
      <c r="G41">
        <v>3</v>
      </c>
      <c r="H41">
        <v>90</v>
      </c>
      <c r="I41">
        <v>0.91</v>
      </c>
      <c r="J41">
        <f t="shared" si="53"/>
        <v>81.900000000000006</v>
      </c>
      <c r="K41" t="s">
        <v>23</v>
      </c>
      <c r="L41">
        <v>0.2</v>
      </c>
      <c r="M41">
        <v>0.2</v>
      </c>
      <c r="N41">
        <v>0.2</v>
      </c>
      <c r="O41">
        <v>32</v>
      </c>
      <c r="P41">
        <v>32</v>
      </c>
      <c r="Q41">
        <v>32</v>
      </c>
      <c r="R41">
        <v>0.73199999999999998</v>
      </c>
      <c r="S41">
        <v>1</v>
      </c>
      <c r="T41">
        <v>1</v>
      </c>
      <c r="U41">
        <v>1</v>
      </c>
      <c r="V41">
        <v>1</v>
      </c>
      <c r="W41">
        <v>0.73399999999999999</v>
      </c>
      <c r="X41">
        <v>0.5</v>
      </c>
      <c r="Y41">
        <f t="shared" si="54"/>
        <v>0.2</v>
      </c>
      <c r="Z41">
        <f t="shared" si="55"/>
        <v>0.2</v>
      </c>
      <c r="AA41">
        <f t="shared" si="56"/>
        <v>0.2</v>
      </c>
      <c r="AB41">
        <f t="shared" si="57"/>
        <v>1.221001221001221E-2</v>
      </c>
      <c r="AC41">
        <f t="shared" si="58"/>
        <v>0</v>
      </c>
      <c r="AD41">
        <f t="shared" si="59"/>
        <v>0</v>
      </c>
      <c r="AE41">
        <f t="shared" si="60"/>
        <v>2.442002442002442E-3</v>
      </c>
      <c r="AF41">
        <f t="shared" si="61"/>
        <v>2.442002442002442E-3</v>
      </c>
      <c r="AG41">
        <f t="shared" si="62"/>
        <v>0</v>
      </c>
      <c r="AH41">
        <f t="shared" si="63"/>
        <v>2.442002442002442E-3</v>
      </c>
      <c r="AI41" s="27">
        <f t="shared" si="64"/>
        <v>0</v>
      </c>
    </row>
    <row r="42" spans="3:36" x14ac:dyDescent="0.2">
      <c r="C42">
        <v>1</v>
      </c>
      <c r="D42" t="str">
        <f>IF(C42=1,"UP","DS")</f>
        <v>UP</v>
      </c>
      <c r="F42" t="s">
        <v>50</v>
      </c>
      <c r="G42">
        <v>3</v>
      </c>
      <c r="H42">
        <v>90</v>
      </c>
      <c r="I42">
        <v>0.97399999999999998</v>
      </c>
      <c r="J42">
        <f t="shared" si="53"/>
        <v>87.66</v>
      </c>
      <c r="K42" t="s">
        <v>56</v>
      </c>
      <c r="L42">
        <f>AVERAGE(L36,L38)</f>
        <v>31.7</v>
      </c>
      <c r="M42">
        <f t="shared" ref="M42:R42" si="65">AVERAGE(M36,M38)</f>
        <v>31.299999999999997</v>
      </c>
      <c r="N42">
        <f t="shared" si="65"/>
        <v>32.1</v>
      </c>
      <c r="O42">
        <f t="shared" si="65"/>
        <v>89.65</v>
      </c>
      <c r="P42">
        <f t="shared" si="65"/>
        <v>87.95</v>
      </c>
      <c r="Q42">
        <f t="shared" si="65"/>
        <v>91.4</v>
      </c>
      <c r="R42">
        <f t="shared" si="65"/>
        <v>3.0874999999999999</v>
      </c>
      <c r="S42">
        <f>SUM(S36,S38)</f>
        <v>75</v>
      </c>
      <c r="T42">
        <f t="shared" ref="T42:AI42" si="66">SUM(T36,T38)</f>
        <v>76</v>
      </c>
      <c r="U42">
        <f t="shared" si="66"/>
        <v>75</v>
      </c>
      <c r="V42">
        <f t="shared" si="66"/>
        <v>79</v>
      </c>
      <c r="W42">
        <f t="shared" si="66"/>
        <v>1.431</v>
      </c>
      <c r="X42">
        <f t="shared" si="66"/>
        <v>1.74</v>
      </c>
      <c r="Y42">
        <f t="shared" si="66"/>
        <v>366.8</v>
      </c>
      <c r="Z42">
        <f t="shared" si="66"/>
        <v>362.7</v>
      </c>
      <c r="AA42">
        <f t="shared" si="66"/>
        <v>379.09999999999997</v>
      </c>
      <c r="AB42">
        <f t="shared" si="66"/>
        <v>0.86698608259183207</v>
      </c>
      <c r="AC42">
        <f t="shared" si="66"/>
        <v>1.1407711613050422E-2</v>
      </c>
      <c r="AD42">
        <f t="shared" si="66"/>
        <v>3.4223134839151265E-2</v>
      </c>
      <c r="AE42">
        <f t="shared" si="66"/>
        <v>4.1843486196668946</v>
      </c>
      <c r="AF42">
        <f t="shared" si="66"/>
        <v>4.137577002053388</v>
      </c>
      <c r="AG42">
        <f t="shared" si="66"/>
        <v>-4.6771617613506677E-2</v>
      </c>
      <c r="AH42">
        <f t="shared" si="66"/>
        <v>4.3246634725074147</v>
      </c>
      <c r="AI42">
        <f t="shared" si="66"/>
        <v>0.14031485284051959</v>
      </c>
    </row>
    <row r="43" spans="3:36" x14ac:dyDescent="0.2">
      <c r="C43">
        <v>2</v>
      </c>
      <c r="D43" t="str">
        <f>IF(C43=1,"UP","DS")</f>
        <v>DS</v>
      </c>
      <c r="F43" t="s">
        <v>50</v>
      </c>
      <c r="G43">
        <v>3</v>
      </c>
      <c r="H43">
        <v>90</v>
      </c>
      <c r="I43">
        <v>0.91</v>
      </c>
      <c r="J43">
        <f t="shared" si="53"/>
        <v>81.900000000000006</v>
      </c>
      <c r="K43" t="s">
        <v>56</v>
      </c>
      <c r="L43">
        <f>AVERAGE(L37,L39)</f>
        <v>2.6</v>
      </c>
      <c r="M43">
        <f t="shared" ref="M43:R43" si="67">AVERAGE(M37,M39)</f>
        <v>2.25</v>
      </c>
      <c r="N43">
        <f t="shared" si="67"/>
        <v>3</v>
      </c>
      <c r="O43">
        <f t="shared" si="67"/>
        <v>25.2</v>
      </c>
      <c r="P43">
        <f t="shared" si="67"/>
        <v>23.9</v>
      </c>
      <c r="Q43">
        <f t="shared" si="67"/>
        <v>26.45</v>
      </c>
      <c r="R43">
        <f t="shared" si="67"/>
        <v>1.8294999999999999</v>
      </c>
      <c r="S43">
        <f>SUM(S37,S39)</f>
        <v>85</v>
      </c>
      <c r="T43">
        <f t="shared" ref="T43:AI43" si="68">SUM(T37,T39)</f>
        <v>87</v>
      </c>
      <c r="U43">
        <f t="shared" si="68"/>
        <v>85</v>
      </c>
      <c r="V43">
        <f t="shared" si="68"/>
        <v>91</v>
      </c>
      <c r="W43">
        <f t="shared" si="68"/>
        <v>2.0049999999999999</v>
      </c>
      <c r="X43">
        <f t="shared" si="68"/>
        <v>0.70250000000000001</v>
      </c>
      <c r="Y43">
        <f t="shared" si="68"/>
        <v>452.40000000000003</v>
      </c>
      <c r="Z43">
        <f t="shared" si="68"/>
        <v>442</v>
      </c>
      <c r="AA43">
        <f t="shared" si="68"/>
        <v>473.2</v>
      </c>
      <c r="AB43">
        <f t="shared" si="68"/>
        <v>1.0622710622710623</v>
      </c>
      <c r="AC43">
        <f t="shared" si="68"/>
        <v>2.442002442002442E-2</v>
      </c>
      <c r="AD43">
        <f t="shared" si="68"/>
        <v>4.884004884004884E-2</v>
      </c>
      <c r="AE43">
        <f t="shared" si="68"/>
        <v>5.5238095238095237</v>
      </c>
      <c r="AF43">
        <f t="shared" si="68"/>
        <v>5.3968253968253963</v>
      </c>
      <c r="AG43">
        <f t="shared" si="68"/>
        <v>-0.12698412698412742</v>
      </c>
      <c r="AH43">
        <f t="shared" si="68"/>
        <v>5.7777777777777777</v>
      </c>
      <c r="AI43">
        <f t="shared" si="68"/>
        <v>0.25396825396825395</v>
      </c>
    </row>
    <row r="44" spans="3:36" x14ac:dyDescent="0.2">
      <c r="C44">
        <v>1</v>
      </c>
      <c r="D44" t="str">
        <f>IF(C44=1,"UP","DS")</f>
        <v>UP</v>
      </c>
      <c r="F44" t="s">
        <v>50</v>
      </c>
      <c r="G44">
        <v>3</v>
      </c>
      <c r="H44">
        <v>90</v>
      </c>
      <c r="I44">
        <v>0.97399999999999998</v>
      </c>
      <c r="J44">
        <f t="shared" si="53"/>
        <v>87.66</v>
      </c>
      <c r="K44" t="s">
        <v>52</v>
      </c>
      <c r="L44" s="31">
        <f t="shared" ref="L44:R45" si="69">AVERAGE(L34,L40)</f>
        <v>7.3</v>
      </c>
      <c r="M44" s="31">
        <f t="shared" si="69"/>
        <v>5.55</v>
      </c>
      <c r="N44" s="31">
        <f t="shared" si="69"/>
        <v>9.0499999999999989</v>
      </c>
      <c r="O44" s="31">
        <f t="shared" si="69"/>
        <v>73.400000000000006</v>
      </c>
      <c r="P44" s="31">
        <f t="shared" si="69"/>
        <v>67.349999999999994</v>
      </c>
      <c r="Q44" s="31">
        <f t="shared" si="69"/>
        <v>79.45</v>
      </c>
      <c r="R44" s="31">
        <f t="shared" si="69"/>
        <v>0.77750000000000008</v>
      </c>
      <c r="S44">
        <f t="shared" ref="S44:AF44" si="70">S34+S40</f>
        <v>14</v>
      </c>
      <c r="T44">
        <f t="shared" si="70"/>
        <v>14</v>
      </c>
      <c r="U44">
        <f t="shared" si="70"/>
        <v>14</v>
      </c>
      <c r="V44">
        <f t="shared" si="70"/>
        <v>15</v>
      </c>
      <c r="W44">
        <f t="shared" si="70"/>
        <v>0.38400000000000001</v>
      </c>
      <c r="X44">
        <f t="shared" si="70"/>
        <v>1.7856999999999998</v>
      </c>
      <c r="Y44">
        <f t="shared" si="70"/>
        <v>159</v>
      </c>
      <c r="Z44">
        <f t="shared" si="70"/>
        <v>159</v>
      </c>
      <c r="AA44">
        <f t="shared" si="70"/>
        <v>173.4</v>
      </c>
      <c r="AB44">
        <f t="shared" si="70"/>
        <v>0.15970796258270592</v>
      </c>
      <c r="AC44">
        <f t="shared" si="70"/>
        <v>0</v>
      </c>
      <c r="AD44">
        <f t="shared" si="70"/>
        <v>1.1407711613050422E-2</v>
      </c>
      <c r="AE44">
        <f t="shared" si="70"/>
        <v>1.8138261464750172</v>
      </c>
      <c r="AF44">
        <f t="shared" si="70"/>
        <v>1.8138261464750172</v>
      </c>
      <c r="AI44" s="27"/>
    </row>
    <row r="45" spans="3:36" x14ac:dyDescent="0.2">
      <c r="C45">
        <v>2</v>
      </c>
      <c r="D45" t="str">
        <f>IF(C45=1,"UP","DS")</f>
        <v>DS</v>
      </c>
      <c r="F45" t="s">
        <v>50</v>
      </c>
      <c r="G45">
        <v>3</v>
      </c>
      <c r="H45">
        <v>90</v>
      </c>
      <c r="I45">
        <v>0.91</v>
      </c>
      <c r="J45">
        <f t="shared" si="53"/>
        <v>81.900000000000006</v>
      </c>
      <c r="K45" t="s">
        <v>52</v>
      </c>
      <c r="L45" s="31">
        <f t="shared" si="69"/>
        <v>10</v>
      </c>
      <c r="M45" s="31">
        <f t="shared" si="69"/>
        <v>5.6999999999999993</v>
      </c>
      <c r="N45" s="31">
        <f t="shared" si="69"/>
        <v>14.299999999999999</v>
      </c>
      <c r="O45" s="31">
        <f t="shared" si="69"/>
        <v>79</v>
      </c>
      <c r="P45" s="31">
        <f t="shared" si="69"/>
        <v>70.599999999999994</v>
      </c>
      <c r="Q45" s="31">
        <f t="shared" si="69"/>
        <v>87.4</v>
      </c>
      <c r="R45" s="31">
        <f t="shared" si="69"/>
        <v>0.81</v>
      </c>
      <c r="S45">
        <f t="shared" ref="S45:AF45" si="71">S35+S41</f>
        <v>11</v>
      </c>
      <c r="T45">
        <f t="shared" si="71"/>
        <v>11</v>
      </c>
      <c r="U45">
        <f t="shared" si="71"/>
        <v>11</v>
      </c>
      <c r="V45">
        <f t="shared" si="71"/>
        <v>12</v>
      </c>
      <c r="W45">
        <f t="shared" si="71"/>
        <v>0.97099999999999997</v>
      </c>
      <c r="X45">
        <f t="shared" si="71"/>
        <v>1.3332999999999999</v>
      </c>
      <c r="Y45">
        <f t="shared" si="71"/>
        <v>198.2</v>
      </c>
      <c r="Z45">
        <f t="shared" si="71"/>
        <v>198.2</v>
      </c>
      <c r="AA45">
        <f t="shared" si="71"/>
        <v>218</v>
      </c>
      <c r="AB45">
        <f t="shared" si="71"/>
        <v>0.1343101343101343</v>
      </c>
      <c r="AC45">
        <f t="shared" si="71"/>
        <v>0</v>
      </c>
      <c r="AD45">
        <f t="shared" si="71"/>
        <v>1.221001221001221E-2</v>
      </c>
      <c r="AE45">
        <f t="shared" si="71"/>
        <v>2.4200244200244199</v>
      </c>
      <c r="AF45">
        <f t="shared" si="71"/>
        <v>2.4200244200244199</v>
      </c>
      <c r="AI45" s="27"/>
    </row>
    <row r="46" spans="3:36" x14ac:dyDescent="0.2">
      <c r="C46">
        <v>1</v>
      </c>
      <c r="D46" t="str">
        <f>IF(C46=1,"UP","DS")</f>
        <v>UP</v>
      </c>
      <c r="F46" t="s">
        <v>50</v>
      </c>
      <c r="G46">
        <v>3</v>
      </c>
      <c r="H46">
        <v>90</v>
      </c>
      <c r="I46">
        <v>0.97399999999999998</v>
      </c>
      <c r="J46">
        <f t="shared" si="53"/>
        <v>87.66</v>
      </c>
      <c r="K46" t="s">
        <v>53</v>
      </c>
      <c r="L46" s="31">
        <f t="shared" ref="L46:R46" si="72">AVERAGE(L34,L36,L38,L40,L44)</f>
        <v>17.059999999999999</v>
      </c>
      <c r="M46" s="31">
        <f t="shared" si="72"/>
        <v>15.85</v>
      </c>
      <c r="N46" s="31">
        <f t="shared" si="72"/>
        <v>18.27</v>
      </c>
      <c r="O46" s="31">
        <f t="shared" si="72"/>
        <v>79.900000000000006</v>
      </c>
      <c r="P46" s="31">
        <f t="shared" si="72"/>
        <v>75.59</v>
      </c>
      <c r="Q46" s="31">
        <f t="shared" si="72"/>
        <v>84.22999999999999</v>
      </c>
      <c r="R46" s="31">
        <f t="shared" si="72"/>
        <v>1.7015</v>
      </c>
      <c r="S46">
        <f t="shared" ref="S46:AI46" si="73">SUM(S34,S36,S38,S40)</f>
        <v>89</v>
      </c>
      <c r="T46">
        <f t="shared" si="73"/>
        <v>90</v>
      </c>
      <c r="U46">
        <f t="shared" si="73"/>
        <v>89</v>
      </c>
      <c r="V46">
        <f t="shared" si="73"/>
        <v>94</v>
      </c>
      <c r="W46">
        <f t="shared" si="73"/>
        <v>1.8149999999999999</v>
      </c>
      <c r="X46">
        <f t="shared" si="73"/>
        <v>3.5257000000000001</v>
      </c>
      <c r="Y46">
        <f t="shared" si="73"/>
        <v>525.79999999999995</v>
      </c>
      <c r="Z46">
        <f t="shared" si="73"/>
        <v>521.69999999999993</v>
      </c>
      <c r="AA46">
        <f t="shared" si="73"/>
        <v>552.5</v>
      </c>
      <c r="AB46">
        <f t="shared" si="73"/>
        <v>1.0266940451745379</v>
      </c>
      <c r="AC46">
        <f t="shared" si="73"/>
        <v>1.1407711613050422E-2</v>
      </c>
      <c r="AD46">
        <f t="shared" si="73"/>
        <v>4.5630846452201689E-2</v>
      </c>
      <c r="AE46">
        <f t="shared" si="73"/>
        <v>5.9981747661419131</v>
      </c>
      <c r="AF46">
        <f t="shared" si="73"/>
        <v>5.9514031485284065</v>
      </c>
      <c r="AG46">
        <f t="shared" si="73"/>
        <v>-4.6771617613506677E-2</v>
      </c>
      <c r="AH46">
        <f t="shared" si="73"/>
        <v>6.3027606662103581</v>
      </c>
      <c r="AI46">
        <f t="shared" si="73"/>
        <v>0.30458590006844566</v>
      </c>
    </row>
    <row r="47" spans="3:36" x14ac:dyDescent="0.2">
      <c r="C47">
        <v>2</v>
      </c>
      <c r="D47" t="str">
        <f>IF(C47=1,"UP","DS")</f>
        <v>DS</v>
      </c>
      <c r="F47" t="s">
        <v>50</v>
      </c>
      <c r="G47">
        <v>3</v>
      </c>
      <c r="H47">
        <v>90</v>
      </c>
      <c r="I47">
        <v>0.91</v>
      </c>
      <c r="J47">
        <f t="shared" si="53"/>
        <v>81.900000000000006</v>
      </c>
      <c r="K47" t="s">
        <v>53</v>
      </c>
      <c r="L47" s="31">
        <f t="shared" ref="L47:R47" si="74">AVERAGE(L35,L37,L39,L41)</f>
        <v>6.3</v>
      </c>
      <c r="M47" s="31">
        <f t="shared" si="74"/>
        <v>3.9749999999999996</v>
      </c>
      <c r="N47" s="31">
        <f t="shared" si="74"/>
        <v>8.65</v>
      </c>
      <c r="O47" s="31">
        <f t="shared" si="74"/>
        <v>52.1</v>
      </c>
      <c r="P47" s="31">
        <f t="shared" si="74"/>
        <v>47.25</v>
      </c>
      <c r="Q47" s="31">
        <f t="shared" si="74"/>
        <v>56.925000000000004</v>
      </c>
      <c r="R47" s="31">
        <f t="shared" si="74"/>
        <v>1.31975</v>
      </c>
      <c r="S47">
        <f t="shared" ref="S47:AI47" si="75">SUM(S35,S37,S39,S41)</f>
        <v>96</v>
      </c>
      <c r="T47">
        <f t="shared" si="75"/>
        <v>98</v>
      </c>
      <c r="U47">
        <f t="shared" si="75"/>
        <v>96</v>
      </c>
      <c r="V47">
        <f t="shared" si="75"/>
        <v>103</v>
      </c>
      <c r="W47">
        <f t="shared" si="75"/>
        <v>2.976</v>
      </c>
      <c r="X47">
        <f t="shared" si="75"/>
        <v>2.0358000000000001</v>
      </c>
      <c r="Y47">
        <f t="shared" si="75"/>
        <v>650.60000000000014</v>
      </c>
      <c r="Z47">
        <f t="shared" si="75"/>
        <v>640.20000000000005</v>
      </c>
      <c r="AA47">
        <f t="shared" si="75"/>
        <v>691.2</v>
      </c>
      <c r="AB47">
        <f t="shared" si="75"/>
        <v>1.1965811965811965</v>
      </c>
      <c r="AC47">
        <f t="shared" si="75"/>
        <v>2.442002442002442E-2</v>
      </c>
      <c r="AD47">
        <f t="shared" si="75"/>
        <v>6.1050061050061048E-2</v>
      </c>
      <c r="AE47">
        <f t="shared" si="75"/>
        <v>7.943833943833944</v>
      </c>
      <c r="AF47">
        <f t="shared" si="75"/>
        <v>7.8168498168498157</v>
      </c>
      <c r="AG47">
        <f t="shared" si="75"/>
        <v>-0.12698412698412742</v>
      </c>
      <c r="AH47">
        <f t="shared" si="75"/>
        <v>8.4395604395604398</v>
      </c>
      <c r="AI47">
        <f t="shared" si="75"/>
        <v>0.49572649572649574</v>
      </c>
    </row>
    <row r="48" spans="3:36" x14ac:dyDescent="0.2">
      <c r="C48">
        <v>1</v>
      </c>
      <c r="D48" t="str">
        <f>IF(C48=1,"UP","DS")</f>
        <v>UP</v>
      </c>
      <c r="F48" t="s">
        <v>50</v>
      </c>
      <c r="G48">
        <v>3</v>
      </c>
      <c r="H48">
        <v>90</v>
      </c>
      <c r="I48">
        <v>0.97399999999999998</v>
      </c>
      <c r="J48">
        <f t="shared" si="53"/>
        <v>87.66</v>
      </c>
      <c r="K48" t="s">
        <v>54</v>
      </c>
      <c r="L48" s="31">
        <f t="shared" ref="L48:R48" si="76">AVERAGE(L36,L38,L40,L44,L46)</f>
        <v>17.592000000000002</v>
      </c>
      <c r="M48" s="31">
        <f t="shared" si="76"/>
        <v>16.839999999999996</v>
      </c>
      <c r="N48" s="31">
        <f t="shared" si="76"/>
        <v>18.344000000000001</v>
      </c>
      <c r="O48" s="31">
        <f t="shared" si="76"/>
        <v>72.72</v>
      </c>
      <c r="P48" s="31">
        <f t="shared" si="76"/>
        <v>69.468000000000004</v>
      </c>
      <c r="Q48" s="31">
        <f t="shared" si="76"/>
        <v>75.996000000000009</v>
      </c>
      <c r="R48" s="31">
        <f t="shared" si="76"/>
        <v>1.8657999999999997</v>
      </c>
      <c r="S48" s="30">
        <f t="shared" ref="S48:AI48" si="77">SUM(S34,S36,S40)</f>
        <v>88</v>
      </c>
      <c r="T48" s="30">
        <f t="shared" si="77"/>
        <v>89</v>
      </c>
      <c r="U48" s="30">
        <f t="shared" si="77"/>
        <v>88</v>
      </c>
      <c r="V48" s="30">
        <f t="shared" si="77"/>
        <v>93</v>
      </c>
      <c r="W48" s="30">
        <f t="shared" si="77"/>
        <v>1.8149999999999999</v>
      </c>
      <c r="X48" s="30">
        <f t="shared" si="77"/>
        <v>2.5257000000000001</v>
      </c>
      <c r="Y48" s="30">
        <f t="shared" si="77"/>
        <v>466.5</v>
      </c>
      <c r="Z48" s="30">
        <f t="shared" si="77"/>
        <v>462.4</v>
      </c>
      <c r="AA48" s="30">
        <f t="shared" si="77"/>
        <v>493.2</v>
      </c>
      <c r="AB48" s="30">
        <f t="shared" si="77"/>
        <v>1.0152863335614875</v>
      </c>
      <c r="AC48" s="30">
        <f t="shared" si="77"/>
        <v>1.1407711613050422E-2</v>
      </c>
      <c r="AD48" s="30">
        <f t="shared" si="77"/>
        <v>4.5630846452201689E-2</v>
      </c>
      <c r="AE48" s="30">
        <f t="shared" si="77"/>
        <v>5.3216974674880229</v>
      </c>
      <c r="AF48" s="30">
        <f t="shared" si="77"/>
        <v>5.2749258498745162</v>
      </c>
      <c r="AG48" s="30">
        <f t="shared" si="77"/>
        <v>-4.6771617613506677E-2</v>
      </c>
      <c r="AH48" s="30">
        <f t="shared" si="77"/>
        <v>5.6262833675564679</v>
      </c>
      <c r="AI48" s="30">
        <f t="shared" si="77"/>
        <v>0.30458590006844566</v>
      </c>
    </row>
    <row r="49" spans="3:35" x14ac:dyDescent="0.2">
      <c r="C49">
        <v>2</v>
      </c>
      <c r="D49" t="str">
        <f>IF(C49=1,"UP","DS")</f>
        <v>DS</v>
      </c>
      <c r="F49" t="s">
        <v>50</v>
      </c>
      <c r="G49">
        <v>3</v>
      </c>
      <c r="H49">
        <v>90</v>
      </c>
      <c r="I49">
        <v>0.91</v>
      </c>
      <c r="J49">
        <f t="shared" si="53"/>
        <v>81.900000000000006</v>
      </c>
      <c r="K49" t="s">
        <v>54</v>
      </c>
      <c r="L49" s="31">
        <f t="shared" ref="L49:R49" si="78">AVERAGE(L37,L39,L41,L45)</f>
        <v>3.85</v>
      </c>
      <c r="M49" s="31">
        <f t="shared" si="78"/>
        <v>2.5999999999999996</v>
      </c>
      <c r="N49" s="31">
        <f t="shared" si="78"/>
        <v>5.125</v>
      </c>
      <c r="O49" s="31">
        <f t="shared" si="78"/>
        <v>40.35</v>
      </c>
      <c r="P49" s="31">
        <f t="shared" si="78"/>
        <v>37.599999999999994</v>
      </c>
      <c r="Q49" s="31">
        <f t="shared" si="78"/>
        <v>43.075000000000003</v>
      </c>
      <c r="R49" s="31">
        <f t="shared" si="78"/>
        <v>1.3002500000000001</v>
      </c>
      <c r="S49" s="30">
        <f t="shared" ref="S49:AI49" si="79">SUM(S35,S37,S41)</f>
        <v>96</v>
      </c>
      <c r="T49" s="30">
        <f t="shared" si="79"/>
        <v>98</v>
      </c>
      <c r="U49" s="30">
        <f t="shared" si="79"/>
        <v>96</v>
      </c>
      <c r="V49" s="30">
        <f t="shared" si="79"/>
        <v>103</v>
      </c>
      <c r="W49" s="30">
        <f t="shared" si="79"/>
        <v>2.976</v>
      </c>
      <c r="X49" s="30">
        <f t="shared" si="79"/>
        <v>2.0358000000000001</v>
      </c>
      <c r="Y49" s="30">
        <f t="shared" si="79"/>
        <v>650.60000000000014</v>
      </c>
      <c r="Z49" s="30">
        <f t="shared" si="79"/>
        <v>640.20000000000005</v>
      </c>
      <c r="AA49" s="30">
        <f t="shared" si="79"/>
        <v>691.2</v>
      </c>
      <c r="AB49" s="30">
        <f t="shared" si="79"/>
        <v>1.1965811965811965</v>
      </c>
      <c r="AC49" s="30">
        <f t="shared" si="79"/>
        <v>2.442002442002442E-2</v>
      </c>
      <c r="AD49" s="30">
        <f t="shared" si="79"/>
        <v>6.1050061050061048E-2</v>
      </c>
      <c r="AE49" s="30">
        <f t="shared" si="79"/>
        <v>7.943833943833944</v>
      </c>
      <c r="AF49" s="30">
        <f t="shared" si="79"/>
        <v>7.8168498168498157</v>
      </c>
      <c r="AG49" s="30">
        <f t="shared" si="79"/>
        <v>-0.12698412698412742</v>
      </c>
      <c r="AH49" s="30">
        <f t="shared" si="79"/>
        <v>8.4395604395604398</v>
      </c>
      <c r="AI49" s="30">
        <f t="shared" si="79"/>
        <v>0.49572649572649574</v>
      </c>
    </row>
    <row r="50" spans="3:35" x14ac:dyDescent="0.2">
      <c r="C50">
        <v>1</v>
      </c>
      <c r="D50" t="str">
        <f>IF(C50=1,"UP","DS")</f>
        <v>UP</v>
      </c>
      <c r="F50" t="s">
        <v>50</v>
      </c>
      <c r="G50">
        <v>3</v>
      </c>
      <c r="H50">
        <v>80</v>
      </c>
      <c r="I50">
        <v>1.494</v>
      </c>
      <c r="J50">
        <f t="shared" si="53"/>
        <v>119.52</v>
      </c>
      <c r="K50" t="s">
        <v>22</v>
      </c>
      <c r="L50">
        <v>14.2</v>
      </c>
      <c r="M50">
        <v>12</v>
      </c>
      <c r="N50">
        <v>16.5</v>
      </c>
      <c r="O50">
        <v>112.1</v>
      </c>
      <c r="P50">
        <v>106.5</v>
      </c>
      <c r="Q50">
        <v>117.6</v>
      </c>
      <c r="R50">
        <v>0.98</v>
      </c>
      <c r="S50">
        <v>20</v>
      </c>
      <c r="T50">
        <v>20</v>
      </c>
      <c r="U50">
        <v>20</v>
      </c>
      <c r="V50">
        <v>20</v>
      </c>
      <c r="W50">
        <v>0.127</v>
      </c>
      <c r="X50">
        <v>0.90910000000000002</v>
      </c>
      <c r="Y50">
        <f t="shared" ref="Y50:Y57" si="80">T50*L50</f>
        <v>284</v>
      </c>
      <c r="Z50">
        <f t="shared" ref="Z50:Z57" si="81">L50*U50</f>
        <v>284</v>
      </c>
      <c r="AA50">
        <f t="shared" ref="AA50:AA57" si="82">L50*V50</f>
        <v>284</v>
      </c>
      <c r="AB50">
        <f t="shared" ref="AB50:AB57" si="83">T50/J50</f>
        <v>0.16733601070950468</v>
      </c>
      <c r="AC50">
        <f t="shared" ref="AC50:AC57" si="84">(T50-U50)/J50</f>
        <v>0</v>
      </c>
      <c r="AD50">
        <f t="shared" ref="AD50:AD57" si="85">(V50-T50)/J50</f>
        <v>0</v>
      </c>
      <c r="AE50">
        <f t="shared" ref="AE50:AE57" si="86">Y50/J50</f>
        <v>2.3761713520749668</v>
      </c>
      <c r="AF50">
        <f t="shared" ref="AF50:AF57" si="87">(U50*L50)/J50</f>
        <v>2.3761713520749668</v>
      </c>
      <c r="AG50">
        <f t="shared" ref="AG50:AG57" si="88">AF50-AE50</f>
        <v>0</v>
      </c>
      <c r="AH50">
        <f t="shared" ref="AH50:AH57" si="89">(L50*V50)/J50</f>
        <v>2.3761713520749668</v>
      </c>
      <c r="AI50" s="27">
        <f t="shared" ref="AI50:AI57" si="90">AH50-AE50</f>
        <v>0</v>
      </c>
    </row>
    <row r="51" spans="3:35" x14ac:dyDescent="0.2">
      <c r="C51">
        <v>2</v>
      </c>
      <c r="D51" t="str">
        <f>IF(C51=1,"UP","DS")</f>
        <v>DS</v>
      </c>
      <c r="F51" t="s">
        <v>50</v>
      </c>
      <c r="G51">
        <v>3</v>
      </c>
      <c r="H51">
        <v>80</v>
      </c>
      <c r="I51">
        <v>1.474</v>
      </c>
      <c r="J51">
        <f t="shared" si="53"/>
        <v>117.92</v>
      </c>
      <c r="K51" t="s">
        <v>22</v>
      </c>
      <c r="L51">
        <v>14.4</v>
      </c>
      <c r="M51">
        <v>12</v>
      </c>
      <c r="N51">
        <v>16.899999999999999</v>
      </c>
      <c r="O51">
        <v>113.2</v>
      </c>
      <c r="P51">
        <v>107.4</v>
      </c>
      <c r="Q51">
        <v>119</v>
      </c>
      <c r="R51">
        <v>0.93300000000000005</v>
      </c>
      <c r="S51">
        <v>33</v>
      </c>
      <c r="T51">
        <v>33</v>
      </c>
      <c r="U51">
        <v>33</v>
      </c>
      <c r="V51">
        <v>34</v>
      </c>
      <c r="W51">
        <v>0.46800000000000003</v>
      </c>
      <c r="X51">
        <v>0.82499999999999996</v>
      </c>
      <c r="Y51">
        <f t="shared" si="80"/>
        <v>475.2</v>
      </c>
      <c r="Z51">
        <f t="shared" si="81"/>
        <v>475.2</v>
      </c>
      <c r="AA51">
        <f t="shared" si="82"/>
        <v>489.6</v>
      </c>
      <c r="AB51">
        <f t="shared" si="83"/>
        <v>0.27985074626865669</v>
      </c>
      <c r="AC51">
        <f t="shared" si="84"/>
        <v>0</v>
      </c>
      <c r="AD51">
        <f t="shared" si="85"/>
        <v>8.4803256445047485E-3</v>
      </c>
      <c r="AE51">
        <f t="shared" si="86"/>
        <v>4.0298507462686564</v>
      </c>
      <c r="AF51">
        <f t="shared" si="87"/>
        <v>4.0298507462686564</v>
      </c>
      <c r="AG51">
        <f t="shared" si="88"/>
        <v>0</v>
      </c>
      <c r="AH51">
        <f t="shared" si="89"/>
        <v>4.1519674355495253</v>
      </c>
      <c r="AI51" s="27">
        <f t="shared" si="90"/>
        <v>0.12211668928086894</v>
      </c>
    </row>
    <row r="52" spans="3:35" x14ac:dyDescent="0.2">
      <c r="C52">
        <v>1</v>
      </c>
      <c r="D52" t="str">
        <f>IF(C52=1,"UP","DS")</f>
        <v>UP</v>
      </c>
      <c r="F52" t="s">
        <v>50</v>
      </c>
      <c r="G52">
        <v>3</v>
      </c>
      <c r="H52">
        <v>80</v>
      </c>
      <c r="I52">
        <v>1.494</v>
      </c>
      <c r="J52">
        <f t="shared" si="53"/>
        <v>119.52</v>
      </c>
      <c r="K52" t="s">
        <v>24</v>
      </c>
      <c r="L52">
        <v>5.0999999999999996</v>
      </c>
      <c r="M52">
        <v>4.5</v>
      </c>
      <c r="N52">
        <v>5.6</v>
      </c>
      <c r="O52">
        <v>50.2</v>
      </c>
      <c r="P52">
        <v>48.1</v>
      </c>
      <c r="Q52">
        <v>52.4</v>
      </c>
      <c r="R52">
        <v>3.52</v>
      </c>
      <c r="S52">
        <v>143</v>
      </c>
      <c r="T52">
        <v>177</v>
      </c>
      <c r="U52">
        <v>146</v>
      </c>
      <c r="V52">
        <v>208</v>
      </c>
      <c r="W52">
        <v>15.574999999999999</v>
      </c>
      <c r="X52">
        <v>0.42059999999999997</v>
      </c>
      <c r="Y52">
        <f t="shared" si="80"/>
        <v>902.69999999999993</v>
      </c>
      <c r="Z52">
        <f t="shared" si="81"/>
        <v>744.59999999999991</v>
      </c>
      <c r="AA52">
        <f t="shared" si="82"/>
        <v>1060.8</v>
      </c>
      <c r="AB52">
        <f t="shared" si="83"/>
        <v>1.4809236947791165</v>
      </c>
      <c r="AC52">
        <f t="shared" si="84"/>
        <v>0.25937081659973227</v>
      </c>
      <c r="AD52">
        <f t="shared" si="85"/>
        <v>0.25937081659973227</v>
      </c>
      <c r="AE52">
        <f t="shared" si="86"/>
        <v>7.552710843373494</v>
      </c>
      <c r="AF52">
        <f t="shared" si="87"/>
        <v>6.2299196787148592</v>
      </c>
      <c r="AG52">
        <f t="shared" si="88"/>
        <v>-1.3227911646586348</v>
      </c>
      <c r="AH52">
        <f t="shared" si="89"/>
        <v>8.8755020080321287</v>
      </c>
      <c r="AI52" s="27">
        <f t="shared" si="90"/>
        <v>1.3227911646586348</v>
      </c>
    </row>
    <row r="53" spans="3:35" x14ac:dyDescent="0.2">
      <c r="C53">
        <v>2</v>
      </c>
      <c r="D53" t="str">
        <f>IF(C53=1,"UP","DS")</f>
        <v>DS</v>
      </c>
      <c r="F53" t="s">
        <v>50</v>
      </c>
      <c r="G53">
        <v>3</v>
      </c>
      <c r="H53">
        <v>80</v>
      </c>
      <c r="I53">
        <v>1.474</v>
      </c>
      <c r="J53">
        <f t="shared" si="53"/>
        <v>117.92</v>
      </c>
      <c r="K53" t="s">
        <v>24</v>
      </c>
      <c r="L53">
        <v>5.7</v>
      </c>
      <c r="M53">
        <v>5</v>
      </c>
      <c r="N53">
        <v>6.5</v>
      </c>
      <c r="O53">
        <v>53</v>
      </c>
      <c r="P53">
        <v>50.5</v>
      </c>
      <c r="Q53">
        <v>55.5</v>
      </c>
      <c r="R53">
        <v>3.4060000000000001</v>
      </c>
      <c r="S53">
        <v>108</v>
      </c>
      <c r="T53">
        <v>132</v>
      </c>
      <c r="U53">
        <v>108</v>
      </c>
      <c r="V53">
        <v>157</v>
      </c>
      <c r="W53">
        <v>12.692</v>
      </c>
      <c r="X53">
        <v>0.43030000000000002</v>
      </c>
      <c r="Y53">
        <f t="shared" si="80"/>
        <v>752.4</v>
      </c>
      <c r="Z53">
        <f t="shared" si="81"/>
        <v>615.6</v>
      </c>
      <c r="AA53">
        <f t="shared" si="82"/>
        <v>894.9</v>
      </c>
      <c r="AB53">
        <f t="shared" si="83"/>
        <v>1.1194029850746268</v>
      </c>
      <c r="AC53">
        <f t="shared" si="84"/>
        <v>0.20352781546811397</v>
      </c>
      <c r="AD53">
        <f t="shared" si="85"/>
        <v>0.21200814111261873</v>
      </c>
      <c r="AE53">
        <f t="shared" si="86"/>
        <v>6.3805970149253728</v>
      </c>
      <c r="AF53">
        <f t="shared" si="87"/>
        <v>5.2204884667571232</v>
      </c>
      <c r="AG53">
        <f t="shared" si="88"/>
        <v>-1.1601085481682496</v>
      </c>
      <c r="AH53">
        <f t="shared" si="89"/>
        <v>7.5890434192672993</v>
      </c>
      <c r="AI53" s="27">
        <f t="shared" si="90"/>
        <v>1.2084464043419265</v>
      </c>
    </row>
    <row r="54" spans="3:35" x14ac:dyDescent="0.2">
      <c r="C54">
        <v>1</v>
      </c>
      <c r="D54" t="str">
        <f>IF(C54=1,"UP","DS")</f>
        <v>UP</v>
      </c>
      <c r="F54" t="s">
        <v>50</v>
      </c>
      <c r="G54">
        <v>3</v>
      </c>
      <c r="H54">
        <v>80</v>
      </c>
      <c r="I54">
        <v>1.494</v>
      </c>
      <c r="J54">
        <f t="shared" si="53"/>
        <v>119.52</v>
      </c>
      <c r="K54" t="s">
        <v>25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80"/>
        <v>0</v>
      </c>
      <c r="Z54">
        <f t="shared" si="81"/>
        <v>0</v>
      </c>
      <c r="AA54">
        <f t="shared" si="82"/>
        <v>0</v>
      </c>
      <c r="AB54">
        <f t="shared" si="83"/>
        <v>0</v>
      </c>
      <c r="AC54">
        <f t="shared" si="84"/>
        <v>0</v>
      </c>
      <c r="AD54">
        <f t="shared" si="85"/>
        <v>0</v>
      </c>
      <c r="AE54">
        <f t="shared" si="86"/>
        <v>0</v>
      </c>
      <c r="AF54">
        <f t="shared" si="87"/>
        <v>0</v>
      </c>
      <c r="AG54">
        <f t="shared" si="88"/>
        <v>0</v>
      </c>
      <c r="AH54">
        <f t="shared" si="89"/>
        <v>0</v>
      </c>
      <c r="AI54" s="27">
        <f t="shared" si="90"/>
        <v>0</v>
      </c>
    </row>
    <row r="55" spans="3:35" x14ac:dyDescent="0.2">
      <c r="C55">
        <v>2</v>
      </c>
      <c r="D55" t="str">
        <f>IF(C55=1,"UP","DS")</f>
        <v>DS</v>
      </c>
      <c r="F55" t="s">
        <v>50</v>
      </c>
      <c r="G55">
        <v>3</v>
      </c>
      <c r="H55">
        <v>80</v>
      </c>
      <c r="I55">
        <v>1.474</v>
      </c>
      <c r="J55">
        <f t="shared" si="53"/>
        <v>117.92</v>
      </c>
      <c r="K55" t="s">
        <v>25</v>
      </c>
      <c r="L55">
        <v>50.6</v>
      </c>
      <c r="M55">
        <v>0</v>
      </c>
      <c r="N55">
        <v>111.7</v>
      </c>
      <c r="O55">
        <v>116.8</v>
      </c>
      <c r="P55">
        <v>65.7</v>
      </c>
      <c r="Q55">
        <v>167.8</v>
      </c>
      <c r="R55">
        <v>2.8570000000000002</v>
      </c>
      <c r="S55">
        <v>4</v>
      </c>
      <c r="T55">
        <v>4</v>
      </c>
      <c r="U55">
        <v>4</v>
      </c>
      <c r="V55">
        <v>9</v>
      </c>
      <c r="W55">
        <v>1.468</v>
      </c>
      <c r="X55">
        <v>0.5</v>
      </c>
      <c r="Y55">
        <f t="shared" si="80"/>
        <v>202.4</v>
      </c>
      <c r="Z55">
        <f t="shared" si="81"/>
        <v>202.4</v>
      </c>
      <c r="AA55">
        <f t="shared" si="82"/>
        <v>455.40000000000003</v>
      </c>
      <c r="AB55">
        <f t="shared" si="83"/>
        <v>3.3921302578018994E-2</v>
      </c>
      <c r="AC55">
        <f t="shared" si="84"/>
        <v>0</v>
      </c>
      <c r="AD55">
        <f t="shared" si="85"/>
        <v>4.2401628222523746E-2</v>
      </c>
      <c r="AE55">
        <f t="shared" si="86"/>
        <v>1.7164179104477613</v>
      </c>
      <c r="AF55">
        <f t="shared" si="87"/>
        <v>1.7164179104477613</v>
      </c>
      <c r="AG55">
        <f t="shared" si="88"/>
        <v>0</v>
      </c>
      <c r="AH55">
        <f t="shared" si="89"/>
        <v>3.8619402985074629</v>
      </c>
      <c r="AI55" s="27">
        <f t="shared" si="90"/>
        <v>2.1455223880597014</v>
      </c>
    </row>
    <row r="56" spans="3:35" x14ac:dyDescent="0.2">
      <c r="C56">
        <v>1</v>
      </c>
      <c r="D56" t="str">
        <f>IF(C56=1,"UP","DS")</f>
        <v>UP</v>
      </c>
      <c r="F56" t="s">
        <v>50</v>
      </c>
      <c r="G56">
        <v>3</v>
      </c>
      <c r="H56">
        <v>80</v>
      </c>
      <c r="I56">
        <v>1.494</v>
      </c>
      <c r="J56">
        <f t="shared" si="53"/>
        <v>119.52</v>
      </c>
      <c r="K56" t="s">
        <v>23</v>
      </c>
      <c r="L56">
        <v>1.6</v>
      </c>
      <c r="M56">
        <v>1.4</v>
      </c>
      <c r="N56">
        <v>1.7</v>
      </c>
      <c r="O56">
        <v>52.4</v>
      </c>
      <c r="P56">
        <v>50.5</v>
      </c>
      <c r="Q56">
        <v>54.2</v>
      </c>
      <c r="R56">
        <v>1.0329999999999999</v>
      </c>
      <c r="S56">
        <v>83</v>
      </c>
      <c r="T56">
        <v>85</v>
      </c>
      <c r="U56">
        <v>83</v>
      </c>
      <c r="V56">
        <v>89</v>
      </c>
      <c r="W56">
        <v>2.13</v>
      </c>
      <c r="X56">
        <v>0.69169999999999998</v>
      </c>
      <c r="Y56">
        <f t="shared" si="80"/>
        <v>136</v>
      </c>
      <c r="Z56">
        <f t="shared" si="81"/>
        <v>132.80000000000001</v>
      </c>
      <c r="AA56">
        <f t="shared" si="82"/>
        <v>142.4</v>
      </c>
      <c r="AB56">
        <f t="shared" si="83"/>
        <v>0.71117804551539499</v>
      </c>
      <c r="AC56">
        <f t="shared" si="84"/>
        <v>1.6733601070950468E-2</v>
      </c>
      <c r="AD56">
        <f t="shared" si="85"/>
        <v>3.3467202141900937E-2</v>
      </c>
      <c r="AE56">
        <f t="shared" si="86"/>
        <v>1.1378848728246318</v>
      </c>
      <c r="AF56">
        <f t="shared" si="87"/>
        <v>1.1111111111111112</v>
      </c>
      <c r="AG56">
        <f t="shared" si="88"/>
        <v>-2.6773761713520638E-2</v>
      </c>
      <c r="AH56">
        <f t="shared" si="89"/>
        <v>1.1914323962516735</v>
      </c>
      <c r="AI56" s="27">
        <f t="shared" si="90"/>
        <v>5.3547523427041721E-2</v>
      </c>
    </row>
    <row r="57" spans="3:35" x14ac:dyDescent="0.2">
      <c r="C57">
        <v>2</v>
      </c>
      <c r="D57" t="str">
        <f>IF(C57=1,"UP","DS")</f>
        <v>DS</v>
      </c>
      <c r="F57" t="s">
        <v>50</v>
      </c>
      <c r="G57">
        <v>3</v>
      </c>
      <c r="H57">
        <v>80</v>
      </c>
      <c r="I57">
        <v>1.474</v>
      </c>
      <c r="J57">
        <f t="shared" si="53"/>
        <v>117.92</v>
      </c>
      <c r="K57" t="s">
        <v>23</v>
      </c>
      <c r="L57">
        <v>1.9</v>
      </c>
      <c r="M57">
        <v>1.7</v>
      </c>
      <c r="N57">
        <v>2</v>
      </c>
      <c r="O57">
        <v>56.5</v>
      </c>
      <c r="P57">
        <v>54.2</v>
      </c>
      <c r="Q57">
        <v>58.9</v>
      </c>
      <c r="R57">
        <v>0.97199999999999998</v>
      </c>
      <c r="S57">
        <v>73</v>
      </c>
      <c r="T57">
        <v>73</v>
      </c>
      <c r="U57">
        <v>73</v>
      </c>
      <c r="V57">
        <v>75</v>
      </c>
      <c r="W57">
        <v>0.92800000000000005</v>
      </c>
      <c r="X57">
        <v>0.79349999999999998</v>
      </c>
      <c r="Y57">
        <f t="shared" si="80"/>
        <v>138.69999999999999</v>
      </c>
      <c r="Z57">
        <f t="shared" si="81"/>
        <v>138.69999999999999</v>
      </c>
      <c r="AA57">
        <f t="shared" si="82"/>
        <v>142.5</v>
      </c>
      <c r="AB57">
        <f t="shared" si="83"/>
        <v>0.61906377204884666</v>
      </c>
      <c r="AC57">
        <f t="shared" si="84"/>
        <v>0</v>
      </c>
      <c r="AD57">
        <f t="shared" si="85"/>
        <v>1.6960651289009497E-2</v>
      </c>
      <c r="AE57">
        <f t="shared" si="86"/>
        <v>1.1762211668928086</v>
      </c>
      <c r="AF57">
        <f t="shared" si="87"/>
        <v>1.1762211668928086</v>
      </c>
      <c r="AG57">
        <f t="shared" si="88"/>
        <v>0</v>
      </c>
      <c r="AH57">
        <f t="shared" si="89"/>
        <v>1.2084464043419267</v>
      </c>
      <c r="AI57" s="27">
        <f t="shared" si="90"/>
        <v>3.2225237449118094E-2</v>
      </c>
    </row>
    <row r="58" spans="3:35" x14ac:dyDescent="0.2">
      <c r="C58">
        <v>1</v>
      </c>
      <c r="D58" t="str">
        <f>IF(C58=1,"UP","DS")</f>
        <v>UP</v>
      </c>
      <c r="F58" t="s">
        <v>50</v>
      </c>
      <c r="G58">
        <v>3</v>
      </c>
      <c r="H58">
        <v>80</v>
      </c>
      <c r="I58">
        <v>1.494</v>
      </c>
      <c r="J58">
        <f t="shared" si="53"/>
        <v>119.52</v>
      </c>
      <c r="K58" t="s">
        <v>56</v>
      </c>
      <c r="L58">
        <f>AVERAGE(L52,L54)</f>
        <v>2.5499999999999998</v>
      </c>
      <c r="M58">
        <f t="shared" ref="M58:R58" si="91">AVERAGE(M52,M54)</f>
        <v>2.25</v>
      </c>
      <c r="N58">
        <f t="shared" si="91"/>
        <v>2.8</v>
      </c>
      <c r="O58">
        <f t="shared" si="91"/>
        <v>25.1</v>
      </c>
      <c r="P58">
        <f t="shared" si="91"/>
        <v>24.05</v>
      </c>
      <c r="Q58">
        <f t="shared" si="91"/>
        <v>26.2</v>
      </c>
      <c r="R58">
        <f t="shared" si="91"/>
        <v>1.76</v>
      </c>
      <c r="S58">
        <f>SUM(S52,S54)</f>
        <v>143</v>
      </c>
      <c r="T58">
        <f t="shared" ref="T58:AI58" si="92">SUM(T52,T54)</f>
        <v>177</v>
      </c>
      <c r="U58">
        <f t="shared" si="92"/>
        <v>146</v>
      </c>
      <c r="V58">
        <f t="shared" si="92"/>
        <v>208</v>
      </c>
      <c r="W58">
        <f t="shared" si="92"/>
        <v>15.574999999999999</v>
      </c>
      <c r="X58">
        <f t="shared" si="92"/>
        <v>0.42059999999999997</v>
      </c>
      <c r="Y58">
        <f t="shared" si="92"/>
        <v>902.69999999999993</v>
      </c>
      <c r="Z58">
        <f t="shared" si="92"/>
        <v>744.59999999999991</v>
      </c>
      <c r="AA58">
        <f t="shared" si="92"/>
        <v>1060.8</v>
      </c>
      <c r="AB58">
        <f t="shared" si="92"/>
        <v>1.4809236947791165</v>
      </c>
      <c r="AC58">
        <f t="shared" si="92"/>
        <v>0.25937081659973227</v>
      </c>
      <c r="AD58">
        <f t="shared" si="92"/>
        <v>0.25937081659973227</v>
      </c>
      <c r="AE58">
        <f t="shared" si="92"/>
        <v>7.552710843373494</v>
      </c>
      <c r="AF58">
        <f t="shared" si="92"/>
        <v>6.2299196787148592</v>
      </c>
      <c r="AG58">
        <f t="shared" si="92"/>
        <v>-1.3227911646586348</v>
      </c>
      <c r="AH58">
        <f t="shared" si="92"/>
        <v>8.8755020080321287</v>
      </c>
      <c r="AI58">
        <f t="shared" si="92"/>
        <v>1.3227911646586348</v>
      </c>
    </row>
    <row r="59" spans="3:35" x14ac:dyDescent="0.2">
      <c r="C59">
        <v>2</v>
      </c>
      <c r="D59" t="str">
        <f>IF(C59=1,"UP","DS")</f>
        <v>DS</v>
      </c>
      <c r="F59" t="s">
        <v>50</v>
      </c>
      <c r="G59">
        <v>3</v>
      </c>
      <c r="H59">
        <v>80</v>
      </c>
      <c r="I59">
        <v>1.474</v>
      </c>
      <c r="J59">
        <f t="shared" si="53"/>
        <v>117.92</v>
      </c>
      <c r="K59" t="s">
        <v>56</v>
      </c>
      <c r="L59">
        <f>AVERAGE(L53,L55)</f>
        <v>28.150000000000002</v>
      </c>
      <c r="M59">
        <f t="shared" ref="M59:R59" si="93">AVERAGE(M53,M55)</f>
        <v>2.5</v>
      </c>
      <c r="N59">
        <f t="shared" si="93"/>
        <v>59.1</v>
      </c>
      <c r="O59">
        <f t="shared" si="93"/>
        <v>84.9</v>
      </c>
      <c r="P59">
        <f t="shared" si="93"/>
        <v>58.1</v>
      </c>
      <c r="Q59">
        <f t="shared" si="93"/>
        <v>111.65</v>
      </c>
      <c r="R59">
        <f t="shared" si="93"/>
        <v>3.1315</v>
      </c>
      <c r="S59">
        <f>SUM(S53,S55)</f>
        <v>112</v>
      </c>
      <c r="T59">
        <f t="shared" ref="T59:AI59" si="94">SUM(T53,T55)</f>
        <v>136</v>
      </c>
      <c r="U59">
        <f t="shared" si="94"/>
        <v>112</v>
      </c>
      <c r="V59">
        <f t="shared" si="94"/>
        <v>166</v>
      </c>
      <c r="W59">
        <f t="shared" si="94"/>
        <v>14.16</v>
      </c>
      <c r="X59">
        <f t="shared" si="94"/>
        <v>0.93030000000000002</v>
      </c>
      <c r="Y59">
        <f t="shared" si="94"/>
        <v>954.8</v>
      </c>
      <c r="Z59">
        <f t="shared" si="94"/>
        <v>818</v>
      </c>
      <c r="AA59">
        <f t="shared" si="94"/>
        <v>1350.3</v>
      </c>
      <c r="AB59">
        <f t="shared" si="94"/>
        <v>1.1533242876526457</v>
      </c>
      <c r="AC59">
        <f t="shared" si="94"/>
        <v>0.20352781546811397</v>
      </c>
      <c r="AD59">
        <f t="shared" si="94"/>
        <v>0.25440976933514248</v>
      </c>
      <c r="AE59">
        <f t="shared" si="94"/>
        <v>8.0970149253731343</v>
      </c>
      <c r="AF59">
        <f t="shared" si="94"/>
        <v>6.9369063772048847</v>
      </c>
      <c r="AG59">
        <f t="shared" si="94"/>
        <v>-1.1601085481682496</v>
      </c>
      <c r="AH59">
        <f t="shared" si="94"/>
        <v>11.450983717774761</v>
      </c>
      <c r="AI59">
        <f t="shared" si="94"/>
        <v>3.3539687924016279</v>
      </c>
    </row>
    <row r="60" spans="3:35" x14ac:dyDescent="0.2">
      <c r="C60">
        <v>1</v>
      </c>
      <c r="D60" t="str">
        <f>IF(C60=1,"UP","DS")</f>
        <v>UP</v>
      </c>
      <c r="F60" t="s">
        <v>50</v>
      </c>
      <c r="G60">
        <v>3</v>
      </c>
      <c r="H60">
        <v>80</v>
      </c>
      <c r="I60">
        <v>1.494</v>
      </c>
      <c r="J60">
        <f t="shared" si="53"/>
        <v>119.52</v>
      </c>
      <c r="K60" t="s">
        <v>52</v>
      </c>
      <c r="L60" s="31">
        <f t="shared" ref="L60:R61" si="95">AVERAGE(L50,L56)</f>
        <v>7.8999999999999995</v>
      </c>
      <c r="M60" s="31">
        <f t="shared" si="95"/>
        <v>6.7</v>
      </c>
      <c r="N60" s="31">
        <f t="shared" si="95"/>
        <v>9.1</v>
      </c>
      <c r="O60" s="31">
        <f t="shared" si="95"/>
        <v>82.25</v>
      </c>
      <c r="P60" s="31">
        <f t="shared" si="95"/>
        <v>78.5</v>
      </c>
      <c r="Q60" s="31">
        <f t="shared" si="95"/>
        <v>85.9</v>
      </c>
      <c r="R60" s="31">
        <f t="shared" si="95"/>
        <v>1.0065</v>
      </c>
      <c r="S60">
        <f t="shared" ref="S60:AF60" si="96">S50+S56</f>
        <v>103</v>
      </c>
      <c r="T60">
        <f t="shared" si="96"/>
        <v>105</v>
      </c>
      <c r="U60">
        <f t="shared" si="96"/>
        <v>103</v>
      </c>
      <c r="V60">
        <f t="shared" si="96"/>
        <v>109</v>
      </c>
      <c r="W60">
        <f t="shared" si="96"/>
        <v>2.2569999999999997</v>
      </c>
      <c r="X60">
        <f t="shared" si="96"/>
        <v>1.6008</v>
      </c>
      <c r="Y60">
        <f t="shared" si="96"/>
        <v>420</v>
      </c>
      <c r="Z60">
        <f t="shared" si="96"/>
        <v>416.8</v>
      </c>
      <c r="AA60">
        <f t="shared" si="96"/>
        <v>426.4</v>
      </c>
      <c r="AB60">
        <f t="shared" si="96"/>
        <v>0.87851405622489964</v>
      </c>
      <c r="AC60">
        <f t="shared" si="96"/>
        <v>1.6733601070950468E-2</v>
      </c>
      <c r="AD60">
        <f t="shared" si="96"/>
        <v>3.3467202141900937E-2</v>
      </c>
      <c r="AE60">
        <f t="shared" si="96"/>
        <v>3.5140562248995986</v>
      </c>
      <c r="AF60">
        <f t="shared" si="96"/>
        <v>3.4872824631860779</v>
      </c>
      <c r="AI60" s="27"/>
    </row>
    <row r="61" spans="3:35" x14ac:dyDescent="0.2">
      <c r="C61">
        <v>2</v>
      </c>
      <c r="D61" t="str">
        <f>IF(C61=1,"UP","DS")</f>
        <v>DS</v>
      </c>
      <c r="F61" t="s">
        <v>50</v>
      </c>
      <c r="G61">
        <v>3</v>
      </c>
      <c r="H61">
        <v>80</v>
      </c>
      <c r="I61">
        <v>1.474</v>
      </c>
      <c r="J61">
        <f t="shared" si="53"/>
        <v>117.92</v>
      </c>
      <c r="K61" t="s">
        <v>52</v>
      </c>
      <c r="L61" s="31">
        <f t="shared" si="95"/>
        <v>8.15</v>
      </c>
      <c r="M61" s="31">
        <f t="shared" si="95"/>
        <v>6.85</v>
      </c>
      <c r="N61" s="31">
        <f t="shared" si="95"/>
        <v>9.4499999999999993</v>
      </c>
      <c r="O61" s="31">
        <f t="shared" si="95"/>
        <v>84.85</v>
      </c>
      <c r="P61" s="31">
        <f t="shared" si="95"/>
        <v>80.800000000000011</v>
      </c>
      <c r="Q61" s="31">
        <f t="shared" si="95"/>
        <v>88.95</v>
      </c>
      <c r="R61" s="31">
        <f t="shared" si="95"/>
        <v>0.95250000000000001</v>
      </c>
      <c r="S61">
        <f t="shared" ref="S61:AF61" si="97">S51+S57</f>
        <v>106</v>
      </c>
      <c r="T61">
        <f t="shared" si="97"/>
        <v>106</v>
      </c>
      <c r="U61">
        <f t="shared" si="97"/>
        <v>106</v>
      </c>
      <c r="V61">
        <f t="shared" si="97"/>
        <v>109</v>
      </c>
      <c r="W61">
        <f t="shared" si="97"/>
        <v>1.3960000000000001</v>
      </c>
      <c r="X61">
        <f t="shared" si="97"/>
        <v>1.6185</v>
      </c>
      <c r="Y61">
        <f t="shared" si="97"/>
        <v>613.9</v>
      </c>
      <c r="Z61">
        <f t="shared" si="97"/>
        <v>613.9</v>
      </c>
      <c r="AA61">
        <f t="shared" si="97"/>
        <v>632.1</v>
      </c>
      <c r="AB61">
        <f t="shared" si="97"/>
        <v>0.89891451831750335</v>
      </c>
      <c r="AC61">
        <f t="shared" si="97"/>
        <v>0</v>
      </c>
      <c r="AD61">
        <f t="shared" si="97"/>
        <v>2.5440976933514246E-2</v>
      </c>
      <c r="AE61">
        <f t="shared" si="97"/>
        <v>5.2060719131614652</v>
      </c>
      <c r="AF61">
        <f t="shared" si="97"/>
        <v>5.2060719131614652</v>
      </c>
      <c r="AI61" s="27"/>
    </row>
    <row r="62" spans="3:35" x14ac:dyDescent="0.2">
      <c r="C62">
        <v>1</v>
      </c>
      <c r="D62" t="str">
        <f>IF(C62=1,"UP","DS")</f>
        <v>UP</v>
      </c>
      <c r="F62" t="s">
        <v>50</v>
      </c>
      <c r="G62">
        <v>3</v>
      </c>
      <c r="H62">
        <v>80</v>
      </c>
      <c r="I62">
        <v>1.494</v>
      </c>
      <c r="J62">
        <f t="shared" si="53"/>
        <v>119.52</v>
      </c>
      <c r="K62" t="s">
        <v>53</v>
      </c>
      <c r="L62" s="31">
        <f t="shared" ref="L62:R62" si="98">AVERAGE(L50,L52,L54,L56,L60)</f>
        <v>5.76</v>
      </c>
      <c r="M62" s="31">
        <f t="shared" si="98"/>
        <v>4.92</v>
      </c>
      <c r="N62" s="31">
        <f t="shared" si="98"/>
        <v>6.58</v>
      </c>
      <c r="O62" s="31">
        <f t="shared" si="98"/>
        <v>59.390000000000008</v>
      </c>
      <c r="P62" s="31">
        <f t="shared" si="98"/>
        <v>56.720000000000006</v>
      </c>
      <c r="Q62" s="31">
        <f t="shared" si="98"/>
        <v>62.02</v>
      </c>
      <c r="R62" s="31">
        <f t="shared" si="98"/>
        <v>1.3078999999999998</v>
      </c>
      <c r="S62">
        <f t="shared" ref="S62:AI62" si="99">SUM(S50,S52,S54,S56)</f>
        <v>246</v>
      </c>
      <c r="T62">
        <f t="shared" si="99"/>
        <v>282</v>
      </c>
      <c r="U62">
        <f t="shared" si="99"/>
        <v>249</v>
      </c>
      <c r="V62">
        <f t="shared" si="99"/>
        <v>317</v>
      </c>
      <c r="W62">
        <f t="shared" si="99"/>
        <v>17.832000000000001</v>
      </c>
      <c r="X62">
        <f t="shared" si="99"/>
        <v>2.0213999999999999</v>
      </c>
      <c r="Y62">
        <f t="shared" si="99"/>
        <v>1322.6999999999998</v>
      </c>
      <c r="Z62">
        <f t="shared" si="99"/>
        <v>1161.3999999999999</v>
      </c>
      <c r="AA62">
        <f t="shared" si="99"/>
        <v>1487.2</v>
      </c>
      <c r="AB62">
        <f t="shared" si="99"/>
        <v>2.3594377510040161</v>
      </c>
      <c r="AC62">
        <f t="shared" si="99"/>
        <v>0.27610441767068272</v>
      </c>
      <c r="AD62">
        <f t="shared" si="99"/>
        <v>0.29283801874163318</v>
      </c>
      <c r="AE62">
        <f t="shared" si="99"/>
        <v>11.066767068273093</v>
      </c>
      <c r="AF62">
        <f t="shared" si="99"/>
        <v>9.7172021419009376</v>
      </c>
      <c r="AG62">
        <f t="shared" si="99"/>
        <v>-1.3495649263721554</v>
      </c>
      <c r="AH62">
        <f t="shared" si="99"/>
        <v>12.443105756358769</v>
      </c>
      <c r="AI62">
        <f t="shared" si="99"/>
        <v>1.3763386880856765</v>
      </c>
    </row>
    <row r="63" spans="3:35" x14ac:dyDescent="0.2">
      <c r="C63">
        <v>2</v>
      </c>
      <c r="D63" t="str">
        <f>IF(C63=1,"UP","DS")</f>
        <v>DS</v>
      </c>
      <c r="F63" t="s">
        <v>50</v>
      </c>
      <c r="G63">
        <v>3</v>
      </c>
      <c r="H63">
        <v>80</v>
      </c>
      <c r="I63">
        <v>1.474</v>
      </c>
      <c r="J63">
        <f t="shared" si="53"/>
        <v>117.92</v>
      </c>
      <c r="K63" t="s">
        <v>53</v>
      </c>
      <c r="L63" s="31">
        <f t="shared" ref="L63:R63" si="100">AVERAGE(L51,L53,L55,L57)</f>
        <v>18.150000000000002</v>
      </c>
      <c r="M63" s="31">
        <f t="shared" si="100"/>
        <v>4.6749999999999998</v>
      </c>
      <c r="N63" s="31">
        <f t="shared" si="100"/>
        <v>34.274999999999999</v>
      </c>
      <c r="O63" s="31">
        <f t="shared" si="100"/>
        <v>84.875</v>
      </c>
      <c r="P63" s="31">
        <f t="shared" si="100"/>
        <v>69.45</v>
      </c>
      <c r="Q63" s="31">
        <f t="shared" si="100"/>
        <v>100.3</v>
      </c>
      <c r="R63" s="31">
        <f t="shared" si="100"/>
        <v>2.0420000000000003</v>
      </c>
      <c r="S63">
        <f t="shared" ref="S63:AI63" si="101">SUM(S51,S53,S55,S57)</f>
        <v>218</v>
      </c>
      <c r="T63">
        <f t="shared" si="101"/>
        <v>242</v>
      </c>
      <c r="U63">
        <f t="shared" si="101"/>
        <v>218</v>
      </c>
      <c r="V63">
        <f t="shared" si="101"/>
        <v>275</v>
      </c>
      <c r="W63">
        <f t="shared" si="101"/>
        <v>15.556000000000001</v>
      </c>
      <c r="X63">
        <f t="shared" si="101"/>
        <v>2.5488</v>
      </c>
      <c r="Y63">
        <f t="shared" si="101"/>
        <v>1568.7</v>
      </c>
      <c r="Z63">
        <f t="shared" si="101"/>
        <v>1431.9</v>
      </c>
      <c r="AA63">
        <f t="shared" si="101"/>
        <v>1982.4</v>
      </c>
      <c r="AB63">
        <f t="shared" si="101"/>
        <v>2.0522388059701493</v>
      </c>
      <c r="AC63">
        <f t="shared" si="101"/>
        <v>0.20352781546811397</v>
      </c>
      <c r="AD63">
        <f t="shared" si="101"/>
        <v>0.27985074626865669</v>
      </c>
      <c r="AE63">
        <f t="shared" si="101"/>
        <v>13.303086838534599</v>
      </c>
      <c r="AF63">
        <f t="shared" si="101"/>
        <v>12.142978290366349</v>
      </c>
      <c r="AG63">
        <f t="shared" si="101"/>
        <v>-1.1601085481682496</v>
      </c>
      <c r="AH63">
        <f t="shared" si="101"/>
        <v>16.811397557666215</v>
      </c>
      <c r="AI63">
        <f t="shared" si="101"/>
        <v>3.508310719131615</v>
      </c>
    </row>
    <row r="64" spans="3:35" x14ac:dyDescent="0.2">
      <c r="C64">
        <v>1</v>
      </c>
      <c r="D64" t="str">
        <f>IF(C64=1,"UP","DS")</f>
        <v>UP</v>
      </c>
      <c r="F64" t="s">
        <v>50</v>
      </c>
      <c r="G64">
        <v>3</v>
      </c>
      <c r="H64">
        <v>80</v>
      </c>
      <c r="I64">
        <v>1.494</v>
      </c>
      <c r="J64">
        <f t="shared" si="53"/>
        <v>119.52</v>
      </c>
      <c r="K64" t="s">
        <v>54</v>
      </c>
      <c r="L64" s="31">
        <f t="shared" ref="L64:R64" si="102">AVERAGE(L52,L54,L56,L60,L62)</f>
        <v>4.0720000000000001</v>
      </c>
      <c r="M64" s="31">
        <f t="shared" si="102"/>
        <v>3.5040000000000004</v>
      </c>
      <c r="N64" s="31">
        <f t="shared" si="102"/>
        <v>4.5959999999999992</v>
      </c>
      <c r="O64" s="31">
        <f t="shared" si="102"/>
        <v>48.847999999999999</v>
      </c>
      <c r="P64" s="31">
        <f t="shared" si="102"/>
        <v>46.763999999999996</v>
      </c>
      <c r="Q64" s="31">
        <f t="shared" si="102"/>
        <v>50.904000000000003</v>
      </c>
      <c r="R64" s="31">
        <f t="shared" si="102"/>
        <v>1.37348</v>
      </c>
      <c r="S64" s="30">
        <f t="shared" ref="S64:AI64" si="103">SUM(S50,S52,S56)</f>
        <v>246</v>
      </c>
      <c r="T64" s="30">
        <f t="shared" si="103"/>
        <v>282</v>
      </c>
      <c r="U64" s="30">
        <f t="shared" si="103"/>
        <v>249</v>
      </c>
      <c r="V64" s="30">
        <f t="shared" si="103"/>
        <v>317</v>
      </c>
      <c r="W64" s="30">
        <f t="shared" si="103"/>
        <v>17.832000000000001</v>
      </c>
      <c r="X64" s="30">
        <f t="shared" si="103"/>
        <v>2.0213999999999999</v>
      </c>
      <c r="Y64" s="30">
        <f t="shared" si="103"/>
        <v>1322.6999999999998</v>
      </c>
      <c r="Z64" s="30">
        <f t="shared" si="103"/>
        <v>1161.3999999999999</v>
      </c>
      <c r="AA64" s="30">
        <f t="shared" si="103"/>
        <v>1487.2</v>
      </c>
      <c r="AB64" s="30">
        <f t="shared" si="103"/>
        <v>2.3594377510040161</v>
      </c>
      <c r="AC64" s="30">
        <f t="shared" si="103"/>
        <v>0.27610441767068272</v>
      </c>
      <c r="AD64" s="30">
        <f t="shared" si="103"/>
        <v>0.29283801874163318</v>
      </c>
      <c r="AE64" s="30">
        <f t="shared" si="103"/>
        <v>11.066767068273093</v>
      </c>
      <c r="AF64" s="30">
        <f t="shared" si="103"/>
        <v>9.7172021419009376</v>
      </c>
      <c r="AG64" s="30">
        <f t="shared" si="103"/>
        <v>-1.3495649263721554</v>
      </c>
      <c r="AH64" s="30">
        <f t="shared" si="103"/>
        <v>12.443105756358769</v>
      </c>
      <c r="AI64" s="30">
        <f t="shared" si="103"/>
        <v>1.3763386880856765</v>
      </c>
    </row>
    <row r="65" spans="3:35" x14ac:dyDescent="0.2">
      <c r="C65">
        <v>2</v>
      </c>
      <c r="D65" t="str">
        <f>IF(C65=1,"UP","DS")</f>
        <v>DS</v>
      </c>
      <c r="F65" t="s">
        <v>50</v>
      </c>
      <c r="G65">
        <v>3</v>
      </c>
      <c r="H65">
        <v>80</v>
      </c>
      <c r="I65">
        <v>1.474</v>
      </c>
      <c r="J65">
        <f t="shared" si="53"/>
        <v>117.92</v>
      </c>
      <c r="K65" t="s">
        <v>54</v>
      </c>
      <c r="L65" s="31">
        <f t="shared" ref="L65:R65" si="104">AVERAGE(L53,L55,L57,L61)</f>
        <v>16.587500000000002</v>
      </c>
      <c r="M65" s="31">
        <f t="shared" si="104"/>
        <v>3.3875000000000002</v>
      </c>
      <c r="N65" s="31">
        <f t="shared" si="104"/>
        <v>32.412500000000001</v>
      </c>
      <c r="O65" s="31">
        <f t="shared" si="104"/>
        <v>77.787499999999994</v>
      </c>
      <c r="P65" s="31">
        <f t="shared" si="104"/>
        <v>62.800000000000004</v>
      </c>
      <c r="Q65" s="31">
        <f t="shared" si="104"/>
        <v>92.787499999999994</v>
      </c>
      <c r="R65" s="31">
        <f t="shared" si="104"/>
        <v>2.046875</v>
      </c>
      <c r="S65" s="30">
        <f t="shared" ref="S65:AI65" si="105">SUM(S51,S53,S57)</f>
        <v>214</v>
      </c>
      <c r="T65" s="30">
        <f t="shared" si="105"/>
        <v>238</v>
      </c>
      <c r="U65" s="30">
        <f t="shared" si="105"/>
        <v>214</v>
      </c>
      <c r="V65" s="30">
        <f t="shared" si="105"/>
        <v>266</v>
      </c>
      <c r="W65" s="30">
        <f t="shared" si="105"/>
        <v>14.088000000000001</v>
      </c>
      <c r="X65" s="30">
        <f t="shared" si="105"/>
        <v>2.0488</v>
      </c>
      <c r="Y65" s="30">
        <f t="shared" si="105"/>
        <v>1366.3</v>
      </c>
      <c r="Z65" s="30">
        <f t="shared" si="105"/>
        <v>1229.5</v>
      </c>
      <c r="AA65" s="30">
        <f t="shared" si="105"/>
        <v>1527</v>
      </c>
      <c r="AB65" s="30">
        <f t="shared" si="105"/>
        <v>2.0183175033921303</v>
      </c>
      <c r="AC65" s="30">
        <f t="shared" si="105"/>
        <v>0.20352781546811397</v>
      </c>
      <c r="AD65" s="30">
        <f t="shared" si="105"/>
        <v>0.23744911804613297</v>
      </c>
      <c r="AE65" s="30">
        <f t="shared" si="105"/>
        <v>11.586668928086837</v>
      </c>
      <c r="AF65" s="30">
        <f t="shared" si="105"/>
        <v>10.426560379918588</v>
      </c>
      <c r="AG65" s="30">
        <f t="shared" si="105"/>
        <v>-1.1601085481682496</v>
      </c>
      <c r="AH65" s="30">
        <f t="shared" si="105"/>
        <v>12.949457259158752</v>
      </c>
      <c r="AI65" s="30">
        <f t="shared" si="105"/>
        <v>1.3627883310719136</v>
      </c>
    </row>
    <row r="66" spans="3:35" x14ac:dyDescent="0.2">
      <c r="C66">
        <v>1</v>
      </c>
      <c r="D66" t="str">
        <f>IF(C66=1,"UP","DS")</f>
        <v>UP</v>
      </c>
      <c r="F66" t="s">
        <v>50</v>
      </c>
      <c r="G66">
        <v>3</v>
      </c>
      <c r="H66">
        <v>90</v>
      </c>
      <c r="I66">
        <v>3.7250000000000001</v>
      </c>
      <c r="J66">
        <f t="shared" ref="J66:J97" si="106">I66*H66</f>
        <v>335.25</v>
      </c>
      <c r="K66" t="s">
        <v>22</v>
      </c>
      <c r="L66">
        <v>23.5</v>
      </c>
      <c r="M66">
        <v>18.100000000000001</v>
      </c>
      <c r="N66">
        <v>28.9</v>
      </c>
      <c r="O66">
        <v>131.80000000000001</v>
      </c>
      <c r="P66">
        <v>122.5</v>
      </c>
      <c r="Q66">
        <v>141.1</v>
      </c>
      <c r="R66">
        <v>0.90800000000000003</v>
      </c>
      <c r="S66">
        <v>38</v>
      </c>
      <c r="T66">
        <v>38</v>
      </c>
      <c r="U66">
        <v>38</v>
      </c>
      <c r="V66">
        <v>39</v>
      </c>
      <c r="W66">
        <v>0.41299999999999998</v>
      </c>
      <c r="X66">
        <v>0.84440000000000004</v>
      </c>
      <c r="Y66">
        <f t="shared" ref="Y66:Y75" si="107">T66*L66</f>
        <v>893</v>
      </c>
      <c r="Z66">
        <f t="shared" ref="Z66:Z75" si="108">L66*U66</f>
        <v>893</v>
      </c>
      <c r="AA66">
        <f t="shared" ref="AA66:AA75" si="109">L66*V66</f>
        <v>916.5</v>
      </c>
      <c r="AB66">
        <f t="shared" ref="AB66:AB75" si="110">T66/J66</f>
        <v>0.1133482475764355</v>
      </c>
      <c r="AC66">
        <f t="shared" ref="AC66:AC75" si="111">(T66-U66)/J66</f>
        <v>0</v>
      </c>
      <c r="AD66">
        <f t="shared" ref="AD66:AD75" si="112">(V66-T66)/J66</f>
        <v>2.9828486204325128E-3</v>
      </c>
      <c r="AE66">
        <f t="shared" ref="AE66:AE75" si="113">Y66/J66</f>
        <v>2.6636838180462341</v>
      </c>
      <c r="AF66">
        <f t="shared" ref="AF66:AF75" si="114">(U66*L66)/J66</f>
        <v>2.6636838180462341</v>
      </c>
      <c r="AG66">
        <f t="shared" ref="AG66:AG75" si="115">AF66-AE66</f>
        <v>0</v>
      </c>
      <c r="AH66">
        <f t="shared" ref="AH66:AH75" si="116">(L66*V66)/J66</f>
        <v>2.7337807606263982</v>
      </c>
      <c r="AI66" s="27">
        <f t="shared" ref="AI66:AI75" si="117">AH66-AE66</f>
        <v>7.0096942580164079E-2</v>
      </c>
    </row>
    <row r="67" spans="3:35" x14ac:dyDescent="0.2">
      <c r="C67">
        <v>2</v>
      </c>
      <c r="D67" t="str">
        <f>IF(C67=1,"UP","DS")</f>
        <v>DS</v>
      </c>
      <c r="F67" t="s">
        <v>50</v>
      </c>
      <c r="G67">
        <v>3</v>
      </c>
      <c r="H67">
        <v>90</v>
      </c>
      <c r="I67">
        <v>3.246</v>
      </c>
      <c r="J67">
        <f t="shared" si="106"/>
        <v>292.14</v>
      </c>
      <c r="K67" t="s">
        <v>22</v>
      </c>
      <c r="L67">
        <v>25.9</v>
      </c>
      <c r="M67">
        <v>20.399999999999999</v>
      </c>
      <c r="N67">
        <v>31.4</v>
      </c>
      <c r="O67">
        <v>137.1</v>
      </c>
      <c r="P67">
        <v>128.6</v>
      </c>
      <c r="Q67">
        <v>145.6</v>
      </c>
      <c r="R67">
        <v>0.89700000000000002</v>
      </c>
      <c r="S67">
        <v>45</v>
      </c>
      <c r="T67">
        <v>45</v>
      </c>
      <c r="U67">
        <v>45</v>
      </c>
      <c r="V67">
        <v>46</v>
      </c>
      <c r="W67">
        <v>0.504</v>
      </c>
      <c r="X67">
        <v>0.83330000000000004</v>
      </c>
      <c r="Y67">
        <f t="shared" si="107"/>
        <v>1165.5</v>
      </c>
      <c r="Z67">
        <f t="shared" si="108"/>
        <v>1165.5</v>
      </c>
      <c r="AA67">
        <f t="shared" si="109"/>
        <v>1191.3999999999999</v>
      </c>
      <c r="AB67">
        <f t="shared" si="110"/>
        <v>0.15403573629081949</v>
      </c>
      <c r="AC67">
        <f t="shared" si="111"/>
        <v>0</v>
      </c>
      <c r="AD67">
        <f t="shared" si="112"/>
        <v>3.4230163620182106E-3</v>
      </c>
      <c r="AE67">
        <f t="shared" si="113"/>
        <v>3.9895255699322245</v>
      </c>
      <c r="AF67">
        <f t="shared" si="114"/>
        <v>3.9895255699322245</v>
      </c>
      <c r="AG67">
        <f t="shared" si="115"/>
        <v>0</v>
      </c>
      <c r="AH67">
        <f t="shared" si="116"/>
        <v>4.0781816937084958</v>
      </c>
      <c r="AI67" s="27">
        <f t="shared" si="117"/>
        <v>8.8656123776271301E-2</v>
      </c>
    </row>
    <row r="68" spans="3:35" x14ac:dyDescent="0.2">
      <c r="C68">
        <v>1</v>
      </c>
      <c r="D68" t="str">
        <f>IF(C68=1,"UP","DS")</f>
        <v>UP</v>
      </c>
      <c r="F68" t="s">
        <v>50</v>
      </c>
      <c r="G68">
        <v>3</v>
      </c>
      <c r="H68">
        <v>90</v>
      </c>
      <c r="I68">
        <v>3.7250000000000001</v>
      </c>
      <c r="J68">
        <f t="shared" si="106"/>
        <v>335.25</v>
      </c>
      <c r="K68" t="s">
        <v>24</v>
      </c>
      <c r="L68">
        <v>7.1</v>
      </c>
      <c r="M68">
        <v>6.2</v>
      </c>
      <c r="N68">
        <v>7.9</v>
      </c>
      <c r="O68">
        <v>55.2</v>
      </c>
      <c r="P68">
        <v>52.3</v>
      </c>
      <c r="Q68">
        <v>58.1</v>
      </c>
      <c r="R68">
        <v>3.8540000000000001</v>
      </c>
      <c r="S68">
        <v>70</v>
      </c>
      <c r="T68">
        <v>152</v>
      </c>
      <c r="U68">
        <v>70</v>
      </c>
      <c r="V68">
        <v>312</v>
      </c>
      <c r="W68">
        <v>80.741</v>
      </c>
      <c r="X68">
        <v>0.1852</v>
      </c>
      <c r="Y68">
        <f t="shared" si="107"/>
        <v>1079.2</v>
      </c>
      <c r="Z68">
        <f t="shared" si="108"/>
        <v>497</v>
      </c>
      <c r="AA68">
        <f t="shared" si="109"/>
        <v>2215.1999999999998</v>
      </c>
      <c r="AB68">
        <f t="shared" si="110"/>
        <v>0.45339299030574198</v>
      </c>
      <c r="AC68">
        <f t="shared" si="111"/>
        <v>0.24459358687546606</v>
      </c>
      <c r="AD68">
        <f t="shared" si="112"/>
        <v>0.4772557792692021</v>
      </c>
      <c r="AE68">
        <f t="shared" si="113"/>
        <v>3.2190902311707683</v>
      </c>
      <c r="AF68">
        <f t="shared" si="114"/>
        <v>1.4824757643549591</v>
      </c>
      <c r="AG68">
        <f t="shared" si="115"/>
        <v>-1.7366144668158092</v>
      </c>
      <c r="AH68">
        <f t="shared" si="116"/>
        <v>6.6076062639821025</v>
      </c>
      <c r="AI68" s="27">
        <f t="shared" si="117"/>
        <v>3.3885160328113342</v>
      </c>
    </row>
    <row r="69" spans="3:35" x14ac:dyDescent="0.2">
      <c r="C69">
        <v>2</v>
      </c>
      <c r="D69" t="str">
        <f>IF(C69=1,"UP","DS")</f>
        <v>DS</v>
      </c>
      <c r="F69" t="s">
        <v>50</v>
      </c>
      <c r="G69">
        <v>3</v>
      </c>
      <c r="H69">
        <v>90</v>
      </c>
      <c r="I69">
        <v>3.246</v>
      </c>
      <c r="J69">
        <f t="shared" si="106"/>
        <v>292.14</v>
      </c>
      <c r="K69" t="s">
        <v>24</v>
      </c>
      <c r="L69">
        <v>6.9</v>
      </c>
      <c r="M69">
        <v>5.8</v>
      </c>
      <c r="N69">
        <v>7.9</v>
      </c>
      <c r="O69">
        <v>51.6</v>
      </c>
      <c r="P69">
        <v>47.9</v>
      </c>
      <c r="Q69">
        <v>55.3</v>
      </c>
      <c r="R69">
        <v>5.1079999999999997</v>
      </c>
      <c r="S69">
        <v>64</v>
      </c>
      <c r="T69">
        <v>86</v>
      </c>
      <c r="U69">
        <v>64</v>
      </c>
      <c r="V69">
        <v>117</v>
      </c>
      <c r="W69">
        <v>15.635999999999999</v>
      </c>
      <c r="X69">
        <v>0.36159999999999998</v>
      </c>
      <c r="Y69">
        <f t="shared" si="107"/>
        <v>593.4</v>
      </c>
      <c r="Z69">
        <f t="shared" si="108"/>
        <v>441.6</v>
      </c>
      <c r="AA69">
        <f t="shared" si="109"/>
        <v>807.30000000000007</v>
      </c>
      <c r="AB69">
        <f t="shared" si="110"/>
        <v>0.29437940713356608</v>
      </c>
      <c r="AC69">
        <f t="shared" si="111"/>
        <v>7.5306359964400632E-2</v>
      </c>
      <c r="AD69">
        <f t="shared" si="112"/>
        <v>0.10611350722256453</v>
      </c>
      <c r="AE69">
        <f t="shared" si="113"/>
        <v>2.0312179092216063</v>
      </c>
      <c r="AF69">
        <f t="shared" si="114"/>
        <v>1.5116040254672418</v>
      </c>
      <c r="AG69">
        <f t="shared" si="115"/>
        <v>-0.51961388375436446</v>
      </c>
      <c r="AH69">
        <f t="shared" si="116"/>
        <v>2.7634011090573019</v>
      </c>
      <c r="AI69" s="27">
        <f t="shared" si="117"/>
        <v>0.73218319983569558</v>
      </c>
    </row>
    <row r="70" spans="3:35" x14ac:dyDescent="0.2">
      <c r="C70">
        <v>1</v>
      </c>
      <c r="D70" t="str">
        <f>IF(C70=1,"UP","DS")</f>
        <v>UP</v>
      </c>
      <c r="F70" t="s">
        <v>50</v>
      </c>
      <c r="G70">
        <v>3</v>
      </c>
      <c r="H70">
        <v>90</v>
      </c>
      <c r="I70">
        <v>3.7250000000000001</v>
      </c>
      <c r="J70">
        <f t="shared" si="106"/>
        <v>335.25</v>
      </c>
      <c r="K70" t="s">
        <v>25</v>
      </c>
      <c r="L70">
        <v>65.7</v>
      </c>
      <c r="M70">
        <v>0</v>
      </c>
      <c r="N70">
        <v>421.1</v>
      </c>
      <c r="O70">
        <v>122</v>
      </c>
      <c r="P70">
        <v>0</v>
      </c>
      <c r="Q70">
        <v>477.8</v>
      </c>
      <c r="R70">
        <v>3.661</v>
      </c>
      <c r="S70">
        <v>2</v>
      </c>
      <c r="T70">
        <v>2</v>
      </c>
      <c r="U70">
        <v>2</v>
      </c>
      <c r="V70">
        <v>7</v>
      </c>
      <c r="W70">
        <v>0.38400000000000001</v>
      </c>
      <c r="X70">
        <v>0.66669999999999996</v>
      </c>
      <c r="Y70">
        <f t="shared" si="107"/>
        <v>131.4</v>
      </c>
      <c r="Z70">
        <f t="shared" si="108"/>
        <v>131.4</v>
      </c>
      <c r="AA70">
        <f t="shared" si="109"/>
        <v>459.90000000000003</v>
      </c>
      <c r="AB70">
        <f t="shared" si="110"/>
        <v>5.9656972408650257E-3</v>
      </c>
      <c r="AC70">
        <f t="shared" si="111"/>
        <v>0</v>
      </c>
      <c r="AD70">
        <f t="shared" si="112"/>
        <v>1.4914243102162566E-2</v>
      </c>
      <c r="AE70">
        <f t="shared" si="113"/>
        <v>0.39194630872483222</v>
      </c>
      <c r="AF70">
        <f t="shared" si="114"/>
        <v>0.39194630872483222</v>
      </c>
      <c r="AG70">
        <f t="shared" si="115"/>
        <v>0</v>
      </c>
      <c r="AH70">
        <f t="shared" si="116"/>
        <v>1.3718120805369129</v>
      </c>
      <c r="AI70" s="27">
        <f t="shared" si="117"/>
        <v>0.97986577181208068</v>
      </c>
    </row>
    <row r="71" spans="3:35" x14ac:dyDescent="0.2">
      <c r="C71">
        <v>2</v>
      </c>
      <c r="D71" t="str">
        <f>IF(C71=1,"UP","DS")</f>
        <v>DS</v>
      </c>
      <c r="F71" t="s">
        <v>50</v>
      </c>
      <c r="G71">
        <v>3</v>
      </c>
      <c r="H71">
        <v>90</v>
      </c>
      <c r="I71">
        <v>3.246</v>
      </c>
      <c r="J71">
        <f t="shared" si="106"/>
        <v>292.14</v>
      </c>
      <c r="K71" t="s">
        <v>25</v>
      </c>
      <c r="L71">
        <v>78.400000000000006</v>
      </c>
      <c r="M71">
        <v>0</v>
      </c>
      <c r="N71">
        <v>176</v>
      </c>
      <c r="O71">
        <v>132.69999999999999</v>
      </c>
      <c r="P71">
        <v>59.6</v>
      </c>
      <c r="Q71">
        <v>205.7</v>
      </c>
      <c r="R71">
        <v>3.2029999999999998</v>
      </c>
      <c r="S71">
        <v>3</v>
      </c>
      <c r="T71">
        <v>3</v>
      </c>
      <c r="U71">
        <v>3</v>
      </c>
      <c r="V71">
        <v>8</v>
      </c>
      <c r="W71">
        <v>1.2709999999999999</v>
      </c>
      <c r="X71">
        <v>0.5</v>
      </c>
      <c r="Y71">
        <f t="shared" si="107"/>
        <v>235.20000000000002</v>
      </c>
      <c r="Z71">
        <f t="shared" si="108"/>
        <v>235.20000000000002</v>
      </c>
      <c r="AA71">
        <f t="shared" si="109"/>
        <v>627.20000000000005</v>
      </c>
      <c r="AB71">
        <f t="shared" si="110"/>
        <v>1.0269049086054631E-2</v>
      </c>
      <c r="AC71">
        <f t="shared" si="111"/>
        <v>0</v>
      </c>
      <c r="AD71">
        <f t="shared" si="112"/>
        <v>1.7115081810091054E-2</v>
      </c>
      <c r="AE71">
        <f t="shared" si="113"/>
        <v>0.80509344834668317</v>
      </c>
      <c r="AF71">
        <f t="shared" si="114"/>
        <v>0.80509344834668317</v>
      </c>
      <c r="AG71">
        <f t="shared" si="115"/>
        <v>0</v>
      </c>
      <c r="AH71">
        <f t="shared" si="116"/>
        <v>2.1469158622578219</v>
      </c>
      <c r="AI71" s="27">
        <f t="shared" si="117"/>
        <v>1.3418224139111388</v>
      </c>
    </row>
    <row r="72" spans="3:35" x14ac:dyDescent="0.2">
      <c r="C72">
        <v>1</v>
      </c>
      <c r="D72" t="str">
        <f>IF(C72=1,"UP","DS")</f>
        <v>UP</v>
      </c>
      <c r="F72" t="s">
        <v>50</v>
      </c>
      <c r="G72">
        <v>3</v>
      </c>
      <c r="H72">
        <v>90</v>
      </c>
      <c r="I72">
        <v>3.7250000000000001</v>
      </c>
      <c r="J72">
        <f t="shared" si="106"/>
        <v>335.25</v>
      </c>
      <c r="K72" t="s">
        <v>31</v>
      </c>
      <c r="L72">
        <v>5.5</v>
      </c>
      <c r="M72">
        <v>4.7</v>
      </c>
      <c r="N72">
        <v>6.3</v>
      </c>
      <c r="O72">
        <v>72.7</v>
      </c>
      <c r="P72">
        <v>70.3</v>
      </c>
      <c r="Q72">
        <v>75.099999999999994</v>
      </c>
      <c r="R72">
        <v>1.1910000000000001</v>
      </c>
      <c r="S72">
        <v>175</v>
      </c>
      <c r="T72">
        <v>230</v>
      </c>
      <c r="U72">
        <v>185</v>
      </c>
      <c r="V72">
        <v>275</v>
      </c>
      <c r="W72">
        <v>23.053999999999998</v>
      </c>
      <c r="X72">
        <v>0.378</v>
      </c>
      <c r="Y72">
        <f t="shared" si="107"/>
        <v>1265</v>
      </c>
      <c r="Z72">
        <f t="shared" si="108"/>
        <v>1017.5</v>
      </c>
      <c r="AA72">
        <f t="shared" si="109"/>
        <v>1512.5</v>
      </c>
      <c r="AB72">
        <f t="shared" si="110"/>
        <v>0.68605518269947796</v>
      </c>
      <c r="AC72">
        <f t="shared" si="111"/>
        <v>0.13422818791946309</v>
      </c>
      <c r="AD72">
        <f t="shared" si="112"/>
        <v>0.13422818791946309</v>
      </c>
      <c r="AE72">
        <f t="shared" si="113"/>
        <v>3.7733035048471288</v>
      </c>
      <c r="AF72">
        <f t="shared" si="114"/>
        <v>3.0350484712900818</v>
      </c>
      <c r="AG72">
        <f t="shared" si="115"/>
        <v>-0.73825503355704702</v>
      </c>
      <c r="AH72">
        <f t="shared" si="116"/>
        <v>4.5115585384041763</v>
      </c>
      <c r="AI72" s="27">
        <f t="shared" si="117"/>
        <v>0.73825503355704747</v>
      </c>
    </row>
    <row r="73" spans="3:35" x14ac:dyDescent="0.2">
      <c r="C73">
        <v>2</v>
      </c>
      <c r="D73" t="str">
        <f>IF(C73=1,"UP","DS")</f>
        <v>DS</v>
      </c>
      <c r="F73" t="s">
        <v>50</v>
      </c>
      <c r="G73">
        <v>3</v>
      </c>
      <c r="H73">
        <v>90</v>
      </c>
      <c r="I73">
        <v>3.246</v>
      </c>
      <c r="J73">
        <f t="shared" si="106"/>
        <v>292.14</v>
      </c>
      <c r="K73" t="s">
        <v>31</v>
      </c>
      <c r="L73">
        <v>6</v>
      </c>
      <c r="M73">
        <v>4.7</v>
      </c>
      <c r="N73">
        <v>7.2</v>
      </c>
      <c r="O73">
        <v>74</v>
      </c>
      <c r="P73">
        <v>70.900000000000006</v>
      </c>
      <c r="Q73">
        <v>77</v>
      </c>
      <c r="R73">
        <v>1.1870000000000001</v>
      </c>
      <c r="S73">
        <v>125</v>
      </c>
      <c r="T73">
        <v>158</v>
      </c>
      <c r="U73">
        <v>126</v>
      </c>
      <c r="V73">
        <v>190</v>
      </c>
      <c r="W73">
        <v>16.216999999999999</v>
      </c>
      <c r="X73">
        <v>0.40450000000000003</v>
      </c>
      <c r="Y73">
        <f t="shared" si="107"/>
        <v>948</v>
      </c>
      <c r="Z73">
        <f t="shared" si="108"/>
        <v>756</v>
      </c>
      <c r="AA73">
        <f t="shared" si="109"/>
        <v>1140</v>
      </c>
      <c r="AB73">
        <f t="shared" si="110"/>
        <v>0.54083658519887723</v>
      </c>
      <c r="AC73">
        <f t="shared" si="111"/>
        <v>0.10953652358458274</v>
      </c>
      <c r="AD73">
        <f t="shared" si="112"/>
        <v>0.10953652358458274</v>
      </c>
      <c r="AE73">
        <f t="shared" si="113"/>
        <v>3.2450195111932638</v>
      </c>
      <c r="AF73">
        <f t="shared" si="114"/>
        <v>2.5878003696857674</v>
      </c>
      <c r="AG73">
        <f t="shared" si="115"/>
        <v>-0.65721914150749638</v>
      </c>
      <c r="AH73">
        <f t="shared" si="116"/>
        <v>3.9022386527007602</v>
      </c>
      <c r="AI73" s="27">
        <f t="shared" si="117"/>
        <v>0.65721914150749638</v>
      </c>
    </row>
    <row r="74" spans="3:35" x14ac:dyDescent="0.2">
      <c r="C74">
        <v>1</v>
      </c>
      <c r="D74" t="str">
        <f>IF(C74=1,"UP","DS")</f>
        <v>UP</v>
      </c>
      <c r="F74" t="s">
        <v>50</v>
      </c>
      <c r="G74">
        <v>3</v>
      </c>
      <c r="H74">
        <v>90</v>
      </c>
      <c r="I74">
        <v>3.7250000000000001</v>
      </c>
      <c r="J74">
        <f t="shared" si="106"/>
        <v>335.25</v>
      </c>
      <c r="K74" t="s">
        <v>23</v>
      </c>
      <c r="L74">
        <v>2</v>
      </c>
      <c r="M74">
        <v>1.8</v>
      </c>
      <c r="N74">
        <v>2.2000000000000002</v>
      </c>
      <c r="O74">
        <v>57.8</v>
      </c>
      <c r="P74">
        <v>55.7</v>
      </c>
      <c r="Q74">
        <v>59.9</v>
      </c>
      <c r="R74">
        <v>0.91400000000000003</v>
      </c>
      <c r="S74">
        <v>150</v>
      </c>
      <c r="T74">
        <v>159</v>
      </c>
      <c r="U74">
        <v>150</v>
      </c>
      <c r="V74">
        <v>168</v>
      </c>
      <c r="W74">
        <v>4.7960000000000003</v>
      </c>
      <c r="X74">
        <v>0.61219999999999997</v>
      </c>
      <c r="Y74">
        <f t="shared" si="107"/>
        <v>318</v>
      </c>
      <c r="Z74">
        <f t="shared" si="108"/>
        <v>300</v>
      </c>
      <c r="AA74">
        <f t="shared" si="109"/>
        <v>336</v>
      </c>
      <c r="AB74">
        <f t="shared" si="110"/>
        <v>0.47427293064876958</v>
      </c>
      <c r="AC74">
        <f t="shared" si="111"/>
        <v>2.6845637583892617E-2</v>
      </c>
      <c r="AD74">
        <f t="shared" si="112"/>
        <v>2.6845637583892617E-2</v>
      </c>
      <c r="AE74">
        <f t="shared" si="113"/>
        <v>0.94854586129753915</v>
      </c>
      <c r="AF74">
        <f t="shared" si="114"/>
        <v>0.89485458612975388</v>
      </c>
      <c r="AG74">
        <f t="shared" si="115"/>
        <v>-5.3691275167785268E-2</v>
      </c>
      <c r="AH74">
        <f t="shared" si="116"/>
        <v>1.0022371364653244</v>
      </c>
      <c r="AI74" s="27">
        <f t="shared" si="117"/>
        <v>5.3691275167785268E-2</v>
      </c>
    </row>
    <row r="75" spans="3:35" x14ac:dyDescent="0.2">
      <c r="C75">
        <v>2</v>
      </c>
      <c r="D75" t="str">
        <f>IF(C75=1,"UP","DS")</f>
        <v>DS</v>
      </c>
      <c r="F75" t="s">
        <v>50</v>
      </c>
      <c r="G75">
        <v>3</v>
      </c>
      <c r="H75">
        <v>90</v>
      </c>
      <c r="I75">
        <v>3.246</v>
      </c>
      <c r="J75">
        <f t="shared" si="106"/>
        <v>292.14</v>
      </c>
      <c r="K75" t="s">
        <v>23</v>
      </c>
      <c r="L75">
        <v>2</v>
      </c>
      <c r="M75">
        <v>1.8</v>
      </c>
      <c r="N75">
        <v>2.2000000000000002</v>
      </c>
      <c r="O75">
        <v>57.4</v>
      </c>
      <c r="P75">
        <v>55.5</v>
      </c>
      <c r="Q75">
        <v>59.2</v>
      </c>
      <c r="R75">
        <v>0.90400000000000003</v>
      </c>
      <c r="S75">
        <v>179</v>
      </c>
      <c r="T75">
        <v>188</v>
      </c>
      <c r="U75">
        <v>179</v>
      </c>
      <c r="V75">
        <v>197</v>
      </c>
      <c r="W75">
        <v>4.6749999999999998</v>
      </c>
      <c r="X75">
        <v>0.63029999999999997</v>
      </c>
      <c r="Y75">
        <f t="shared" si="107"/>
        <v>376</v>
      </c>
      <c r="Z75">
        <f t="shared" si="108"/>
        <v>358</v>
      </c>
      <c r="AA75">
        <f t="shared" si="109"/>
        <v>394</v>
      </c>
      <c r="AB75">
        <f t="shared" si="110"/>
        <v>0.64352707605942361</v>
      </c>
      <c r="AC75">
        <f t="shared" si="111"/>
        <v>3.0807147258163897E-2</v>
      </c>
      <c r="AD75">
        <f t="shared" si="112"/>
        <v>3.0807147258163897E-2</v>
      </c>
      <c r="AE75">
        <f t="shared" si="113"/>
        <v>1.2870541521188472</v>
      </c>
      <c r="AF75">
        <f t="shared" si="114"/>
        <v>1.2254398576025194</v>
      </c>
      <c r="AG75">
        <f t="shared" si="115"/>
        <v>-6.1614294516327828E-2</v>
      </c>
      <c r="AH75">
        <f t="shared" si="116"/>
        <v>1.348668446635175</v>
      </c>
      <c r="AI75" s="27">
        <f t="shared" si="117"/>
        <v>6.1614294516327828E-2</v>
      </c>
    </row>
    <row r="76" spans="3:35" x14ac:dyDescent="0.2">
      <c r="C76">
        <v>1</v>
      </c>
      <c r="D76" t="str">
        <f>IF(C76=1,"UP","DS")</f>
        <v>UP</v>
      </c>
      <c r="F76" t="s">
        <v>50</v>
      </c>
      <c r="G76">
        <v>3</v>
      </c>
      <c r="H76">
        <v>90</v>
      </c>
      <c r="I76">
        <v>3.7250000000000001</v>
      </c>
      <c r="J76">
        <f t="shared" si="106"/>
        <v>335.25</v>
      </c>
      <c r="K76" t="s">
        <v>56</v>
      </c>
      <c r="L76">
        <f>AVERAGE(L68,L70)</f>
        <v>36.4</v>
      </c>
      <c r="M76">
        <f t="shared" ref="M76:R76" si="118">AVERAGE(M68,M70)</f>
        <v>3.1</v>
      </c>
      <c r="N76">
        <f t="shared" si="118"/>
        <v>214.5</v>
      </c>
      <c r="O76">
        <f t="shared" si="118"/>
        <v>88.6</v>
      </c>
      <c r="P76">
        <f t="shared" si="118"/>
        <v>26.15</v>
      </c>
      <c r="Q76">
        <f t="shared" si="118"/>
        <v>267.95</v>
      </c>
      <c r="R76">
        <f t="shared" si="118"/>
        <v>3.7575000000000003</v>
      </c>
      <c r="S76">
        <f>SUM(S70,S68)</f>
        <v>72</v>
      </c>
      <c r="T76">
        <f t="shared" ref="T76:AI76" si="119">SUM(T70,T68)</f>
        <v>154</v>
      </c>
      <c r="U76">
        <f t="shared" si="119"/>
        <v>72</v>
      </c>
      <c r="V76">
        <f t="shared" si="119"/>
        <v>319</v>
      </c>
      <c r="W76">
        <f t="shared" si="119"/>
        <v>81.125</v>
      </c>
      <c r="X76">
        <f t="shared" si="119"/>
        <v>0.85189999999999999</v>
      </c>
      <c r="Y76">
        <f t="shared" si="119"/>
        <v>1210.6000000000001</v>
      </c>
      <c r="Z76">
        <f t="shared" si="119"/>
        <v>628.4</v>
      </c>
      <c r="AA76">
        <f t="shared" si="119"/>
        <v>2675.1</v>
      </c>
      <c r="AB76">
        <f t="shared" si="119"/>
        <v>0.45935868754660703</v>
      </c>
      <c r="AC76">
        <f t="shared" si="119"/>
        <v>0.24459358687546606</v>
      </c>
      <c r="AD76">
        <f t="shared" si="119"/>
        <v>0.49217002237136465</v>
      </c>
      <c r="AE76">
        <f t="shared" si="119"/>
        <v>3.6110365398956006</v>
      </c>
      <c r="AF76">
        <f t="shared" si="119"/>
        <v>1.8744220730797914</v>
      </c>
      <c r="AG76">
        <f t="shared" si="119"/>
        <v>-1.7366144668158092</v>
      </c>
      <c r="AH76">
        <f t="shared" si="119"/>
        <v>7.979418344519015</v>
      </c>
      <c r="AI76">
        <f t="shared" si="119"/>
        <v>4.3683818046234144</v>
      </c>
    </row>
    <row r="77" spans="3:35" x14ac:dyDescent="0.2">
      <c r="C77">
        <v>2</v>
      </c>
      <c r="D77" t="str">
        <f>IF(C77=1,"UP","DS")</f>
        <v>DS</v>
      </c>
      <c r="F77" t="s">
        <v>50</v>
      </c>
      <c r="G77">
        <v>3</v>
      </c>
      <c r="H77">
        <v>90</v>
      </c>
      <c r="I77">
        <v>3.246</v>
      </c>
      <c r="J77">
        <f t="shared" si="106"/>
        <v>292.14</v>
      </c>
      <c r="K77" t="s">
        <v>56</v>
      </c>
      <c r="L77">
        <f>AVERAGE(L69,L71)</f>
        <v>42.650000000000006</v>
      </c>
      <c r="M77">
        <f t="shared" ref="M77:R77" si="120">AVERAGE(M69,M71)</f>
        <v>2.9</v>
      </c>
      <c r="N77">
        <f t="shared" si="120"/>
        <v>91.95</v>
      </c>
      <c r="O77">
        <f t="shared" si="120"/>
        <v>92.149999999999991</v>
      </c>
      <c r="P77">
        <f t="shared" si="120"/>
        <v>53.75</v>
      </c>
      <c r="Q77">
        <f t="shared" si="120"/>
        <v>130.5</v>
      </c>
      <c r="R77">
        <f t="shared" si="120"/>
        <v>4.1555</v>
      </c>
      <c r="S77">
        <f>SUM(S71,S69)</f>
        <v>67</v>
      </c>
      <c r="T77">
        <f t="shared" ref="T77:AI77" si="121">SUM(T71,T69)</f>
        <v>89</v>
      </c>
      <c r="U77">
        <f t="shared" si="121"/>
        <v>67</v>
      </c>
      <c r="V77">
        <f t="shared" si="121"/>
        <v>125</v>
      </c>
      <c r="W77">
        <f t="shared" si="121"/>
        <v>16.907</v>
      </c>
      <c r="X77">
        <f t="shared" si="121"/>
        <v>0.86159999999999992</v>
      </c>
      <c r="Y77">
        <f t="shared" si="121"/>
        <v>828.6</v>
      </c>
      <c r="Z77">
        <f t="shared" si="121"/>
        <v>676.80000000000007</v>
      </c>
      <c r="AA77">
        <f t="shared" si="121"/>
        <v>1434.5</v>
      </c>
      <c r="AB77">
        <f t="shared" si="121"/>
        <v>0.30464845621962072</v>
      </c>
      <c r="AC77">
        <f t="shared" si="121"/>
        <v>7.5306359964400632E-2</v>
      </c>
      <c r="AD77">
        <f t="shared" si="121"/>
        <v>0.12322858903265559</v>
      </c>
      <c r="AE77">
        <f t="shared" si="121"/>
        <v>2.8363113575682894</v>
      </c>
      <c r="AF77">
        <f t="shared" si="121"/>
        <v>2.316697473813925</v>
      </c>
      <c r="AG77">
        <f t="shared" si="121"/>
        <v>-0.51961388375436446</v>
      </c>
      <c r="AH77">
        <f t="shared" si="121"/>
        <v>4.9103169713151242</v>
      </c>
      <c r="AI77">
        <f t="shared" si="121"/>
        <v>2.0740056137468343</v>
      </c>
    </row>
    <row r="78" spans="3:35" x14ac:dyDescent="0.2">
      <c r="C78">
        <v>1</v>
      </c>
      <c r="D78" t="str">
        <f>IF(C78=1,"UP","DS")</f>
        <v>UP</v>
      </c>
      <c r="F78" t="s">
        <v>50</v>
      </c>
      <c r="G78">
        <v>3</v>
      </c>
      <c r="H78">
        <v>90</v>
      </c>
      <c r="I78">
        <v>3.7250000000000001</v>
      </c>
      <c r="J78">
        <f t="shared" si="106"/>
        <v>335.25</v>
      </c>
      <c r="K78" t="s">
        <v>52</v>
      </c>
      <c r="L78" s="31">
        <f t="shared" ref="L78:R79" si="122">AVERAGE(L68,L74)</f>
        <v>4.55</v>
      </c>
      <c r="M78" s="31">
        <f t="shared" si="122"/>
        <v>4</v>
      </c>
      <c r="N78" s="31">
        <f t="shared" si="122"/>
        <v>5.0500000000000007</v>
      </c>
      <c r="O78" s="31">
        <f t="shared" si="122"/>
        <v>56.5</v>
      </c>
      <c r="P78" s="31">
        <f t="shared" si="122"/>
        <v>54</v>
      </c>
      <c r="Q78" s="31">
        <f t="shared" si="122"/>
        <v>59</v>
      </c>
      <c r="R78" s="31">
        <f t="shared" si="122"/>
        <v>2.3839999999999999</v>
      </c>
      <c r="S78" s="30">
        <f t="shared" ref="S78:AI78" si="123">SUM(S66,S74,S72)</f>
        <v>363</v>
      </c>
      <c r="T78" s="30">
        <f t="shared" si="123"/>
        <v>427</v>
      </c>
      <c r="U78" s="30">
        <f t="shared" si="123"/>
        <v>373</v>
      </c>
      <c r="V78" s="30">
        <f t="shared" si="123"/>
        <v>482</v>
      </c>
      <c r="W78" s="30">
        <f t="shared" si="123"/>
        <v>28.262999999999998</v>
      </c>
      <c r="X78" s="30">
        <f t="shared" si="123"/>
        <v>1.8346</v>
      </c>
      <c r="Y78" s="30">
        <f t="shared" si="123"/>
        <v>2476</v>
      </c>
      <c r="Z78" s="30">
        <f t="shared" si="123"/>
        <v>2210.5</v>
      </c>
      <c r="AA78" s="30">
        <f t="shared" si="123"/>
        <v>2765</v>
      </c>
      <c r="AB78" s="30">
        <f t="shared" si="123"/>
        <v>1.2736763609246831</v>
      </c>
      <c r="AC78" s="30">
        <f t="shared" si="123"/>
        <v>0.16107382550335569</v>
      </c>
      <c r="AD78" s="30">
        <f t="shared" si="123"/>
        <v>0.16405667412378822</v>
      </c>
      <c r="AE78" s="30">
        <f t="shared" si="123"/>
        <v>7.3855331841909022</v>
      </c>
      <c r="AF78" s="30">
        <f t="shared" si="123"/>
        <v>6.5935868754660696</v>
      </c>
      <c r="AG78" s="30">
        <f t="shared" si="123"/>
        <v>-0.79194630872483229</v>
      </c>
      <c r="AH78" s="30">
        <f t="shared" si="123"/>
        <v>8.2475764354958994</v>
      </c>
      <c r="AI78" s="30">
        <f t="shared" si="123"/>
        <v>0.86204325130499682</v>
      </c>
    </row>
    <row r="79" spans="3:35" x14ac:dyDescent="0.2">
      <c r="C79">
        <v>2</v>
      </c>
      <c r="D79" t="str">
        <f>IF(C79=1,"UP","DS")</f>
        <v>DS</v>
      </c>
      <c r="F79" t="s">
        <v>50</v>
      </c>
      <c r="G79">
        <v>3</v>
      </c>
      <c r="H79">
        <v>90</v>
      </c>
      <c r="I79">
        <v>3.246</v>
      </c>
      <c r="J79">
        <f t="shared" si="106"/>
        <v>292.14</v>
      </c>
      <c r="K79" t="s">
        <v>52</v>
      </c>
      <c r="L79" s="31">
        <f t="shared" si="122"/>
        <v>4.45</v>
      </c>
      <c r="M79" s="31">
        <f t="shared" si="122"/>
        <v>3.8</v>
      </c>
      <c r="N79" s="31">
        <f t="shared" si="122"/>
        <v>5.0500000000000007</v>
      </c>
      <c r="O79" s="31">
        <f t="shared" si="122"/>
        <v>54.5</v>
      </c>
      <c r="P79" s="31">
        <f t="shared" si="122"/>
        <v>51.7</v>
      </c>
      <c r="Q79" s="31">
        <f t="shared" si="122"/>
        <v>57.25</v>
      </c>
      <c r="R79" s="31">
        <f t="shared" si="122"/>
        <v>3.0059999999999998</v>
      </c>
      <c r="S79" s="30">
        <f t="shared" ref="S79:AI79" si="124">SUM(S67,S75,S73)</f>
        <v>349</v>
      </c>
      <c r="T79" s="30">
        <f t="shared" si="124"/>
        <v>391</v>
      </c>
      <c r="U79" s="30">
        <f t="shared" si="124"/>
        <v>350</v>
      </c>
      <c r="V79" s="30">
        <f t="shared" si="124"/>
        <v>433</v>
      </c>
      <c r="W79" s="30">
        <f t="shared" si="124"/>
        <v>21.396000000000001</v>
      </c>
      <c r="X79" s="30">
        <f t="shared" si="124"/>
        <v>1.8681000000000001</v>
      </c>
      <c r="Y79" s="30">
        <f t="shared" si="124"/>
        <v>2489.5</v>
      </c>
      <c r="Z79" s="30">
        <f t="shared" si="124"/>
        <v>2279.5</v>
      </c>
      <c r="AA79" s="30">
        <f t="shared" si="124"/>
        <v>2725.3999999999996</v>
      </c>
      <c r="AB79" s="30">
        <f t="shared" si="124"/>
        <v>1.3383993975491202</v>
      </c>
      <c r="AC79" s="30">
        <f t="shared" si="124"/>
        <v>0.14034367084274663</v>
      </c>
      <c r="AD79" s="30">
        <f t="shared" si="124"/>
        <v>0.14376668720476485</v>
      </c>
      <c r="AE79" s="30">
        <f t="shared" si="124"/>
        <v>8.5215992332443342</v>
      </c>
      <c r="AF79" s="30">
        <f t="shared" si="124"/>
        <v>7.8027657972205109</v>
      </c>
      <c r="AG79" s="30">
        <f t="shared" si="124"/>
        <v>-0.71883343602382421</v>
      </c>
      <c r="AH79" s="30">
        <f t="shared" si="124"/>
        <v>9.3290887930444306</v>
      </c>
      <c r="AI79" s="30">
        <f t="shared" si="124"/>
        <v>0.80748955980009551</v>
      </c>
    </row>
    <row r="80" spans="3:35" x14ac:dyDescent="0.2">
      <c r="C80">
        <v>1</v>
      </c>
      <c r="D80" t="str">
        <f>IF(C80=1,"UP","DS")</f>
        <v>UP</v>
      </c>
      <c r="F80" t="s">
        <v>50</v>
      </c>
      <c r="G80">
        <v>3</v>
      </c>
      <c r="H80">
        <v>90</v>
      </c>
      <c r="I80">
        <v>3.7250000000000001</v>
      </c>
      <c r="J80">
        <f t="shared" si="106"/>
        <v>335.25</v>
      </c>
      <c r="K80" t="s">
        <v>53</v>
      </c>
      <c r="L80" s="31">
        <f t="shared" ref="L80:R80" si="125">AVERAGE(L68,L70,L72,L74,L78)</f>
        <v>16.97</v>
      </c>
      <c r="M80" s="31">
        <f t="shared" si="125"/>
        <v>3.3400000000000007</v>
      </c>
      <c r="N80" s="31">
        <f t="shared" si="125"/>
        <v>88.51</v>
      </c>
      <c r="O80" s="31">
        <f t="shared" si="125"/>
        <v>72.84</v>
      </c>
      <c r="P80" s="31">
        <f t="shared" si="125"/>
        <v>46.46</v>
      </c>
      <c r="Q80" s="31">
        <f t="shared" si="125"/>
        <v>145.97999999999999</v>
      </c>
      <c r="R80" s="31">
        <f t="shared" si="125"/>
        <v>2.4008000000000003</v>
      </c>
      <c r="S80" s="30">
        <f t="shared" ref="S80:AI80" si="126">SUM(S66,S68,S70,S72,S74)</f>
        <v>435</v>
      </c>
      <c r="T80" s="30">
        <f t="shared" si="126"/>
        <v>581</v>
      </c>
      <c r="U80" s="30">
        <f t="shared" si="126"/>
        <v>445</v>
      </c>
      <c r="V80" s="30">
        <f t="shared" si="126"/>
        <v>801</v>
      </c>
      <c r="W80" s="30">
        <f t="shared" si="126"/>
        <v>109.38800000000001</v>
      </c>
      <c r="X80" s="30">
        <f t="shared" si="126"/>
        <v>2.6865000000000001</v>
      </c>
      <c r="Y80" s="30">
        <f t="shared" si="126"/>
        <v>3686.6</v>
      </c>
      <c r="Z80" s="30">
        <f t="shared" si="126"/>
        <v>2838.9</v>
      </c>
      <c r="AA80" s="30">
        <f t="shared" si="126"/>
        <v>5440.1</v>
      </c>
      <c r="AB80" s="30">
        <f t="shared" si="126"/>
        <v>1.7330350484712902</v>
      </c>
      <c r="AC80" s="30">
        <f t="shared" si="126"/>
        <v>0.40566741237882181</v>
      </c>
      <c r="AD80" s="30">
        <f t="shared" si="126"/>
        <v>0.65622669649515286</v>
      </c>
      <c r="AE80" s="30">
        <f t="shared" si="126"/>
        <v>10.996569724086502</v>
      </c>
      <c r="AF80" s="30">
        <f t="shared" si="126"/>
        <v>8.4680089485458598</v>
      </c>
      <c r="AG80" s="30">
        <f t="shared" si="126"/>
        <v>-2.5285607755406412</v>
      </c>
      <c r="AH80" s="30">
        <f t="shared" si="126"/>
        <v>16.226994780014916</v>
      </c>
      <c r="AI80" s="30">
        <f t="shared" si="126"/>
        <v>5.2304250559284116</v>
      </c>
    </row>
    <row r="81" spans="3:35" x14ac:dyDescent="0.2">
      <c r="C81">
        <v>2</v>
      </c>
      <c r="D81" t="str">
        <f>IF(C81=1,"UP","DS")</f>
        <v>DS</v>
      </c>
      <c r="F81" t="s">
        <v>50</v>
      </c>
      <c r="G81">
        <v>3</v>
      </c>
      <c r="H81">
        <v>90</v>
      </c>
      <c r="I81">
        <v>3.246</v>
      </c>
      <c r="J81">
        <f t="shared" si="106"/>
        <v>292.14</v>
      </c>
      <c r="K81" t="s">
        <v>53</v>
      </c>
      <c r="L81" s="31">
        <f t="shared" ref="L81:R81" si="127">AVERAGE(L69,L71,L73,L75)</f>
        <v>23.325000000000003</v>
      </c>
      <c r="M81" s="31">
        <f t="shared" si="127"/>
        <v>3.0750000000000002</v>
      </c>
      <c r="N81" s="31">
        <f t="shared" si="127"/>
        <v>48.324999999999996</v>
      </c>
      <c r="O81" s="31">
        <f t="shared" si="127"/>
        <v>78.924999999999983</v>
      </c>
      <c r="P81" s="31">
        <f t="shared" si="127"/>
        <v>58.475000000000001</v>
      </c>
      <c r="Q81" s="31">
        <f t="shared" si="127"/>
        <v>99.3</v>
      </c>
      <c r="R81" s="31">
        <f t="shared" si="127"/>
        <v>2.6004999999999998</v>
      </c>
      <c r="S81" s="30">
        <f t="shared" ref="S81:AI81" si="128">SUM(S67,S69,S71,S73,S75)</f>
        <v>416</v>
      </c>
      <c r="T81" s="30">
        <f t="shared" si="128"/>
        <v>480</v>
      </c>
      <c r="U81" s="30">
        <f t="shared" si="128"/>
        <v>417</v>
      </c>
      <c r="V81" s="30">
        <f t="shared" si="128"/>
        <v>558</v>
      </c>
      <c r="W81" s="30">
        <f t="shared" si="128"/>
        <v>38.302999999999997</v>
      </c>
      <c r="X81" s="30">
        <f t="shared" si="128"/>
        <v>2.7297000000000002</v>
      </c>
      <c r="Y81" s="30">
        <f t="shared" si="128"/>
        <v>3318.1000000000004</v>
      </c>
      <c r="Z81" s="30">
        <f t="shared" si="128"/>
        <v>2956.3</v>
      </c>
      <c r="AA81" s="30">
        <f t="shared" si="128"/>
        <v>4159.8999999999996</v>
      </c>
      <c r="AB81" s="30">
        <f t="shared" si="128"/>
        <v>1.6430478537687412</v>
      </c>
      <c r="AC81" s="30">
        <f t="shared" si="128"/>
        <v>0.21565003080714726</v>
      </c>
      <c r="AD81" s="30">
        <f t="shared" si="128"/>
        <v>0.26699527623742042</v>
      </c>
      <c r="AE81" s="30">
        <f t="shared" si="128"/>
        <v>11.357910590812624</v>
      </c>
      <c r="AF81" s="30">
        <f t="shared" si="128"/>
        <v>10.119463271034437</v>
      </c>
      <c r="AG81" s="30">
        <f t="shared" si="128"/>
        <v>-1.2384473197781887</v>
      </c>
      <c r="AH81" s="30">
        <f t="shared" si="128"/>
        <v>14.239405764359555</v>
      </c>
      <c r="AI81" s="30">
        <f t="shared" si="128"/>
        <v>2.8814951735469299</v>
      </c>
    </row>
    <row r="82" spans="3:35" x14ac:dyDescent="0.2">
      <c r="C82">
        <v>1</v>
      </c>
      <c r="D82" t="str">
        <f>IF(C82=1,"UP","DS")</f>
        <v>UP</v>
      </c>
      <c r="F82" t="s">
        <v>50</v>
      </c>
      <c r="G82">
        <v>3</v>
      </c>
      <c r="H82">
        <v>90</v>
      </c>
      <c r="I82">
        <v>3.7250000000000001</v>
      </c>
      <c r="J82">
        <f t="shared" si="106"/>
        <v>335.25</v>
      </c>
      <c r="K82" t="s">
        <v>54</v>
      </c>
      <c r="L82" s="31">
        <f t="shared" ref="L82:R82" si="129">AVERAGE(L70,L72,L74,L78,L80)</f>
        <v>18.943999999999999</v>
      </c>
      <c r="M82" s="31">
        <f t="shared" si="129"/>
        <v>2.7679999999999998</v>
      </c>
      <c r="N82" s="31">
        <f t="shared" si="129"/>
        <v>104.63200000000002</v>
      </c>
      <c r="O82" s="31">
        <f t="shared" si="129"/>
        <v>76.368000000000009</v>
      </c>
      <c r="P82" s="31">
        <f t="shared" si="129"/>
        <v>45.292000000000002</v>
      </c>
      <c r="Q82" s="31">
        <f t="shared" si="129"/>
        <v>163.55599999999998</v>
      </c>
      <c r="R82" s="31">
        <f t="shared" si="129"/>
        <v>2.11016</v>
      </c>
      <c r="S82" s="30">
        <f t="shared" ref="S82:AI82" si="130">SUM(S66,S68,S72,S74)</f>
        <v>433</v>
      </c>
      <c r="T82" s="30">
        <f t="shared" si="130"/>
        <v>579</v>
      </c>
      <c r="U82" s="30">
        <f t="shared" si="130"/>
        <v>443</v>
      </c>
      <c r="V82" s="30">
        <f t="shared" si="130"/>
        <v>794</v>
      </c>
      <c r="W82" s="30">
        <f t="shared" si="130"/>
        <v>109.004</v>
      </c>
      <c r="X82" s="30">
        <f t="shared" si="130"/>
        <v>2.0198</v>
      </c>
      <c r="Y82" s="30">
        <f t="shared" si="130"/>
        <v>3555.2</v>
      </c>
      <c r="Z82" s="30">
        <f t="shared" si="130"/>
        <v>2707.5</v>
      </c>
      <c r="AA82" s="30">
        <f t="shared" si="130"/>
        <v>4980.2</v>
      </c>
      <c r="AB82" s="30">
        <f t="shared" si="130"/>
        <v>1.7270693512304249</v>
      </c>
      <c r="AC82" s="30">
        <f t="shared" si="130"/>
        <v>0.40566741237882181</v>
      </c>
      <c r="AD82" s="30">
        <f t="shared" si="130"/>
        <v>0.64131245339299026</v>
      </c>
      <c r="AE82" s="30">
        <f t="shared" si="130"/>
        <v>10.604623415361671</v>
      </c>
      <c r="AF82" s="30">
        <f t="shared" si="130"/>
        <v>8.0760626398210285</v>
      </c>
      <c r="AG82" s="30">
        <f t="shared" si="130"/>
        <v>-2.5285607755406412</v>
      </c>
      <c r="AH82" s="30">
        <f t="shared" si="130"/>
        <v>14.855182699478004</v>
      </c>
      <c r="AI82" s="30">
        <f t="shared" si="130"/>
        <v>4.2505592841163304</v>
      </c>
    </row>
    <row r="83" spans="3:35" x14ac:dyDescent="0.2">
      <c r="C83">
        <v>2</v>
      </c>
      <c r="D83" t="str">
        <f>IF(C83=1,"UP","DS")</f>
        <v>DS</v>
      </c>
      <c r="F83" t="s">
        <v>50</v>
      </c>
      <c r="G83">
        <v>3</v>
      </c>
      <c r="H83">
        <v>90</v>
      </c>
      <c r="I83">
        <v>3.246</v>
      </c>
      <c r="J83">
        <f t="shared" si="106"/>
        <v>292.14</v>
      </c>
      <c r="K83" t="s">
        <v>54</v>
      </c>
      <c r="L83" s="31">
        <f t="shared" ref="L83:R83" si="131">AVERAGE(L71,L73,L75,L79)</f>
        <v>22.712500000000002</v>
      </c>
      <c r="M83" s="31">
        <f t="shared" si="131"/>
        <v>2.5750000000000002</v>
      </c>
      <c r="N83" s="31">
        <f t="shared" si="131"/>
        <v>47.612499999999997</v>
      </c>
      <c r="O83" s="31">
        <f t="shared" si="131"/>
        <v>79.649999999999991</v>
      </c>
      <c r="P83" s="31">
        <f t="shared" si="131"/>
        <v>59.424999999999997</v>
      </c>
      <c r="Q83" s="31">
        <f t="shared" si="131"/>
        <v>99.787499999999994</v>
      </c>
      <c r="R83" s="31">
        <f t="shared" si="131"/>
        <v>2.0749999999999997</v>
      </c>
      <c r="S83" s="30">
        <f t="shared" ref="S83:AI83" si="132">SUM(S67,S69,S73,S75)</f>
        <v>413</v>
      </c>
      <c r="T83" s="30">
        <f t="shared" si="132"/>
        <v>477</v>
      </c>
      <c r="U83" s="30">
        <f t="shared" si="132"/>
        <v>414</v>
      </c>
      <c r="V83" s="30">
        <f t="shared" si="132"/>
        <v>550</v>
      </c>
      <c r="W83" s="30">
        <f t="shared" si="132"/>
        <v>37.031999999999996</v>
      </c>
      <c r="X83" s="30">
        <f t="shared" si="132"/>
        <v>2.2297000000000002</v>
      </c>
      <c r="Y83" s="30">
        <f t="shared" si="132"/>
        <v>3082.9</v>
      </c>
      <c r="Z83" s="30">
        <f t="shared" si="132"/>
        <v>2721.1</v>
      </c>
      <c r="AA83" s="30">
        <f t="shared" si="132"/>
        <v>3532.7</v>
      </c>
      <c r="AB83" s="30">
        <f t="shared" si="132"/>
        <v>1.6327788046826863</v>
      </c>
      <c r="AC83" s="30">
        <f t="shared" si="132"/>
        <v>0.21565003080714726</v>
      </c>
      <c r="AD83" s="30">
        <f t="shared" si="132"/>
        <v>0.24988019442732937</v>
      </c>
      <c r="AE83" s="30">
        <f t="shared" si="132"/>
        <v>10.552817142465942</v>
      </c>
      <c r="AF83" s="30">
        <f t="shared" si="132"/>
        <v>9.3143698226877518</v>
      </c>
      <c r="AG83" s="30">
        <f t="shared" si="132"/>
        <v>-1.2384473197781887</v>
      </c>
      <c r="AH83" s="30">
        <f t="shared" si="132"/>
        <v>12.092489902101732</v>
      </c>
      <c r="AI83" s="30">
        <f t="shared" si="132"/>
        <v>1.5396727596357911</v>
      </c>
    </row>
    <row r="84" spans="3:35" x14ac:dyDescent="0.2">
      <c r="C84">
        <v>1</v>
      </c>
      <c r="D84" t="str">
        <f>IF(C84=1,"UP","DS")</f>
        <v>UP</v>
      </c>
      <c r="F84" t="s">
        <v>49</v>
      </c>
      <c r="G84">
        <v>3</v>
      </c>
      <c r="H84">
        <v>90</v>
      </c>
      <c r="I84">
        <v>3.24</v>
      </c>
      <c r="J84">
        <f t="shared" si="106"/>
        <v>291.60000000000002</v>
      </c>
      <c r="K84" t="s">
        <v>22</v>
      </c>
      <c r="L84">
        <v>10.1</v>
      </c>
      <c r="M84">
        <v>7.6</v>
      </c>
      <c r="N84">
        <v>12.6</v>
      </c>
      <c r="O84">
        <v>98.2</v>
      </c>
      <c r="P84">
        <v>92.6</v>
      </c>
      <c r="Q84">
        <v>103.7</v>
      </c>
      <c r="R84">
        <v>0.93799999999999994</v>
      </c>
      <c r="S84">
        <v>58</v>
      </c>
      <c r="T84">
        <v>58</v>
      </c>
      <c r="U84">
        <v>58</v>
      </c>
      <c r="V84">
        <v>60</v>
      </c>
      <c r="W84">
        <v>0.89700000000000002</v>
      </c>
      <c r="X84">
        <v>0.78380000000000005</v>
      </c>
      <c r="Y84">
        <f>T84*L84</f>
        <v>585.79999999999995</v>
      </c>
      <c r="Z84">
        <f>L84*U84</f>
        <v>585.79999999999995</v>
      </c>
      <c r="AA84">
        <f>L84*V84</f>
        <v>606</v>
      </c>
      <c r="AB84">
        <f t="shared" ref="AB84:AB91" si="133">T84/J84</f>
        <v>0.19890260631001369</v>
      </c>
      <c r="AC84">
        <f t="shared" ref="AC84:AC91" si="134">(T84-U84)/J84</f>
        <v>0</v>
      </c>
      <c r="AD84">
        <f t="shared" ref="AD84:AD91" si="135">(V84-T84)/J84</f>
        <v>6.8587105624142658E-3</v>
      </c>
      <c r="AE84">
        <f t="shared" ref="AE84:AE91" si="136">Y84/J84</f>
        <v>2.008916323731138</v>
      </c>
      <c r="AF84">
        <f t="shared" ref="AF84:AF91" si="137">(U84*L84)/J84</f>
        <v>2.008916323731138</v>
      </c>
      <c r="AG84">
        <f t="shared" ref="AG84:AG91" si="138">AF84-AE84</f>
        <v>0</v>
      </c>
      <c r="AH84">
        <f t="shared" ref="AH84:AH91" si="139">(L84*V84)/J84</f>
        <v>2.0781893004115224</v>
      </c>
      <c r="AI84" s="27">
        <f t="shared" ref="AI84:AI91" si="140">AH84-AE84</f>
        <v>6.9272976680384346E-2</v>
      </c>
    </row>
    <row r="85" spans="3:35" x14ac:dyDescent="0.2">
      <c r="C85">
        <v>2</v>
      </c>
      <c r="D85" t="str">
        <f>IF(C85=1,"UP","DS")</f>
        <v>DS</v>
      </c>
      <c r="F85" t="s">
        <v>49</v>
      </c>
      <c r="G85">
        <v>3</v>
      </c>
      <c r="H85">
        <v>90</v>
      </c>
      <c r="I85">
        <v>2.58</v>
      </c>
      <c r="J85">
        <f t="shared" si="106"/>
        <v>232.20000000000002</v>
      </c>
      <c r="K85" t="s">
        <v>22</v>
      </c>
      <c r="L85">
        <v>13.2</v>
      </c>
      <c r="M85">
        <v>11.2</v>
      </c>
      <c r="N85">
        <v>15.1</v>
      </c>
      <c r="O85">
        <v>111</v>
      </c>
      <c r="P85">
        <v>105.6</v>
      </c>
      <c r="Q85">
        <v>116.4</v>
      </c>
      <c r="R85">
        <v>0.88</v>
      </c>
      <c r="S85">
        <v>54</v>
      </c>
      <c r="T85">
        <v>54</v>
      </c>
      <c r="U85">
        <v>54</v>
      </c>
      <c r="V85">
        <v>55</v>
      </c>
      <c r="W85">
        <v>0.42699999999999999</v>
      </c>
      <c r="X85">
        <v>0.85709999999999997</v>
      </c>
      <c r="Y85">
        <f t="shared" ref="Y85:Y91" si="141">T85*L85</f>
        <v>712.8</v>
      </c>
      <c r="Z85">
        <f t="shared" ref="Z85:Z91" si="142">L85*U85</f>
        <v>712.8</v>
      </c>
      <c r="AA85">
        <f t="shared" ref="AA85:AA91" si="143">L85*V85</f>
        <v>726</v>
      </c>
      <c r="AB85">
        <f t="shared" si="133"/>
        <v>0.23255813953488372</v>
      </c>
      <c r="AC85">
        <f t="shared" si="134"/>
        <v>0</v>
      </c>
      <c r="AD85">
        <f t="shared" si="135"/>
        <v>4.3066322136089573E-3</v>
      </c>
      <c r="AE85">
        <f t="shared" si="136"/>
        <v>3.0697674418604648</v>
      </c>
      <c r="AF85">
        <f t="shared" si="137"/>
        <v>3.0697674418604648</v>
      </c>
      <c r="AG85">
        <f t="shared" si="138"/>
        <v>0</v>
      </c>
      <c r="AH85">
        <f t="shared" si="139"/>
        <v>3.126614987080103</v>
      </c>
      <c r="AI85" s="27">
        <f t="shared" si="140"/>
        <v>5.6847545219638196E-2</v>
      </c>
    </row>
    <row r="86" spans="3:35" x14ac:dyDescent="0.2">
      <c r="C86">
        <v>1</v>
      </c>
      <c r="D86" t="str">
        <f>IF(C86=1,"UP","DS")</f>
        <v>UP</v>
      </c>
      <c r="F86" t="s">
        <v>49</v>
      </c>
      <c r="G86">
        <v>3</v>
      </c>
      <c r="H86">
        <v>90</v>
      </c>
      <c r="I86">
        <v>3.24</v>
      </c>
      <c r="J86">
        <f t="shared" si="106"/>
        <v>291.60000000000002</v>
      </c>
      <c r="K86" t="s">
        <v>24</v>
      </c>
      <c r="L86">
        <v>1.3</v>
      </c>
      <c r="M86">
        <v>0.8</v>
      </c>
      <c r="N86">
        <v>1.8</v>
      </c>
      <c r="O86">
        <v>28</v>
      </c>
      <c r="P86">
        <v>23</v>
      </c>
      <c r="Q86">
        <v>33</v>
      </c>
      <c r="R86">
        <v>7.6</v>
      </c>
      <c r="S86">
        <v>13</v>
      </c>
      <c r="T86">
        <v>18</v>
      </c>
      <c r="U86">
        <v>13</v>
      </c>
      <c r="V86">
        <v>36</v>
      </c>
      <c r="W86">
        <v>8.5990000000000002</v>
      </c>
      <c r="X86">
        <v>0.33329999999999999</v>
      </c>
      <c r="Y86">
        <f t="shared" si="141"/>
        <v>23.400000000000002</v>
      </c>
      <c r="Z86">
        <f t="shared" si="142"/>
        <v>16.900000000000002</v>
      </c>
      <c r="AA86">
        <f t="shared" si="143"/>
        <v>46.800000000000004</v>
      </c>
      <c r="AB86">
        <f t="shared" si="133"/>
        <v>6.1728395061728392E-2</v>
      </c>
      <c r="AC86">
        <f t="shared" si="134"/>
        <v>1.7146776406035662E-2</v>
      </c>
      <c r="AD86">
        <f t="shared" si="135"/>
        <v>6.1728395061728392E-2</v>
      </c>
      <c r="AE86">
        <f t="shared" si="136"/>
        <v>8.0246913580246909E-2</v>
      </c>
      <c r="AF86">
        <f t="shared" si="137"/>
        <v>5.7956104252400553E-2</v>
      </c>
      <c r="AG86">
        <f t="shared" si="138"/>
        <v>-2.2290809327846356E-2</v>
      </c>
      <c r="AH86">
        <f t="shared" si="139"/>
        <v>0.16049382716049382</v>
      </c>
      <c r="AI86" s="27">
        <f t="shared" si="140"/>
        <v>8.0246913580246909E-2</v>
      </c>
    </row>
    <row r="87" spans="3:35" x14ac:dyDescent="0.2">
      <c r="C87">
        <v>2</v>
      </c>
      <c r="D87" t="str">
        <f>IF(C87=1,"UP","DS")</f>
        <v>DS</v>
      </c>
      <c r="F87" t="s">
        <v>49</v>
      </c>
      <c r="G87">
        <v>3</v>
      </c>
      <c r="H87">
        <v>90</v>
      </c>
      <c r="I87">
        <v>2.58</v>
      </c>
      <c r="J87">
        <f t="shared" si="106"/>
        <v>232.20000000000002</v>
      </c>
      <c r="K87" t="s">
        <v>24</v>
      </c>
      <c r="L87">
        <v>13.4</v>
      </c>
      <c r="M87">
        <v>6.5</v>
      </c>
      <c r="N87">
        <v>20.3</v>
      </c>
      <c r="O87">
        <v>71</v>
      </c>
      <c r="P87">
        <v>62</v>
      </c>
      <c r="Q87">
        <v>80</v>
      </c>
      <c r="R87">
        <v>3.738</v>
      </c>
      <c r="S87">
        <v>7</v>
      </c>
      <c r="T87">
        <v>7</v>
      </c>
      <c r="U87">
        <v>7</v>
      </c>
      <c r="V87">
        <v>9</v>
      </c>
      <c r="W87">
        <v>0.86899999999999999</v>
      </c>
      <c r="X87">
        <v>0.63639999999999997</v>
      </c>
      <c r="Y87">
        <f t="shared" si="141"/>
        <v>93.8</v>
      </c>
      <c r="Z87">
        <f t="shared" si="142"/>
        <v>93.8</v>
      </c>
      <c r="AA87">
        <f t="shared" si="143"/>
        <v>120.60000000000001</v>
      </c>
      <c r="AB87">
        <f t="shared" si="133"/>
        <v>3.0146425495262703E-2</v>
      </c>
      <c r="AC87">
        <f t="shared" si="134"/>
        <v>0</v>
      </c>
      <c r="AD87">
        <f t="shared" si="135"/>
        <v>8.6132644272179145E-3</v>
      </c>
      <c r="AE87">
        <f t="shared" si="136"/>
        <v>0.40396210163652019</v>
      </c>
      <c r="AF87">
        <f t="shared" si="137"/>
        <v>0.40396210163652019</v>
      </c>
      <c r="AG87">
        <f t="shared" si="138"/>
        <v>0</v>
      </c>
      <c r="AH87">
        <f t="shared" si="139"/>
        <v>0.51937984496124034</v>
      </c>
      <c r="AI87" s="27">
        <f t="shared" si="140"/>
        <v>0.11541774332472016</v>
      </c>
    </row>
    <row r="88" spans="3:35" x14ac:dyDescent="0.2">
      <c r="C88">
        <v>1</v>
      </c>
      <c r="D88" t="str">
        <f>IF(C88=1,"UP","DS")</f>
        <v>UP</v>
      </c>
      <c r="F88" t="s">
        <v>49</v>
      </c>
      <c r="G88">
        <v>3</v>
      </c>
      <c r="H88">
        <v>90</v>
      </c>
      <c r="I88">
        <v>3.24</v>
      </c>
      <c r="J88">
        <f t="shared" si="106"/>
        <v>291.60000000000002</v>
      </c>
      <c r="K88" t="s">
        <v>25</v>
      </c>
      <c r="L88">
        <v>21.4</v>
      </c>
      <c r="M88">
        <v>16.2</v>
      </c>
      <c r="N88">
        <v>26.6</v>
      </c>
      <c r="O88">
        <v>80.5</v>
      </c>
      <c r="P88">
        <v>72.099999999999994</v>
      </c>
      <c r="Q88">
        <v>88.8</v>
      </c>
      <c r="R88">
        <v>3.742</v>
      </c>
      <c r="S88">
        <v>28</v>
      </c>
      <c r="T88">
        <v>31</v>
      </c>
      <c r="U88">
        <v>28</v>
      </c>
      <c r="V88">
        <v>38</v>
      </c>
      <c r="W88">
        <v>3.67</v>
      </c>
      <c r="X88">
        <v>0.51849999999999996</v>
      </c>
      <c r="Y88">
        <f t="shared" si="141"/>
        <v>663.4</v>
      </c>
      <c r="Z88">
        <f t="shared" si="142"/>
        <v>599.19999999999993</v>
      </c>
      <c r="AA88">
        <f t="shared" si="143"/>
        <v>813.19999999999993</v>
      </c>
      <c r="AB88">
        <f t="shared" si="133"/>
        <v>0.10631001371742112</v>
      </c>
      <c r="AC88">
        <f t="shared" si="134"/>
        <v>1.0288065843621399E-2</v>
      </c>
      <c r="AD88">
        <f t="shared" si="135"/>
        <v>2.4005486968449931E-2</v>
      </c>
      <c r="AE88">
        <f t="shared" si="136"/>
        <v>2.2750342935528116</v>
      </c>
      <c r="AF88">
        <f t="shared" si="137"/>
        <v>2.0548696844993137</v>
      </c>
      <c r="AG88">
        <f t="shared" si="138"/>
        <v>-0.22016460905349788</v>
      </c>
      <c r="AH88">
        <f t="shared" si="139"/>
        <v>2.7887517146776402</v>
      </c>
      <c r="AI88" s="27">
        <f t="shared" si="140"/>
        <v>0.51371742112482854</v>
      </c>
    </row>
    <row r="89" spans="3:35" x14ac:dyDescent="0.2">
      <c r="C89">
        <v>2</v>
      </c>
      <c r="D89" t="str">
        <f>IF(C89=1,"UP","DS")</f>
        <v>DS</v>
      </c>
      <c r="F89" t="s">
        <v>49</v>
      </c>
      <c r="G89">
        <v>3</v>
      </c>
      <c r="H89">
        <v>90</v>
      </c>
      <c r="I89">
        <v>2.58</v>
      </c>
      <c r="J89">
        <f t="shared" si="106"/>
        <v>232.20000000000002</v>
      </c>
      <c r="K89" t="s">
        <v>25</v>
      </c>
      <c r="L89">
        <v>29.8</v>
      </c>
      <c r="M89">
        <v>22.7</v>
      </c>
      <c r="N89">
        <v>36.9</v>
      </c>
      <c r="O89">
        <v>99.3</v>
      </c>
      <c r="P89">
        <v>91.6</v>
      </c>
      <c r="Q89">
        <v>106.9</v>
      </c>
      <c r="R89">
        <v>3.0649999999999999</v>
      </c>
      <c r="S89">
        <v>4</v>
      </c>
      <c r="T89">
        <v>8</v>
      </c>
      <c r="U89">
        <v>4</v>
      </c>
      <c r="V89">
        <v>50</v>
      </c>
      <c r="W89">
        <v>17.588000000000001</v>
      </c>
      <c r="X89">
        <v>0.1905</v>
      </c>
      <c r="Y89">
        <f t="shared" si="141"/>
        <v>238.4</v>
      </c>
      <c r="Z89">
        <f t="shared" si="142"/>
        <v>119.2</v>
      </c>
      <c r="AA89">
        <f t="shared" si="143"/>
        <v>1490</v>
      </c>
      <c r="AB89">
        <f t="shared" si="133"/>
        <v>3.4453057708871658E-2</v>
      </c>
      <c r="AC89">
        <f t="shared" si="134"/>
        <v>1.7226528854435829E-2</v>
      </c>
      <c r="AD89">
        <f t="shared" si="135"/>
        <v>0.18087855297157621</v>
      </c>
      <c r="AE89">
        <f t="shared" si="136"/>
        <v>1.0267011197243754</v>
      </c>
      <c r="AF89">
        <f t="shared" si="137"/>
        <v>0.51335055986218769</v>
      </c>
      <c r="AG89">
        <f t="shared" si="138"/>
        <v>-0.51335055986218769</v>
      </c>
      <c r="AH89">
        <f t="shared" si="139"/>
        <v>6.4168819982773471</v>
      </c>
      <c r="AI89" s="27">
        <f t="shared" si="140"/>
        <v>5.3901808785529717</v>
      </c>
    </row>
    <row r="90" spans="3:35" x14ac:dyDescent="0.2">
      <c r="C90">
        <v>1</v>
      </c>
      <c r="D90" t="str">
        <f>IF(C90=1,"UP","DS")</f>
        <v>UP</v>
      </c>
      <c r="F90" t="s">
        <v>49</v>
      </c>
      <c r="G90">
        <v>3</v>
      </c>
      <c r="H90">
        <v>90</v>
      </c>
      <c r="I90">
        <v>3.24</v>
      </c>
      <c r="J90">
        <f t="shared" si="106"/>
        <v>291.60000000000002</v>
      </c>
      <c r="K90" t="s">
        <v>23</v>
      </c>
      <c r="L90">
        <v>0.6</v>
      </c>
      <c r="M90">
        <v>0.4</v>
      </c>
      <c r="N90">
        <v>0.7</v>
      </c>
      <c r="O90">
        <v>32.799999999999997</v>
      </c>
      <c r="P90">
        <v>30.3</v>
      </c>
      <c r="Q90">
        <v>35.299999999999997</v>
      </c>
      <c r="R90">
        <v>1.6</v>
      </c>
      <c r="S90">
        <v>10</v>
      </c>
      <c r="T90">
        <v>10</v>
      </c>
      <c r="U90">
        <v>10</v>
      </c>
      <c r="V90">
        <v>11</v>
      </c>
      <c r="W90">
        <v>0.627</v>
      </c>
      <c r="X90">
        <v>0.71430000000000005</v>
      </c>
      <c r="Y90">
        <f t="shared" si="141"/>
        <v>6</v>
      </c>
      <c r="Z90">
        <f t="shared" si="142"/>
        <v>6</v>
      </c>
      <c r="AA90">
        <f t="shared" si="143"/>
        <v>6.6</v>
      </c>
      <c r="AB90">
        <f t="shared" si="133"/>
        <v>3.4293552812071325E-2</v>
      </c>
      <c r="AC90">
        <f t="shared" si="134"/>
        <v>0</v>
      </c>
      <c r="AD90">
        <f t="shared" si="135"/>
        <v>3.4293552812071329E-3</v>
      </c>
      <c r="AE90">
        <f t="shared" si="136"/>
        <v>2.0576131687242798E-2</v>
      </c>
      <c r="AF90">
        <f t="shared" si="137"/>
        <v>2.0576131687242798E-2</v>
      </c>
      <c r="AG90">
        <f t="shared" si="138"/>
        <v>0</v>
      </c>
      <c r="AH90">
        <f t="shared" si="139"/>
        <v>2.2633744855967076E-2</v>
      </c>
      <c r="AI90" s="27">
        <f t="shared" si="140"/>
        <v>2.0576131687242774E-3</v>
      </c>
    </row>
    <row r="91" spans="3:35" x14ac:dyDescent="0.2">
      <c r="C91">
        <v>2</v>
      </c>
      <c r="D91" t="str">
        <f>IF(C91=1,"UP","DS")</f>
        <v>DS</v>
      </c>
      <c r="F91" t="s">
        <v>49</v>
      </c>
      <c r="G91">
        <v>3</v>
      </c>
      <c r="H91">
        <v>90</v>
      </c>
      <c r="I91">
        <v>2.58</v>
      </c>
      <c r="J91">
        <f t="shared" si="106"/>
        <v>232.20000000000002</v>
      </c>
      <c r="K91" t="s">
        <v>23</v>
      </c>
      <c r="L91">
        <v>0.6</v>
      </c>
      <c r="M91">
        <v>0.5</v>
      </c>
      <c r="N91">
        <v>0.7</v>
      </c>
      <c r="O91">
        <v>39.4</v>
      </c>
      <c r="P91">
        <v>37.700000000000003</v>
      </c>
      <c r="Q91">
        <v>41.1</v>
      </c>
      <c r="R91">
        <v>0.97599999999999998</v>
      </c>
      <c r="S91">
        <v>28</v>
      </c>
      <c r="T91">
        <v>28</v>
      </c>
      <c r="U91">
        <v>28</v>
      </c>
      <c r="V91">
        <v>29</v>
      </c>
      <c r="W91">
        <v>0.248</v>
      </c>
      <c r="X91">
        <v>0.875</v>
      </c>
      <c r="Y91">
        <f t="shared" si="141"/>
        <v>16.8</v>
      </c>
      <c r="Z91">
        <f t="shared" si="142"/>
        <v>16.8</v>
      </c>
      <c r="AA91">
        <f t="shared" si="143"/>
        <v>17.399999999999999</v>
      </c>
      <c r="AB91">
        <f t="shared" si="133"/>
        <v>0.12058570198105081</v>
      </c>
      <c r="AC91">
        <f t="shared" si="134"/>
        <v>0</v>
      </c>
      <c r="AD91">
        <f t="shared" si="135"/>
        <v>4.3066322136089573E-3</v>
      </c>
      <c r="AE91">
        <f t="shared" si="136"/>
        <v>7.2351421188630485E-2</v>
      </c>
      <c r="AF91">
        <f t="shared" si="137"/>
        <v>7.2351421188630485E-2</v>
      </c>
      <c r="AG91">
        <f t="shared" si="138"/>
        <v>0</v>
      </c>
      <c r="AH91">
        <f t="shared" si="139"/>
        <v>7.4935400516795855E-2</v>
      </c>
      <c r="AI91" s="27">
        <f t="shared" si="140"/>
        <v>2.58397932816537E-3</v>
      </c>
    </row>
    <row r="92" spans="3:35" x14ac:dyDescent="0.2">
      <c r="C92">
        <v>1</v>
      </c>
      <c r="D92" t="str">
        <f>IF(C92=1,"UP","DS")</f>
        <v>UP</v>
      </c>
      <c r="F92" t="s">
        <v>49</v>
      </c>
      <c r="G92">
        <v>3</v>
      </c>
      <c r="H92">
        <v>90</v>
      </c>
      <c r="I92">
        <v>3.24</v>
      </c>
      <c r="J92">
        <f t="shared" si="106"/>
        <v>291.60000000000002</v>
      </c>
      <c r="K92" t="s">
        <v>56</v>
      </c>
      <c r="L92">
        <f>AVERAGE(L86,L88)</f>
        <v>11.35</v>
      </c>
      <c r="M92">
        <f t="shared" ref="M92:R92" si="144">AVERAGE(M86,M88)</f>
        <v>8.5</v>
      </c>
      <c r="N92">
        <f t="shared" si="144"/>
        <v>14.200000000000001</v>
      </c>
      <c r="O92">
        <f t="shared" si="144"/>
        <v>54.25</v>
      </c>
      <c r="P92">
        <f t="shared" si="144"/>
        <v>47.55</v>
      </c>
      <c r="Q92">
        <f t="shared" si="144"/>
        <v>60.9</v>
      </c>
      <c r="R92">
        <f t="shared" si="144"/>
        <v>5.6709999999999994</v>
      </c>
      <c r="S92">
        <f>SUM(S86,S88)</f>
        <v>41</v>
      </c>
      <c r="T92">
        <f t="shared" ref="T92:AI92" si="145">SUM(T86,T88)</f>
        <v>49</v>
      </c>
      <c r="U92">
        <f t="shared" si="145"/>
        <v>41</v>
      </c>
      <c r="V92">
        <f t="shared" si="145"/>
        <v>74</v>
      </c>
      <c r="W92">
        <f t="shared" si="145"/>
        <v>12.269</v>
      </c>
      <c r="X92">
        <f t="shared" si="145"/>
        <v>0.85179999999999989</v>
      </c>
      <c r="Y92">
        <f t="shared" si="145"/>
        <v>686.8</v>
      </c>
      <c r="Z92">
        <f t="shared" si="145"/>
        <v>616.09999999999991</v>
      </c>
      <c r="AA92">
        <f t="shared" si="145"/>
        <v>859.99999999999989</v>
      </c>
      <c r="AB92">
        <f t="shared" si="145"/>
        <v>0.1680384087791495</v>
      </c>
      <c r="AC92">
        <f t="shared" si="145"/>
        <v>2.743484224965706E-2</v>
      </c>
      <c r="AD92">
        <f t="shared" si="145"/>
        <v>8.5733882030178316E-2</v>
      </c>
      <c r="AE92">
        <f t="shared" si="145"/>
        <v>2.3552812071330584</v>
      </c>
      <c r="AF92">
        <f t="shared" si="145"/>
        <v>2.1128257887517141</v>
      </c>
      <c r="AG92">
        <f t="shared" si="145"/>
        <v>-0.24245541838134424</v>
      </c>
      <c r="AH92">
        <f t="shared" si="145"/>
        <v>2.9492455418381338</v>
      </c>
      <c r="AI92">
        <f t="shared" si="145"/>
        <v>0.59396433470507548</v>
      </c>
    </row>
    <row r="93" spans="3:35" x14ac:dyDescent="0.2">
      <c r="C93">
        <v>2</v>
      </c>
      <c r="D93" t="str">
        <f>IF(C93=1,"UP","DS")</f>
        <v>DS</v>
      </c>
      <c r="F93" t="s">
        <v>49</v>
      </c>
      <c r="G93">
        <v>3</v>
      </c>
      <c r="H93">
        <v>90</v>
      </c>
      <c r="I93">
        <v>2.58</v>
      </c>
      <c r="J93">
        <f t="shared" si="106"/>
        <v>232.20000000000002</v>
      </c>
      <c r="K93" t="s">
        <v>56</v>
      </c>
      <c r="L93">
        <f>AVERAGE(L87,L89)</f>
        <v>21.6</v>
      </c>
      <c r="M93">
        <f t="shared" ref="M93:R93" si="146">AVERAGE(M87,M89)</f>
        <v>14.6</v>
      </c>
      <c r="N93">
        <f t="shared" si="146"/>
        <v>28.6</v>
      </c>
      <c r="O93">
        <f t="shared" si="146"/>
        <v>85.15</v>
      </c>
      <c r="P93">
        <f t="shared" si="146"/>
        <v>76.8</v>
      </c>
      <c r="Q93">
        <f t="shared" si="146"/>
        <v>93.45</v>
      </c>
      <c r="R93">
        <f t="shared" si="146"/>
        <v>3.4015</v>
      </c>
      <c r="S93">
        <f>SUM(S87,S89)</f>
        <v>11</v>
      </c>
      <c r="T93">
        <f t="shared" ref="T93:AI93" si="147">SUM(T87,T89)</f>
        <v>15</v>
      </c>
      <c r="U93">
        <f t="shared" si="147"/>
        <v>11</v>
      </c>
      <c r="V93">
        <f t="shared" si="147"/>
        <v>59</v>
      </c>
      <c r="W93">
        <f t="shared" si="147"/>
        <v>18.457000000000001</v>
      </c>
      <c r="X93">
        <f t="shared" si="147"/>
        <v>0.82689999999999997</v>
      </c>
      <c r="Y93">
        <f t="shared" si="147"/>
        <v>332.2</v>
      </c>
      <c r="Z93">
        <f t="shared" si="147"/>
        <v>213</v>
      </c>
      <c r="AA93">
        <f t="shared" si="147"/>
        <v>1610.6</v>
      </c>
      <c r="AB93">
        <f t="shared" si="147"/>
        <v>6.4599483204134361E-2</v>
      </c>
      <c r="AC93">
        <f t="shared" si="147"/>
        <v>1.7226528854435829E-2</v>
      </c>
      <c r="AD93">
        <f t="shared" si="147"/>
        <v>0.18949181739879412</v>
      </c>
      <c r="AE93">
        <f t="shared" si="147"/>
        <v>1.4306632213608956</v>
      </c>
      <c r="AF93">
        <f t="shared" si="147"/>
        <v>0.91731266149870794</v>
      </c>
      <c r="AG93">
        <f t="shared" si="147"/>
        <v>-0.51335055986218769</v>
      </c>
      <c r="AH93">
        <f t="shared" si="147"/>
        <v>6.9362618432385874</v>
      </c>
      <c r="AI93">
        <f t="shared" si="147"/>
        <v>5.5055986218776916</v>
      </c>
    </row>
    <row r="94" spans="3:35" x14ac:dyDescent="0.2">
      <c r="C94">
        <v>1</v>
      </c>
      <c r="D94" t="str">
        <f>IF(C94=1,"UP","DS")</f>
        <v>UP</v>
      </c>
      <c r="F94" t="s">
        <v>49</v>
      </c>
      <c r="G94">
        <v>3</v>
      </c>
      <c r="H94">
        <v>90</v>
      </c>
      <c r="I94">
        <v>3.24</v>
      </c>
      <c r="J94">
        <f t="shared" si="106"/>
        <v>291.60000000000002</v>
      </c>
      <c r="K94" t="s">
        <v>52</v>
      </c>
      <c r="L94" s="31">
        <f t="shared" ref="L94:R95" si="148">AVERAGE(L84,L90)</f>
        <v>5.35</v>
      </c>
      <c r="M94" s="31">
        <f t="shared" si="148"/>
        <v>4</v>
      </c>
      <c r="N94" s="31">
        <f t="shared" si="148"/>
        <v>6.6499999999999995</v>
      </c>
      <c r="O94" s="31">
        <f t="shared" si="148"/>
        <v>65.5</v>
      </c>
      <c r="P94" s="31">
        <f t="shared" si="148"/>
        <v>61.449999999999996</v>
      </c>
      <c r="Q94" s="31">
        <f t="shared" si="148"/>
        <v>69.5</v>
      </c>
      <c r="R94" s="31">
        <f t="shared" si="148"/>
        <v>1.2690000000000001</v>
      </c>
      <c r="S94">
        <f t="shared" ref="S94:AF94" si="149">S84+S90</f>
        <v>68</v>
      </c>
      <c r="T94">
        <f t="shared" si="149"/>
        <v>68</v>
      </c>
      <c r="U94">
        <f t="shared" si="149"/>
        <v>68</v>
      </c>
      <c r="V94">
        <f t="shared" si="149"/>
        <v>71</v>
      </c>
      <c r="W94">
        <f t="shared" si="149"/>
        <v>1.524</v>
      </c>
      <c r="X94">
        <f t="shared" si="149"/>
        <v>1.4981</v>
      </c>
      <c r="Y94">
        <f t="shared" si="149"/>
        <v>591.79999999999995</v>
      </c>
      <c r="Z94">
        <f t="shared" si="149"/>
        <v>591.79999999999995</v>
      </c>
      <c r="AA94">
        <f t="shared" si="149"/>
        <v>612.6</v>
      </c>
      <c r="AB94">
        <f t="shared" si="149"/>
        <v>0.23319615912208502</v>
      </c>
      <c r="AC94">
        <f t="shared" si="149"/>
        <v>0</v>
      </c>
      <c r="AD94">
        <f t="shared" si="149"/>
        <v>1.0288065843621399E-2</v>
      </c>
      <c r="AE94">
        <f t="shared" si="149"/>
        <v>2.0294924554183806</v>
      </c>
      <c r="AF94">
        <f t="shared" si="149"/>
        <v>2.0294924554183806</v>
      </c>
      <c r="AI94" s="27"/>
    </row>
    <row r="95" spans="3:35" x14ac:dyDescent="0.2">
      <c r="C95">
        <v>2</v>
      </c>
      <c r="D95" t="str">
        <f>IF(C95=1,"UP","DS")</f>
        <v>DS</v>
      </c>
      <c r="F95" t="s">
        <v>49</v>
      </c>
      <c r="G95">
        <v>3</v>
      </c>
      <c r="H95">
        <v>90</v>
      </c>
      <c r="I95">
        <v>2.58</v>
      </c>
      <c r="J95">
        <f t="shared" si="106"/>
        <v>232.20000000000002</v>
      </c>
      <c r="K95" t="s">
        <v>52</v>
      </c>
      <c r="L95" s="31">
        <f t="shared" si="148"/>
        <v>6.8999999999999995</v>
      </c>
      <c r="M95" s="31">
        <f t="shared" si="148"/>
        <v>5.85</v>
      </c>
      <c r="N95" s="31">
        <f t="shared" si="148"/>
        <v>7.8999999999999995</v>
      </c>
      <c r="O95" s="31">
        <f t="shared" si="148"/>
        <v>75.2</v>
      </c>
      <c r="P95" s="31">
        <f t="shared" si="148"/>
        <v>71.650000000000006</v>
      </c>
      <c r="Q95" s="31">
        <f t="shared" si="148"/>
        <v>78.75</v>
      </c>
      <c r="R95" s="31">
        <f t="shared" si="148"/>
        <v>0.92799999999999994</v>
      </c>
      <c r="S95">
        <f t="shared" ref="S95:AF95" si="150">S85+S91</f>
        <v>82</v>
      </c>
      <c r="T95">
        <f t="shared" si="150"/>
        <v>82</v>
      </c>
      <c r="U95">
        <f t="shared" si="150"/>
        <v>82</v>
      </c>
      <c r="V95">
        <f t="shared" si="150"/>
        <v>84</v>
      </c>
      <c r="W95">
        <f t="shared" si="150"/>
        <v>0.67500000000000004</v>
      </c>
      <c r="X95">
        <f t="shared" si="150"/>
        <v>1.7321</v>
      </c>
      <c r="Y95">
        <f t="shared" si="150"/>
        <v>729.59999999999991</v>
      </c>
      <c r="Z95">
        <f t="shared" si="150"/>
        <v>729.59999999999991</v>
      </c>
      <c r="AA95">
        <f t="shared" si="150"/>
        <v>743.4</v>
      </c>
      <c r="AB95">
        <f t="shared" si="150"/>
        <v>0.35314384151593453</v>
      </c>
      <c r="AC95">
        <f t="shared" si="150"/>
        <v>0</v>
      </c>
      <c r="AD95">
        <f t="shared" si="150"/>
        <v>8.6132644272179145E-3</v>
      </c>
      <c r="AE95">
        <f t="shared" si="150"/>
        <v>3.1421188630490953</v>
      </c>
      <c r="AF95">
        <f t="shared" si="150"/>
        <v>3.1421188630490953</v>
      </c>
      <c r="AI95" s="27"/>
    </row>
    <row r="96" spans="3:35" x14ac:dyDescent="0.2">
      <c r="C96">
        <v>1</v>
      </c>
      <c r="D96" t="str">
        <f>IF(C96=1,"UP","DS")</f>
        <v>UP</v>
      </c>
      <c r="F96" t="s">
        <v>49</v>
      </c>
      <c r="G96">
        <v>3</v>
      </c>
      <c r="H96">
        <v>90</v>
      </c>
      <c r="I96">
        <v>3.24</v>
      </c>
      <c r="J96">
        <f t="shared" si="106"/>
        <v>291.60000000000002</v>
      </c>
      <c r="K96" t="s">
        <v>53</v>
      </c>
      <c r="L96" s="31">
        <f t="shared" ref="L96:R96" si="151">AVERAGE(L84,L86,L88,L90,L94)</f>
        <v>7.75</v>
      </c>
      <c r="M96" s="31">
        <f t="shared" si="151"/>
        <v>5.8</v>
      </c>
      <c r="N96" s="31">
        <f t="shared" si="151"/>
        <v>9.67</v>
      </c>
      <c r="O96" s="31">
        <f t="shared" si="151"/>
        <v>61</v>
      </c>
      <c r="P96" s="31">
        <f t="shared" si="151"/>
        <v>55.89</v>
      </c>
      <c r="Q96" s="31">
        <f t="shared" si="151"/>
        <v>66.06</v>
      </c>
      <c r="R96" s="31">
        <f t="shared" si="151"/>
        <v>3.0298000000000003</v>
      </c>
      <c r="S96">
        <f t="shared" ref="S96:AI96" si="152">SUM(S84,S86,S88,S90)</f>
        <v>109</v>
      </c>
      <c r="T96">
        <f t="shared" si="152"/>
        <v>117</v>
      </c>
      <c r="U96">
        <f t="shared" si="152"/>
        <v>109</v>
      </c>
      <c r="V96">
        <f t="shared" si="152"/>
        <v>145</v>
      </c>
      <c r="W96">
        <f t="shared" si="152"/>
        <v>13.793000000000001</v>
      </c>
      <c r="X96">
        <f t="shared" si="152"/>
        <v>2.3498999999999999</v>
      </c>
      <c r="Y96">
        <f t="shared" si="152"/>
        <v>1278.5999999999999</v>
      </c>
      <c r="Z96">
        <f t="shared" si="152"/>
        <v>1207.8999999999999</v>
      </c>
      <c r="AA96">
        <f t="shared" si="152"/>
        <v>1472.6</v>
      </c>
      <c r="AB96">
        <f t="shared" si="152"/>
        <v>0.40123456790123452</v>
      </c>
      <c r="AC96">
        <f t="shared" si="152"/>
        <v>2.743484224965706E-2</v>
      </c>
      <c r="AD96">
        <f t="shared" si="152"/>
        <v>9.6021947873799723E-2</v>
      </c>
      <c r="AE96">
        <f t="shared" si="152"/>
        <v>4.3847736625514386</v>
      </c>
      <c r="AF96">
        <f t="shared" si="152"/>
        <v>4.1423182441700952</v>
      </c>
      <c r="AG96">
        <f t="shared" si="152"/>
        <v>-0.24245541838134424</v>
      </c>
      <c r="AH96">
        <f t="shared" si="152"/>
        <v>5.0500685871056232</v>
      </c>
      <c r="AI96">
        <f t="shared" si="152"/>
        <v>0.66529492455418415</v>
      </c>
    </row>
    <row r="97" spans="3:35" x14ac:dyDescent="0.2">
      <c r="C97">
        <v>2</v>
      </c>
      <c r="D97" t="str">
        <f>IF(C97=1,"UP","DS")</f>
        <v>DS</v>
      </c>
      <c r="F97" t="s">
        <v>49</v>
      </c>
      <c r="G97">
        <v>3</v>
      </c>
      <c r="H97">
        <v>90</v>
      </c>
      <c r="I97">
        <v>2.58</v>
      </c>
      <c r="J97">
        <f t="shared" si="106"/>
        <v>232.20000000000002</v>
      </c>
      <c r="K97" t="s">
        <v>53</v>
      </c>
      <c r="L97" s="31">
        <f t="shared" ref="L97:R97" si="153">AVERAGE(L85,L87,L89,L91)</f>
        <v>14.250000000000002</v>
      </c>
      <c r="M97" s="31">
        <f t="shared" si="153"/>
        <v>10.225</v>
      </c>
      <c r="N97" s="31">
        <f t="shared" si="153"/>
        <v>18.25</v>
      </c>
      <c r="O97" s="31">
        <f t="shared" si="153"/>
        <v>80.174999999999997</v>
      </c>
      <c r="P97" s="31">
        <f t="shared" si="153"/>
        <v>74.224999999999994</v>
      </c>
      <c r="Q97" s="31">
        <f t="shared" si="153"/>
        <v>86.100000000000009</v>
      </c>
      <c r="R97" s="31">
        <f t="shared" si="153"/>
        <v>2.1647499999999997</v>
      </c>
      <c r="S97">
        <f t="shared" ref="S97:AI97" si="154">SUM(S85,S87,S89,S91)</f>
        <v>93</v>
      </c>
      <c r="T97">
        <f t="shared" si="154"/>
        <v>97</v>
      </c>
      <c r="U97">
        <f t="shared" si="154"/>
        <v>93</v>
      </c>
      <c r="V97">
        <f t="shared" si="154"/>
        <v>143</v>
      </c>
      <c r="W97">
        <f t="shared" si="154"/>
        <v>19.132000000000001</v>
      </c>
      <c r="X97">
        <f t="shared" si="154"/>
        <v>2.5590000000000002</v>
      </c>
      <c r="Y97">
        <f t="shared" si="154"/>
        <v>1061.8</v>
      </c>
      <c r="Z97">
        <f t="shared" si="154"/>
        <v>942.59999999999991</v>
      </c>
      <c r="AA97">
        <f t="shared" si="154"/>
        <v>2354</v>
      </c>
      <c r="AB97">
        <f t="shared" si="154"/>
        <v>0.41774332472006892</v>
      </c>
      <c r="AC97">
        <f t="shared" si="154"/>
        <v>1.7226528854435829E-2</v>
      </c>
      <c r="AD97">
        <f t="shared" si="154"/>
        <v>0.19810508182601205</v>
      </c>
      <c r="AE97">
        <f t="shared" si="154"/>
        <v>4.5727820844099911</v>
      </c>
      <c r="AF97">
        <f t="shared" si="154"/>
        <v>4.0594315245478034</v>
      </c>
      <c r="AG97">
        <f t="shared" si="154"/>
        <v>-0.51335055986218769</v>
      </c>
      <c r="AH97">
        <f t="shared" si="154"/>
        <v>10.137812230835486</v>
      </c>
      <c r="AI97">
        <f t="shared" si="154"/>
        <v>5.5650301464254959</v>
      </c>
    </row>
    <row r="98" spans="3:35" x14ac:dyDescent="0.2">
      <c r="C98">
        <v>1</v>
      </c>
      <c r="D98" t="str">
        <f>IF(C98=1,"UP","DS")</f>
        <v>UP</v>
      </c>
      <c r="F98" t="s">
        <v>49</v>
      </c>
      <c r="G98">
        <v>3</v>
      </c>
      <c r="H98">
        <v>90</v>
      </c>
      <c r="I98">
        <v>3.24</v>
      </c>
      <c r="J98">
        <f t="shared" ref="J98:J125" si="155">I98*H98</f>
        <v>291.60000000000002</v>
      </c>
      <c r="K98" t="s">
        <v>54</v>
      </c>
      <c r="L98" s="31">
        <f t="shared" ref="L98:R98" si="156">AVERAGE(L86,L88,L90,L94,L96)</f>
        <v>7.2799999999999994</v>
      </c>
      <c r="M98" s="31">
        <f t="shared" si="156"/>
        <v>5.4399999999999995</v>
      </c>
      <c r="N98" s="31">
        <f t="shared" si="156"/>
        <v>9.0839999999999996</v>
      </c>
      <c r="O98" s="31">
        <f t="shared" si="156"/>
        <v>53.56</v>
      </c>
      <c r="P98" s="31">
        <f t="shared" si="156"/>
        <v>48.548000000000002</v>
      </c>
      <c r="Q98" s="31">
        <f t="shared" si="156"/>
        <v>58.531999999999996</v>
      </c>
      <c r="R98" s="31">
        <f t="shared" si="156"/>
        <v>3.4481600000000001</v>
      </c>
      <c r="S98" s="30">
        <f t="shared" ref="S98:AI98" si="157">SUM(S84,S86,S90)</f>
        <v>81</v>
      </c>
      <c r="T98" s="30">
        <f t="shared" si="157"/>
        <v>86</v>
      </c>
      <c r="U98" s="30">
        <f t="shared" si="157"/>
        <v>81</v>
      </c>
      <c r="V98" s="30">
        <f t="shared" si="157"/>
        <v>107</v>
      </c>
      <c r="W98" s="30">
        <f t="shared" si="157"/>
        <v>10.123000000000001</v>
      </c>
      <c r="X98" s="30">
        <f t="shared" si="157"/>
        <v>1.8313999999999999</v>
      </c>
      <c r="Y98" s="30">
        <f t="shared" si="157"/>
        <v>615.19999999999993</v>
      </c>
      <c r="Z98" s="30">
        <f t="shared" si="157"/>
        <v>608.69999999999993</v>
      </c>
      <c r="AA98" s="30">
        <f t="shared" si="157"/>
        <v>659.4</v>
      </c>
      <c r="AB98" s="30">
        <f t="shared" si="157"/>
        <v>0.29492455418381341</v>
      </c>
      <c r="AC98" s="30">
        <f t="shared" si="157"/>
        <v>1.7146776406035662E-2</v>
      </c>
      <c r="AD98" s="30">
        <f t="shared" si="157"/>
        <v>7.2016460905349799E-2</v>
      </c>
      <c r="AE98" s="30">
        <f t="shared" si="157"/>
        <v>2.1097393689986275</v>
      </c>
      <c r="AF98" s="30">
        <f t="shared" si="157"/>
        <v>2.087448559670781</v>
      </c>
      <c r="AG98" s="30">
        <f t="shared" si="157"/>
        <v>-2.2290809327846356E-2</v>
      </c>
      <c r="AH98" s="30">
        <f t="shared" si="157"/>
        <v>2.2613168724279831</v>
      </c>
      <c r="AI98" s="30">
        <f t="shared" si="157"/>
        <v>0.15157750342935553</v>
      </c>
    </row>
    <row r="99" spans="3:35" x14ac:dyDescent="0.2">
      <c r="C99">
        <v>2</v>
      </c>
      <c r="D99" t="str">
        <f>IF(C99=1,"UP","DS")</f>
        <v>DS</v>
      </c>
      <c r="F99" t="s">
        <v>49</v>
      </c>
      <c r="G99">
        <v>3</v>
      </c>
      <c r="H99">
        <v>90</v>
      </c>
      <c r="I99">
        <v>2.58</v>
      </c>
      <c r="J99">
        <f t="shared" si="155"/>
        <v>232.20000000000002</v>
      </c>
      <c r="K99" t="s">
        <v>54</v>
      </c>
      <c r="L99" s="31">
        <f t="shared" ref="L99:R99" si="158">AVERAGE(L87,L89,L91,L95)</f>
        <v>12.675000000000001</v>
      </c>
      <c r="M99" s="31">
        <f t="shared" si="158"/>
        <v>8.8874999999999993</v>
      </c>
      <c r="N99" s="31">
        <f t="shared" si="158"/>
        <v>16.450000000000003</v>
      </c>
      <c r="O99" s="31">
        <f t="shared" si="158"/>
        <v>71.225000000000009</v>
      </c>
      <c r="P99" s="31">
        <f t="shared" si="158"/>
        <v>65.737500000000011</v>
      </c>
      <c r="Q99" s="31">
        <f t="shared" si="158"/>
        <v>76.6875</v>
      </c>
      <c r="R99" s="31">
        <f t="shared" si="158"/>
        <v>2.1767500000000002</v>
      </c>
      <c r="S99" s="30">
        <f t="shared" ref="S99:AI99" si="159">SUM(S85,S87,S91)</f>
        <v>89</v>
      </c>
      <c r="T99" s="30">
        <f t="shared" si="159"/>
        <v>89</v>
      </c>
      <c r="U99" s="30">
        <f t="shared" si="159"/>
        <v>89</v>
      </c>
      <c r="V99" s="30">
        <f t="shared" si="159"/>
        <v>93</v>
      </c>
      <c r="W99" s="30">
        <f t="shared" si="159"/>
        <v>1.544</v>
      </c>
      <c r="X99" s="30">
        <f t="shared" si="159"/>
        <v>2.3685</v>
      </c>
      <c r="Y99" s="30">
        <f t="shared" si="159"/>
        <v>823.39999999999986</v>
      </c>
      <c r="Z99" s="30">
        <f t="shared" si="159"/>
        <v>823.39999999999986</v>
      </c>
      <c r="AA99" s="30">
        <f t="shared" si="159"/>
        <v>864</v>
      </c>
      <c r="AB99" s="30">
        <f t="shared" si="159"/>
        <v>0.38329026701119728</v>
      </c>
      <c r="AC99" s="30">
        <f t="shared" si="159"/>
        <v>0</v>
      </c>
      <c r="AD99" s="30">
        <f t="shared" si="159"/>
        <v>1.7226528854435829E-2</v>
      </c>
      <c r="AE99" s="30">
        <f t="shared" si="159"/>
        <v>3.5460809646856153</v>
      </c>
      <c r="AF99" s="30">
        <f t="shared" si="159"/>
        <v>3.5460809646856153</v>
      </c>
      <c r="AG99" s="30">
        <f t="shared" si="159"/>
        <v>0</v>
      </c>
      <c r="AH99" s="30">
        <f t="shared" si="159"/>
        <v>3.720930232558139</v>
      </c>
      <c r="AI99" s="30">
        <f t="shared" si="159"/>
        <v>0.17484926787252372</v>
      </c>
    </row>
    <row r="100" spans="3:35" x14ac:dyDescent="0.2">
      <c r="C100">
        <v>1</v>
      </c>
      <c r="D100" t="str">
        <f>IF(C100=1,"UP","DS")</f>
        <v>UP</v>
      </c>
      <c r="F100" t="s">
        <v>49</v>
      </c>
      <c r="G100">
        <v>3</v>
      </c>
      <c r="H100">
        <v>80</v>
      </c>
      <c r="I100">
        <v>2.21</v>
      </c>
      <c r="J100">
        <f t="shared" si="155"/>
        <v>176.8</v>
      </c>
      <c r="K100" t="s">
        <v>22</v>
      </c>
      <c r="L100">
        <v>13.4</v>
      </c>
      <c r="M100">
        <v>11.3</v>
      </c>
      <c r="N100">
        <v>15.5</v>
      </c>
      <c r="O100">
        <v>110.9</v>
      </c>
      <c r="P100">
        <v>105.1</v>
      </c>
      <c r="Q100">
        <v>116.7</v>
      </c>
      <c r="R100">
        <v>0.91</v>
      </c>
      <c r="S100">
        <v>41</v>
      </c>
      <c r="T100">
        <v>41</v>
      </c>
      <c r="U100">
        <v>41</v>
      </c>
      <c r="V100">
        <v>42</v>
      </c>
      <c r="W100">
        <v>0.63500000000000001</v>
      </c>
      <c r="X100">
        <v>0.80389999999999995</v>
      </c>
      <c r="Y100">
        <f>T100*L100</f>
        <v>549.4</v>
      </c>
      <c r="Z100">
        <f>L100*U100</f>
        <v>549.4</v>
      </c>
      <c r="AA100">
        <f>L100*V100</f>
        <v>562.80000000000007</v>
      </c>
      <c r="AB100">
        <f t="shared" ref="AB100:AB107" si="160">T100/J100</f>
        <v>0.23190045248868776</v>
      </c>
      <c r="AC100">
        <f t="shared" ref="AC100:AC107" si="161">(T100-U100)/J100</f>
        <v>0</v>
      </c>
      <c r="AD100">
        <f t="shared" ref="AD100:AD107" si="162">(V100-T100)/J100</f>
        <v>5.6561085972850677E-3</v>
      </c>
      <c r="AE100">
        <f t="shared" ref="AE100:AE107" si="163">Y100/J100</f>
        <v>3.1074660633484159</v>
      </c>
      <c r="AF100">
        <f t="shared" ref="AF100:AF107" si="164">(U100*L100)/J100</f>
        <v>3.1074660633484159</v>
      </c>
      <c r="AG100">
        <f t="shared" ref="AG100:AG107" si="165">AF100-AE100</f>
        <v>0</v>
      </c>
      <c r="AH100">
        <f t="shared" ref="AH100:AH107" si="166">(L100*V100)/J100</f>
        <v>3.1832579185520364</v>
      </c>
      <c r="AI100" s="27">
        <f t="shared" ref="AI100:AI107" si="167">AH100-AE100</f>
        <v>7.5791855203620528E-2</v>
      </c>
    </row>
    <row r="101" spans="3:35" x14ac:dyDescent="0.2">
      <c r="C101">
        <v>2</v>
      </c>
      <c r="D101" t="str">
        <f>IF(C101=1,"UP","DS")</f>
        <v>DS</v>
      </c>
      <c r="F101" t="s">
        <v>49</v>
      </c>
      <c r="G101">
        <v>3</v>
      </c>
      <c r="H101">
        <v>90</v>
      </c>
      <c r="I101">
        <v>1.8</v>
      </c>
      <c r="J101">
        <f t="shared" si="155"/>
        <v>162</v>
      </c>
      <c r="K101" t="s">
        <v>22</v>
      </c>
      <c r="L101">
        <v>12.8</v>
      </c>
      <c r="M101">
        <v>10.9</v>
      </c>
      <c r="N101">
        <v>14.7</v>
      </c>
      <c r="O101">
        <v>107.3</v>
      </c>
      <c r="P101">
        <v>101.9</v>
      </c>
      <c r="Q101">
        <v>112.6</v>
      </c>
      <c r="R101">
        <v>0.96199999999999997</v>
      </c>
      <c r="S101">
        <v>51</v>
      </c>
      <c r="T101">
        <v>51</v>
      </c>
      <c r="U101">
        <v>51</v>
      </c>
      <c r="V101">
        <v>53</v>
      </c>
      <c r="W101">
        <v>0.92</v>
      </c>
      <c r="X101">
        <v>0.77270000000000005</v>
      </c>
      <c r="Y101">
        <f t="shared" ref="Y101:Y107" si="168">T101*L101</f>
        <v>652.80000000000007</v>
      </c>
      <c r="Z101">
        <f t="shared" ref="Z101:Z107" si="169">L101*U101</f>
        <v>652.80000000000007</v>
      </c>
      <c r="AA101">
        <f t="shared" ref="AA101:AA107" si="170">L101*V101</f>
        <v>678.40000000000009</v>
      </c>
      <c r="AB101">
        <f t="shared" si="160"/>
        <v>0.31481481481481483</v>
      </c>
      <c r="AC101">
        <f t="shared" si="161"/>
        <v>0</v>
      </c>
      <c r="AD101">
        <f t="shared" si="162"/>
        <v>1.2345679012345678E-2</v>
      </c>
      <c r="AE101">
        <f t="shared" si="163"/>
        <v>4.0296296296296301</v>
      </c>
      <c r="AF101">
        <f t="shared" si="164"/>
        <v>4.0296296296296301</v>
      </c>
      <c r="AG101">
        <f t="shared" si="165"/>
        <v>0</v>
      </c>
      <c r="AH101">
        <f t="shared" si="166"/>
        <v>4.1876543209876544</v>
      </c>
      <c r="AI101" s="27">
        <f t="shared" si="167"/>
        <v>0.15802469135802433</v>
      </c>
    </row>
    <row r="102" spans="3:35" x14ac:dyDescent="0.2">
      <c r="C102">
        <v>1</v>
      </c>
      <c r="D102" t="str">
        <f>IF(C102=1,"UP","DS")</f>
        <v>UP</v>
      </c>
      <c r="F102" t="s">
        <v>49</v>
      </c>
      <c r="G102">
        <v>3</v>
      </c>
      <c r="H102">
        <v>80</v>
      </c>
      <c r="I102">
        <v>2.21</v>
      </c>
      <c r="J102">
        <f t="shared" si="155"/>
        <v>176.8</v>
      </c>
      <c r="K102" t="s">
        <v>24</v>
      </c>
      <c r="L102">
        <v>14.5</v>
      </c>
      <c r="M102">
        <v>5.4</v>
      </c>
      <c r="N102">
        <v>23.5</v>
      </c>
      <c r="O102">
        <v>68</v>
      </c>
      <c r="P102">
        <v>50.1</v>
      </c>
      <c r="Q102">
        <v>85.9</v>
      </c>
      <c r="R102">
        <v>4.4870000000000001</v>
      </c>
      <c r="S102">
        <v>4</v>
      </c>
      <c r="T102">
        <v>4</v>
      </c>
      <c r="U102">
        <v>4</v>
      </c>
      <c r="V102">
        <v>4</v>
      </c>
      <c r="W102">
        <v>0</v>
      </c>
      <c r="X102">
        <v>1</v>
      </c>
      <c r="Y102">
        <f t="shared" si="168"/>
        <v>58</v>
      </c>
      <c r="Z102">
        <f t="shared" si="169"/>
        <v>58</v>
      </c>
      <c r="AA102">
        <f t="shared" si="170"/>
        <v>58</v>
      </c>
      <c r="AB102">
        <f t="shared" si="160"/>
        <v>2.2624434389140271E-2</v>
      </c>
      <c r="AC102">
        <f t="shared" si="161"/>
        <v>0</v>
      </c>
      <c r="AD102">
        <f t="shared" si="162"/>
        <v>0</v>
      </c>
      <c r="AE102">
        <f t="shared" si="163"/>
        <v>0.32805429864253394</v>
      </c>
      <c r="AF102">
        <f t="shared" si="164"/>
        <v>0.32805429864253394</v>
      </c>
      <c r="AG102">
        <f t="shared" si="165"/>
        <v>0</v>
      </c>
      <c r="AH102">
        <f t="shared" si="166"/>
        <v>0.32805429864253394</v>
      </c>
      <c r="AI102" s="27">
        <f t="shared" si="167"/>
        <v>0</v>
      </c>
    </row>
    <row r="103" spans="3:35" x14ac:dyDescent="0.2">
      <c r="C103">
        <v>2</v>
      </c>
      <c r="D103" t="str">
        <f>IF(C103=1,"UP","DS")</f>
        <v>DS</v>
      </c>
      <c r="F103" t="s">
        <v>49</v>
      </c>
      <c r="G103">
        <v>3</v>
      </c>
      <c r="H103">
        <v>90</v>
      </c>
      <c r="I103">
        <v>1.8</v>
      </c>
      <c r="J103">
        <f t="shared" si="155"/>
        <v>162</v>
      </c>
      <c r="K103" t="s">
        <v>24</v>
      </c>
      <c r="L103">
        <v>14.2</v>
      </c>
      <c r="M103">
        <v>8</v>
      </c>
      <c r="N103">
        <v>20.3</v>
      </c>
      <c r="O103">
        <v>71</v>
      </c>
      <c r="P103">
        <v>62.9</v>
      </c>
      <c r="Q103">
        <v>79.099999999999994</v>
      </c>
      <c r="R103">
        <v>3.5859999999999999</v>
      </c>
      <c r="S103">
        <v>8</v>
      </c>
      <c r="T103">
        <v>9</v>
      </c>
      <c r="U103">
        <v>8</v>
      </c>
      <c r="V103">
        <v>15</v>
      </c>
      <c r="W103">
        <v>2.6120000000000001</v>
      </c>
      <c r="X103">
        <v>0.47060000000000002</v>
      </c>
      <c r="Y103">
        <f t="shared" si="168"/>
        <v>127.8</v>
      </c>
      <c r="Z103">
        <f t="shared" si="169"/>
        <v>113.6</v>
      </c>
      <c r="AA103">
        <f t="shared" si="170"/>
        <v>213</v>
      </c>
      <c r="AB103">
        <f t="shared" si="160"/>
        <v>5.5555555555555552E-2</v>
      </c>
      <c r="AC103">
        <f t="shared" si="161"/>
        <v>6.1728395061728392E-3</v>
      </c>
      <c r="AD103">
        <f t="shared" si="162"/>
        <v>3.7037037037037035E-2</v>
      </c>
      <c r="AE103">
        <f t="shared" si="163"/>
        <v>0.78888888888888886</v>
      </c>
      <c r="AF103">
        <f t="shared" si="164"/>
        <v>0.70123456790123451</v>
      </c>
      <c r="AG103">
        <f t="shared" si="165"/>
        <v>-8.7654320987654355E-2</v>
      </c>
      <c r="AH103">
        <f t="shared" si="166"/>
        <v>1.3148148148148149</v>
      </c>
      <c r="AI103" s="27">
        <f t="shared" si="167"/>
        <v>0.52592592592592602</v>
      </c>
    </row>
    <row r="104" spans="3:35" x14ac:dyDescent="0.2">
      <c r="C104">
        <v>1</v>
      </c>
      <c r="D104" t="str">
        <f>IF(C104=1,"UP","DS")</f>
        <v>UP</v>
      </c>
      <c r="F104" t="s">
        <v>49</v>
      </c>
      <c r="G104">
        <v>3</v>
      </c>
      <c r="H104">
        <v>80</v>
      </c>
      <c r="I104">
        <v>2.21</v>
      </c>
      <c r="J104">
        <f t="shared" si="155"/>
        <v>176.8</v>
      </c>
      <c r="K104" t="s">
        <v>25</v>
      </c>
      <c r="L104">
        <v>32.700000000000003</v>
      </c>
      <c r="M104">
        <v>32.700000000000003</v>
      </c>
      <c r="N104">
        <v>32.700000000000003</v>
      </c>
      <c r="O104">
        <v>95</v>
      </c>
      <c r="P104">
        <v>95</v>
      </c>
      <c r="Q104">
        <v>95</v>
      </c>
      <c r="R104">
        <v>3.8159999999999998</v>
      </c>
      <c r="S104">
        <v>1</v>
      </c>
      <c r="T104">
        <v>1</v>
      </c>
      <c r="U104">
        <v>1</v>
      </c>
      <c r="V104">
        <v>1</v>
      </c>
      <c r="W104">
        <v>2.0270000000000001</v>
      </c>
      <c r="X104">
        <v>0.33329999999999999</v>
      </c>
      <c r="Y104">
        <f t="shared" si="168"/>
        <v>32.700000000000003</v>
      </c>
      <c r="Z104">
        <f t="shared" si="169"/>
        <v>32.700000000000003</v>
      </c>
      <c r="AA104">
        <f t="shared" si="170"/>
        <v>32.700000000000003</v>
      </c>
      <c r="AB104">
        <f t="shared" si="160"/>
        <v>5.6561085972850677E-3</v>
      </c>
      <c r="AC104">
        <f t="shared" si="161"/>
        <v>0</v>
      </c>
      <c r="AD104">
        <f t="shared" si="162"/>
        <v>0</v>
      </c>
      <c r="AE104">
        <f t="shared" si="163"/>
        <v>0.18495475113122173</v>
      </c>
      <c r="AF104">
        <f t="shared" si="164"/>
        <v>0.18495475113122173</v>
      </c>
      <c r="AG104">
        <f t="shared" si="165"/>
        <v>0</v>
      </c>
      <c r="AH104">
        <f t="shared" si="166"/>
        <v>0.18495475113122173</v>
      </c>
      <c r="AI104" s="27">
        <f t="shared" si="167"/>
        <v>0</v>
      </c>
    </row>
    <row r="105" spans="3:35" x14ac:dyDescent="0.2">
      <c r="C105">
        <v>2</v>
      </c>
      <c r="D105" t="str">
        <f>IF(C105=1,"UP","DS")</f>
        <v>DS</v>
      </c>
      <c r="F105" t="s">
        <v>49</v>
      </c>
      <c r="G105">
        <v>3</v>
      </c>
      <c r="H105">
        <v>90</v>
      </c>
      <c r="I105">
        <v>1.8</v>
      </c>
      <c r="J105">
        <f t="shared" si="155"/>
        <v>162</v>
      </c>
      <c r="K105" t="s">
        <v>25</v>
      </c>
      <c r="L105">
        <v>35.6</v>
      </c>
      <c r="M105">
        <v>22.9</v>
      </c>
      <c r="N105">
        <v>48.2</v>
      </c>
      <c r="O105">
        <v>98.3</v>
      </c>
      <c r="P105">
        <v>74.2</v>
      </c>
      <c r="Q105">
        <v>122.5</v>
      </c>
      <c r="R105">
        <v>3.78</v>
      </c>
      <c r="S105">
        <v>3</v>
      </c>
      <c r="T105">
        <v>3</v>
      </c>
      <c r="U105">
        <v>3</v>
      </c>
      <c r="V105">
        <v>8</v>
      </c>
      <c r="W105">
        <v>1.2709999999999999</v>
      </c>
      <c r="X105">
        <v>0.5</v>
      </c>
      <c r="Y105">
        <f>T105*L105</f>
        <v>106.80000000000001</v>
      </c>
      <c r="Z105">
        <f t="shared" si="169"/>
        <v>106.80000000000001</v>
      </c>
      <c r="AA105">
        <f t="shared" si="170"/>
        <v>284.8</v>
      </c>
      <c r="AB105">
        <f t="shared" si="160"/>
        <v>1.8518518518518517E-2</v>
      </c>
      <c r="AC105">
        <f t="shared" si="161"/>
        <v>0</v>
      </c>
      <c r="AD105">
        <f t="shared" si="162"/>
        <v>3.0864197530864196E-2</v>
      </c>
      <c r="AE105">
        <f t="shared" si="163"/>
        <v>0.65925925925925932</v>
      </c>
      <c r="AF105">
        <f t="shared" si="164"/>
        <v>0.65925925925925932</v>
      </c>
      <c r="AG105">
        <f t="shared" si="165"/>
        <v>0</v>
      </c>
      <c r="AH105">
        <f t="shared" si="166"/>
        <v>1.7580246913580249</v>
      </c>
      <c r="AI105" s="27">
        <f t="shared" si="167"/>
        <v>1.0987654320987654</v>
      </c>
    </row>
    <row r="106" spans="3:35" x14ac:dyDescent="0.2">
      <c r="C106">
        <v>1</v>
      </c>
      <c r="D106" t="str">
        <f>IF(C106=1,"UP","DS")</f>
        <v>UP</v>
      </c>
      <c r="F106" t="s">
        <v>49</v>
      </c>
      <c r="G106">
        <v>3</v>
      </c>
      <c r="H106">
        <v>80</v>
      </c>
      <c r="I106">
        <v>2.21</v>
      </c>
      <c r="J106">
        <f t="shared" si="155"/>
        <v>176.8</v>
      </c>
      <c r="K106" t="s">
        <v>23</v>
      </c>
      <c r="L106">
        <v>1.8</v>
      </c>
      <c r="M106">
        <v>1.6</v>
      </c>
      <c r="N106">
        <v>2</v>
      </c>
      <c r="O106">
        <v>54.7</v>
      </c>
      <c r="P106">
        <v>51.9</v>
      </c>
      <c r="Q106">
        <v>57.5</v>
      </c>
      <c r="R106">
        <v>1.0629999999999999</v>
      </c>
      <c r="S106">
        <v>72</v>
      </c>
      <c r="T106">
        <v>72</v>
      </c>
      <c r="U106">
        <v>72</v>
      </c>
      <c r="V106">
        <v>74</v>
      </c>
      <c r="W106">
        <v>0.80400000000000005</v>
      </c>
      <c r="X106">
        <v>0.80900000000000005</v>
      </c>
      <c r="Y106">
        <f t="shared" si="168"/>
        <v>129.6</v>
      </c>
      <c r="Z106">
        <f t="shared" si="169"/>
        <v>129.6</v>
      </c>
      <c r="AA106">
        <f t="shared" si="170"/>
        <v>133.20000000000002</v>
      </c>
      <c r="AB106">
        <f t="shared" si="160"/>
        <v>0.40723981900452488</v>
      </c>
      <c r="AC106">
        <f t="shared" si="161"/>
        <v>0</v>
      </c>
      <c r="AD106">
        <f t="shared" si="162"/>
        <v>1.1312217194570135E-2</v>
      </c>
      <c r="AE106">
        <f t="shared" si="163"/>
        <v>0.73303167420814475</v>
      </c>
      <c r="AF106">
        <f t="shared" si="164"/>
        <v>0.73303167420814475</v>
      </c>
      <c r="AG106">
        <f t="shared" si="165"/>
        <v>0</v>
      </c>
      <c r="AH106">
        <f t="shared" si="166"/>
        <v>0.75339366515837114</v>
      </c>
      <c r="AI106" s="27">
        <f t="shared" si="167"/>
        <v>2.0361990950226394E-2</v>
      </c>
    </row>
    <row r="107" spans="3:35" x14ac:dyDescent="0.2">
      <c r="C107">
        <v>2</v>
      </c>
      <c r="D107" t="str">
        <f>IF(C107=1,"UP","DS")</f>
        <v>DS</v>
      </c>
      <c r="F107" t="s">
        <v>49</v>
      </c>
      <c r="G107">
        <v>3</v>
      </c>
      <c r="H107">
        <v>90</v>
      </c>
      <c r="I107">
        <v>1.8</v>
      </c>
      <c r="J107">
        <f t="shared" si="155"/>
        <v>162</v>
      </c>
      <c r="K107" t="s">
        <v>23</v>
      </c>
      <c r="L107">
        <v>1.5</v>
      </c>
      <c r="M107">
        <v>1.4</v>
      </c>
      <c r="N107">
        <v>1.7</v>
      </c>
      <c r="O107">
        <v>49.4</v>
      </c>
      <c r="P107">
        <v>47.1</v>
      </c>
      <c r="Q107">
        <v>51.7</v>
      </c>
      <c r="R107">
        <v>1.1599999999999999</v>
      </c>
      <c r="S107">
        <v>81</v>
      </c>
      <c r="T107">
        <v>81</v>
      </c>
      <c r="U107">
        <v>81</v>
      </c>
      <c r="V107">
        <v>83</v>
      </c>
      <c r="W107">
        <v>1.0369999999999999</v>
      </c>
      <c r="X107">
        <v>0.78639999999999999</v>
      </c>
      <c r="Y107">
        <f t="shared" si="168"/>
        <v>121.5</v>
      </c>
      <c r="Z107">
        <f t="shared" si="169"/>
        <v>121.5</v>
      </c>
      <c r="AA107">
        <f t="shared" si="170"/>
        <v>124.5</v>
      </c>
      <c r="AB107">
        <f t="shared" si="160"/>
        <v>0.5</v>
      </c>
      <c r="AC107">
        <f t="shared" si="161"/>
        <v>0</v>
      </c>
      <c r="AD107">
        <f t="shared" si="162"/>
        <v>1.2345679012345678E-2</v>
      </c>
      <c r="AE107">
        <f t="shared" si="163"/>
        <v>0.75</v>
      </c>
      <c r="AF107">
        <f t="shared" si="164"/>
        <v>0.75</v>
      </c>
      <c r="AG107">
        <f t="shared" si="165"/>
        <v>0</v>
      </c>
      <c r="AH107">
        <f t="shared" si="166"/>
        <v>0.76851851851851849</v>
      </c>
      <c r="AI107" s="27">
        <f t="shared" si="167"/>
        <v>1.851851851851849E-2</v>
      </c>
    </row>
    <row r="108" spans="3:35" x14ac:dyDescent="0.2">
      <c r="C108">
        <v>1</v>
      </c>
      <c r="D108" t="str">
        <f>IF(C108=1,"UP","DS")</f>
        <v>UP</v>
      </c>
      <c r="F108" t="s">
        <v>49</v>
      </c>
      <c r="G108">
        <v>3</v>
      </c>
      <c r="H108">
        <v>80</v>
      </c>
      <c r="I108">
        <v>2.21</v>
      </c>
      <c r="J108">
        <f t="shared" si="155"/>
        <v>176.8</v>
      </c>
      <c r="K108" t="s">
        <v>56</v>
      </c>
      <c r="L108">
        <f>AVERAGE(L102,L104)</f>
        <v>23.6</v>
      </c>
      <c r="M108">
        <f t="shared" ref="M108:R108" si="171">AVERAGE(M102,M104)</f>
        <v>19.05</v>
      </c>
      <c r="N108">
        <f t="shared" si="171"/>
        <v>28.1</v>
      </c>
      <c r="O108">
        <f t="shared" si="171"/>
        <v>81.5</v>
      </c>
      <c r="P108">
        <f t="shared" si="171"/>
        <v>72.55</v>
      </c>
      <c r="Q108">
        <f t="shared" si="171"/>
        <v>90.45</v>
      </c>
      <c r="R108">
        <f t="shared" si="171"/>
        <v>4.1515000000000004</v>
      </c>
      <c r="S108">
        <f>SUM(S102,S104)</f>
        <v>5</v>
      </c>
      <c r="T108">
        <f t="shared" ref="T108:AI108" si="172">SUM(T102,T104)</f>
        <v>5</v>
      </c>
      <c r="U108">
        <f t="shared" si="172"/>
        <v>5</v>
      </c>
      <c r="V108">
        <f t="shared" si="172"/>
        <v>5</v>
      </c>
      <c r="W108">
        <f t="shared" si="172"/>
        <v>2.0270000000000001</v>
      </c>
      <c r="X108">
        <f t="shared" si="172"/>
        <v>1.3332999999999999</v>
      </c>
      <c r="Y108">
        <f t="shared" si="172"/>
        <v>90.7</v>
      </c>
      <c r="Z108">
        <f t="shared" si="172"/>
        <v>90.7</v>
      </c>
      <c r="AA108">
        <f t="shared" si="172"/>
        <v>90.7</v>
      </c>
      <c r="AB108">
        <f t="shared" si="172"/>
        <v>2.828054298642534E-2</v>
      </c>
      <c r="AC108">
        <f t="shared" si="172"/>
        <v>0</v>
      </c>
      <c r="AD108">
        <f t="shared" si="172"/>
        <v>0</v>
      </c>
      <c r="AE108">
        <f t="shared" si="172"/>
        <v>0.51300904977375561</v>
      </c>
      <c r="AF108">
        <f t="shared" si="172"/>
        <v>0.51300904977375561</v>
      </c>
      <c r="AG108">
        <f t="shared" si="172"/>
        <v>0</v>
      </c>
      <c r="AH108">
        <f t="shared" si="172"/>
        <v>0.51300904977375561</v>
      </c>
      <c r="AI108">
        <f t="shared" si="172"/>
        <v>0</v>
      </c>
    </row>
    <row r="109" spans="3:35" x14ac:dyDescent="0.2">
      <c r="C109">
        <v>2</v>
      </c>
      <c r="D109" t="str">
        <f>IF(C109=1,"UP","DS")</f>
        <v>DS</v>
      </c>
      <c r="F109" t="s">
        <v>49</v>
      </c>
      <c r="G109">
        <v>3</v>
      </c>
      <c r="H109">
        <v>90</v>
      </c>
      <c r="I109">
        <v>1.8</v>
      </c>
      <c r="J109">
        <f t="shared" si="155"/>
        <v>162</v>
      </c>
      <c r="K109" t="s">
        <v>56</v>
      </c>
      <c r="L109">
        <f>AVERAGE(L103,L105)</f>
        <v>24.9</v>
      </c>
      <c r="M109">
        <f t="shared" ref="M109:R109" si="173">AVERAGE(M103,M105)</f>
        <v>15.45</v>
      </c>
      <c r="N109">
        <f t="shared" si="173"/>
        <v>34.25</v>
      </c>
      <c r="O109">
        <f t="shared" si="173"/>
        <v>84.65</v>
      </c>
      <c r="P109">
        <f t="shared" si="173"/>
        <v>68.55</v>
      </c>
      <c r="Q109">
        <f t="shared" si="173"/>
        <v>100.8</v>
      </c>
      <c r="R109">
        <f t="shared" si="173"/>
        <v>3.6829999999999998</v>
      </c>
      <c r="S109">
        <f>SUM(S103,S105)</f>
        <v>11</v>
      </c>
      <c r="T109">
        <f t="shared" ref="T109:AI109" si="174">SUM(T103,T105)</f>
        <v>12</v>
      </c>
      <c r="U109">
        <f t="shared" si="174"/>
        <v>11</v>
      </c>
      <c r="V109">
        <f t="shared" si="174"/>
        <v>23</v>
      </c>
      <c r="W109">
        <f t="shared" si="174"/>
        <v>3.883</v>
      </c>
      <c r="X109">
        <f t="shared" si="174"/>
        <v>0.97060000000000002</v>
      </c>
      <c r="Y109">
        <f t="shared" si="174"/>
        <v>234.60000000000002</v>
      </c>
      <c r="Z109">
        <f t="shared" si="174"/>
        <v>220.4</v>
      </c>
      <c r="AA109">
        <f t="shared" si="174"/>
        <v>497.8</v>
      </c>
      <c r="AB109">
        <f t="shared" si="174"/>
        <v>7.407407407407407E-2</v>
      </c>
      <c r="AC109">
        <f t="shared" si="174"/>
        <v>6.1728395061728392E-3</v>
      </c>
      <c r="AD109">
        <f t="shared" si="174"/>
        <v>6.7901234567901231E-2</v>
      </c>
      <c r="AE109">
        <f t="shared" si="174"/>
        <v>1.4481481481481482</v>
      </c>
      <c r="AF109">
        <f t="shared" si="174"/>
        <v>1.3604938271604938</v>
      </c>
      <c r="AG109">
        <f t="shared" si="174"/>
        <v>-8.7654320987654355E-2</v>
      </c>
      <c r="AH109">
        <f t="shared" si="174"/>
        <v>3.0728395061728397</v>
      </c>
      <c r="AI109">
        <f t="shared" si="174"/>
        <v>1.6246913580246916</v>
      </c>
    </row>
    <row r="110" spans="3:35" x14ac:dyDescent="0.2">
      <c r="C110">
        <v>1</v>
      </c>
      <c r="D110" t="str">
        <f>IF(C110=1,"UP","DS")</f>
        <v>UP</v>
      </c>
      <c r="F110" t="s">
        <v>49</v>
      </c>
      <c r="G110">
        <v>3</v>
      </c>
      <c r="H110">
        <v>80</v>
      </c>
      <c r="I110">
        <v>2.21</v>
      </c>
      <c r="J110">
        <f t="shared" si="155"/>
        <v>176.8</v>
      </c>
      <c r="K110" t="s">
        <v>52</v>
      </c>
      <c r="L110" s="31">
        <f t="shared" ref="L110:R111" si="175">AVERAGE(L100,L106)</f>
        <v>7.6000000000000005</v>
      </c>
      <c r="M110" s="31">
        <f t="shared" si="175"/>
        <v>6.45</v>
      </c>
      <c r="N110" s="31">
        <f t="shared" si="175"/>
        <v>8.75</v>
      </c>
      <c r="O110" s="31">
        <f t="shared" si="175"/>
        <v>82.800000000000011</v>
      </c>
      <c r="P110" s="31">
        <f t="shared" si="175"/>
        <v>78.5</v>
      </c>
      <c r="Q110" s="31">
        <f t="shared" si="175"/>
        <v>87.1</v>
      </c>
      <c r="R110" s="31">
        <f t="shared" si="175"/>
        <v>0.98649999999999993</v>
      </c>
      <c r="S110">
        <f t="shared" ref="S110:AF110" si="176">S100+S106</f>
        <v>113</v>
      </c>
      <c r="T110">
        <f t="shared" si="176"/>
        <v>113</v>
      </c>
      <c r="U110">
        <f t="shared" si="176"/>
        <v>113</v>
      </c>
      <c r="V110">
        <f t="shared" si="176"/>
        <v>116</v>
      </c>
      <c r="W110">
        <f t="shared" si="176"/>
        <v>1.4390000000000001</v>
      </c>
      <c r="X110">
        <f t="shared" si="176"/>
        <v>1.6129</v>
      </c>
      <c r="Y110">
        <f t="shared" si="176"/>
        <v>679</v>
      </c>
      <c r="Z110">
        <f t="shared" si="176"/>
        <v>679</v>
      </c>
      <c r="AA110">
        <f t="shared" si="176"/>
        <v>696.00000000000011</v>
      </c>
      <c r="AB110">
        <f t="shared" si="176"/>
        <v>0.63914027149321262</v>
      </c>
      <c r="AC110">
        <f t="shared" si="176"/>
        <v>0</v>
      </c>
      <c r="AD110">
        <f t="shared" si="176"/>
        <v>1.6968325791855202E-2</v>
      </c>
      <c r="AE110">
        <f t="shared" si="176"/>
        <v>3.8404977375565608</v>
      </c>
      <c r="AF110">
        <f t="shared" si="176"/>
        <v>3.8404977375565608</v>
      </c>
      <c r="AI110" s="27"/>
    </row>
    <row r="111" spans="3:35" x14ac:dyDescent="0.2">
      <c r="C111">
        <v>2</v>
      </c>
      <c r="D111" t="str">
        <f>IF(C111=1,"UP","DS")</f>
        <v>DS</v>
      </c>
      <c r="F111" t="s">
        <v>49</v>
      </c>
      <c r="G111">
        <v>3</v>
      </c>
      <c r="H111">
        <v>90</v>
      </c>
      <c r="I111">
        <v>1.8</v>
      </c>
      <c r="J111">
        <f t="shared" si="155"/>
        <v>162</v>
      </c>
      <c r="K111" t="s">
        <v>52</v>
      </c>
      <c r="L111" s="31">
        <f t="shared" si="175"/>
        <v>7.15</v>
      </c>
      <c r="M111" s="31">
        <f t="shared" si="175"/>
        <v>6.15</v>
      </c>
      <c r="N111" s="31">
        <f t="shared" si="175"/>
        <v>8.1999999999999993</v>
      </c>
      <c r="O111" s="31">
        <f t="shared" si="175"/>
        <v>78.349999999999994</v>
      </c>
      <c r="P111" s="31">
        <f t="shared" si="175"/>
        <v>74.5</v>
      </c>
      <c r="Q111" s="31">
        <f t="shared" si="175"/>
        <v>82.15</v>
      </c>
      <c r="R111" s="31">
        <f t="shared" si="175"/>
        <v>1.0609999999999999</v>
      </c>
      <c r="S111">
        <f t="shared" ref="S111:AF111" si="177">S101+S107</f>
        <v>132</v>
      </c>
      <c r="T111">
        <f t="shared" si="177"/>
        <v>132</v>
      </c>
      <c r="U111">
        <f t="shared" si="177"/>
        <v>132</v>
      </c>
      <c r="V111">
        <f t="shared" si="177"/>
        <v>136</v>
      </c>
      <c r="W111">
        <f t="shared" si="177"/>
        <v>1.9569999999999999</v>
      </c>
      <c r="X111">
        <f t="shared" si="177"/>
        <v>1.5590999999999999</v>
      </c>
      <c r="Y111">
        <f t="shared" si="177"/>
        <v>774.30000000000007</v>
      </c>
      <c r="Z111">
        <f t="shared" si="177"/>
        <v>774.30000000000007</v>
      </c>
      <c r="AA111">
        <f t="shared" si="177"/>
        <v>802.90000000000009</v>
      </c>
      <c r="AB111">
        <f t="shared" si="177"/>
        <v>0.81481481481481488</v>
      </c>
      <c r="AC111">
        <f t="shared" si="177"/>
        <v>0</v>
      </c>
      <c r="AD111">
        <f t="shared" si="177"/>
        <v>2.4691358024691357E-2</v>
      </c>
      <c r="AE111">
        <f t="shared" si="177"/>
        <v>4.7796296296296301</v>
      </c>
      <c r="AF111">
        <f t="shared" si="177"/>
        <v>4.7796296296296301</v>
      </c>
      <c r="AI111" s="27"/>
    </row>
    <row r="112" spans="3:35" x14ac:dyDescent="0.2">
      <c r="C112">
        <v>1</v>
      </c>
      <c r="D112" t="str">
        <f>IF(C112=1,"UP","DS")</f>
        <v>UP</v>
      </c>
      <c r="F112" t="s">
        <v>49</v>
      </c>
      <c r="G112">
        <v>3</v>
      </c>
      <c r="H112">
        <v>80</v>
      </c>
      <c r="I112">
        <v>2.21</v>
      </c>
      <c r="J112">
        <f t="shared" si="155"/>
        <v>176.8</v>
      </c>
      <c r="K112" t="s">
        <v>53</v>
      </c>
      <c r="L112" s="31">
        <f t="shared" ref="L112:R112" si="178">AVERAGE(L100,L102,L104,L106,L110)</f>
        <v>14</v>
      </c>
      <c r="M112" s="31">
        <f t="shared" si="178"/>
        <v>11.490000000000002</v>
      </c>
      <c r="N112" s="31">
        <f t="shared" si="178"/>
        <v>16.490000000000002</v>
      </c>
      <c r="O112" s="31">
        <f t="shared" si="178"/>
        <v>82.28</v>
      </c>
      <c r="P112" s="31">
        <f t="shared" si="178"/>
        <v>76.11999999999999</v>
      </c>
      <c r="Q112" s="31">
        <f t="shared" si="178"/>
        <v>88.440000000000012</v>
      </c>
      <c r="R112" s="31">
        <f t="shared" si="178"/>
        <v>2.2525000000000004</v>
      </c>
      <c r="S112">
        <f t="shared" ref="S112:AI112" si="179">SUM(S100,S102,S104,S106)</f>
        <v>118</v>
      </c>
      <c r="T112">
        <f t="shared" si="179"/>
        <v>118</v>
      </c>
      <c r="U112">
        <f t="shared" si="179"/>
        <v>118</v>
      </c>
      <c r="V112">
        <f t="shared" si="179"/>
        <v>121</v>
      </c>
      <c r="W112">
        <f t="shared" si="179"/>
        <v>3.4660000000000002</v>
      </c>
      <c r="X112">
        <f t="shared" si="179"/>
        <v>2.9462000000000002</v>
      </c>
      <c r="Y112">
        <f t="shared" si="179"/>
        <v>769.7</v>
      </c>
      <c r="Z112">
        <f t="shared" si="179"/>
        <v>769.7</v>
      </c>
      <c r="AA112">
        <f t="shared" si="179"/>
        <v>786.70000000000016</v>
      </c>
      <c r="AB112">
        <f t="shared" si="179"/>
        <v>0.66742081447963797</v>
      </c>
      <c r="AC112">
        <f t="shared" si="179"/>
        <v>0</v>
      </c>
      <c r="AD112">
        <f t="shared" si="179"/>
        <v>1.6968325791855202E-2</v>
      </c>
      <c r="AE112">
        <f t="shared" si="179"/>
        <v>4.3535067873303168</v>
      </c>
      <c r="AF112">
        <f t="shared" si="179"/>
        <v>4.3535067873303168</v>
      </c>
      <c r="AG112">
        <f t="shared" si="179"/>
        <v>0</v>
      </c>
      <c r="AH112">
        <f t="shared" si="179"/>
        <v>4.4496606334841635</v>
      </c>
      <c r="AI112">
        <f t="shared" si="179"/>
        <v>9.6153846153846922E-2</v>
      </c>
    </row>
    <row r="113" spans="3:35" x14ac:dyDescent="0.2">
      <c r="C113">
        <v>2</v>
      </c>
      <c r="D113" t="str">
        <f>IF(C113=1,"UP","DS")</f>
        <v>DS</v>
      </c>
      <c r="F113" t="s">
        <v>49</v>
      </c>
      <c r="G113">
        <v>3</v>
      </c>
      <c r="H113">
        <v>90</v>
      </c>
      <c r="I113">
        <v>1.8</v>
      </c>
      <c r="J113">
        <f t="shared" si="155"/>
        <v>162</v>
      </c>
      <c r="K113" t="s">
        <v>53</v>
      </c>
      <c r="L113" s="31">
        <f t="shared" ref="L113:R113" si="180">AVERAGE(L101,L103,L105,L107)</f>
        <v>16.024999999999999</v>
      </c>
      <c r="M113" s="31">
        <f t="shared" si="180"/>
        <v>10.799999999999999</v>
      </c>
      <c r="N113" s="31">
        <f t="shared" si="180"/>
        <v>21.225000000000001</v>
      </c>
      <c r="O113" s="31">
        <f t="shared" si="180"/>
        <v>81.5</v>
      </c>
      <c r="P113" s="31">
        <f t="shared" si="180"/>
        <v>71.525000000000006</v>
      </c>
      <c r="Q113" s="31">
        <f t="shared" si="180"/>
        <v>91.474999999999994</v>
      </c>
      <c r="R113" s="31">
        <f t="shared" si="180"/>
        <v>2.3719999999999999</v>
      </c>
      <c r="S113">
        <f t="shared" ref="S113:AI113" si="181">SUM(S101,S103,S105,S107)</f>
        <v>143</v>
      </c>
      <c r="T113">
        <f t="shared" si="181"/>
        <v>144</v>
      </c>
      <c r="U113">
        <f t="shared" si="181"/>
        <v>143</v>
      </c>
      <c r="V113">
        <f t="shared" si="181"/>
        <v>159</v>
      </c>
      <c r="W113">
        <f t="shared" si="181"/>
        <v>5.84</v>
      </c>
      <c r="X113">
        <f t="shared" si="181"/>
        <v>2.5297000000000001</v>
      </c>
      <c r="Y113">
        <f t="shared" si="181"/>
        <v>1008.9000000000001</v>
      </c>
      <c r="Z113">
        <f t="shared" si="181"/>
        <v>994.7</v>
      </c>
      <c r="AA113">
        <f t="shared" si="181"/>
        <v>1300.7</v>
      </c>
      <c r="AB113">
        <f t="shared" si="181"/>
        <v>0.88888888888888884</v>
      </c>
      <c r="AC113">
        <f t="shared" si="181"/>
        <v>6.1728395061728392E-3</v>
      </c>
      <c r="AD113">
        <f t="shared" si="181"/>
        <v>9.2592592592592587E-2</v>
      </c>
      <c r="AE113">
        <f t="shared" si="181"/>
        <v>6.2277777777777779</v>
      </c>
      <c r="AF113">
        <f t="shared" si="181"/>
        <v>6.1401234567901239</v>
      </c>
      <c r="AG113">
        <f t="shared" si="181"/>
        <v>-8.7654320987654355E-2</v>
      </c>
      <c r="AH113">
        <f t="shared" si="181"/>
        <v>8.0290123456790123</v>
      </c>
      <c r="AI113">
        <f t="shared" si="181"/>
        <v>1.8012345679012345</v>
      </c>
    </row>
    <row r="114" spans="3:35" x14ac:dyDescent="0.2">
      <c r="C114">
        <v>1</v>
      </c>
      <c r="D114" t="str">
        <f>IF(C114=1,"UP","DS")</f>
        <v>UP</v>
      </c>
      <c r="F114" t="s">
        <v>49</v>
      </c>
      <c r="G114">
        <v>3</v>
      </c>
      <c r="H114">
        <v>80</v>
      </c>
      <c r="I114">
        <v>2.21</v>
      </c>
      <c r="J114">
        <f t="shared" si="155"/>
        <v>176.8</v>
      </c>
      <c r="K114" t="s">
        <v>54</v>
      </c>
      <c r="L114" s="31">
        <f t="shared" ref="L114:R114" si="182">AVERAGE(L102,L104,L106,L110,L112)</f>
        <v>14.12</v>
      </c>
      <c r="M114" s="31">
        <f t="shared" si="182"/>
        <v>11.528000000000002</v>
      </c>
      <c r="N114" s="31">
        <f t="shared" si="182"/>
        <v>16.687999999999999</v>
      </c>
      <c r="O114" s="31">
        <f t="shared" si="182"/>
        <v>76.555999999999997</v>
      </c>
      <c r="P114" s="31">
        <f t="shared" si="182"/>
        <v>70.323999999999998</v>
      </c>
      <c r="Q114" s="31">
        <f t="shared" si="182"/>
        <v>82.787999999999997</v>
      </c>
      <c r="R114" s="31">
        <f t="shared" si="182"/>
        <v>2.5209999999999999</v>
      </c>
      <c r="S114" s="30">
        <f t="shared" ref="S114:AI114" si="183">SUM(S100,S102,S106)</f>
        <v>117</v>
      </c>
      <c r="T114" s="30">
        <f t="shared" si="183"/>
        <v>117</v>
      </c>
      <c r="U114" s="30">
        <f t="shared" si="183"/>
        <v>117</v>
      </c>
      <c r="V114" s="30">
        <f t="shared" si="183"/>
        <v>120</v>
      </c>
      <c r="W114" s="30">
        <f t="shared" si="183"/>
        <v>1.4390000000000001</v>
      </c>
      <c r="X114" s="30">
        <f t="shared" si="183"/>
        <v>2.6129000000000002</v>
      </c>
      <c r="Y114" s="30">
        <f t="shared" si="183"/>
        <v>737</v>
      </c>
      <c r="Z114" s="30">
        <f t="shared" si="183"/>
        <v>737</v>
      </c>
      <c r="AA114" s="30">
        <f t="shared" si="183"/>
        <v>754.00000000000011</v>
      </c>
      <c r="AB114" s="30">
        <f t="shared" si="183"/>
        <v>0.66176470588235292</v>
      </c>
      <c r="AC114" s="30">
        <f t="shared" si="183"/>
        <v>0</v>
      </c>
      <c r="AD114" s="30">
        <f t="shared" si="183"/>
        <v>1.6968325791855202E-2</v>
      </c>
      <c r="AE114" s="30">
        <f t="shared" si="183"/>
        <v>4.1685520361990944</v>
      </c>
      <c r="AF114" s="30">
        <f t="shared" si="183"/>
        <v>4.1685520361990944</v>
      </c>
      <c r="AG114" s="30">
        <f t="shared" si="183"/>
        <v>0</v>
      </c>
      <c r="AH114" s="30">
        <f t="shared" si="183"/>
        <v>4.264705882352942</v>
      </c>
      <c r="AI114" s="30">
        <f t="shared" si="183"/>
        <v>9.6153846153846922E-2</v>
      </c>
    </row>
    <row r="115" spans="3:35" x14ac:dyDescent="0.2">
      <c r="C115">
        <v>2</v>
      </c>
      <c r="D115" t="str">
        <f>IF(C115=1,"UP","DS")</f>
        <v>DS</v>
      </c>
      <c r="F115" t="s">
        <v>49</v>
      </c>
      <c r="G115">
        <v>3</v>
      </c>
      <c r="H115">
        <v>90</v>
      </c>
      <c r="I115">
        <v>1.8</v>
      </c>
      <c r="J115">
        <f t="shared" si="155"/>
        <v>162</v>
      </c>
      <c r="K115" t="s">
        <v>54</v>
      </c>
      <c r="L115" s="31">
        <f t="shared" ref="L115:R115" si="184">AVERAGE(L103,L105,L107,L111)</f>
        <v>14.612499999999999</v>
      </c>
      <c r="M115" s="31">
        <f t="shared" si="184"/>
        <v>9.6124999999999989</v>
      </c>
      <c r="N115" s="31">
        <f t="shared" si="184"/>
        <v>19.600000000000001</v>
      </c>
      <c r="O115" s="31">
        <f t="shared" si="184"/>
        <v>74.262500000000003</v>
      </c>
      <c r="P115" s="31">
        <f t="shared" si="184"/>
        <v>64.674999999999997</v>
      </c>
      <c r="Q115" s="31">
        <f t="shared" si="184"/>
        <v>83.862500000000011</v>
      </c>
      <c r="R115" s="31">
        <f t="shared" si="184"/>
        <v>2.3967499999999999</v>
      </c>
      <c r="S115" s="30">
        <f t="shared" ref="S115:AI115" si="185">SUM(S101,S103,S107)</f>
        <v>140</v>
      </c>
      <c r="T115" s="30">
        <f t="shared" si="185"/>
        <v>141</v>
      </c>
      <c r="U115" s="30">
        <f t="shared" si="185"/>
        <v>140</v>
      </c>
      <c r="V115" s="30">
        <f t="shared" si="185"/>
        <v>151</v>
      </c>
      <c r="W115" s="30">
        <f t="shared" si="185"/>
        <v>4.569</v>
      </c>
      <c r="X115" s="30">
        <f t="shared" si="185"/>
        <v>2.0297000000000001</v>
      </c>
      <c r="Y115" s="30">
        <f t="shared" si="185"/>
        <v>902.1</v>
      </c>
      <c r="Z115" s="30">
        <f t="shared" si="185"/>
        <v>887.90000000000009</v>
      </c>
      <c r="AA115" s="30">
        <f t="shared" si="185"/>
        <v>1015.9000000000001</v>
      </c>
      <c r="AB115" s="30">
        <f t="shared" si="185"/>
        <v>0.87037037037037035</v>
      </c>
      <c r="AC115" s="30">
        <f t="shared" si="185"/>
        <v>6.1728395061728392E-3</v>
      </c>
      <c r="AD115" s="30">
        <f t="shared" si="185"/>
        <v>6.1728395061728392E-2</v>
      </c>
      <c r="AE115" s="30">
        <f t="shared" si="185"/>
        <v>5.5685185185185189</v>
      </c>
      <c r="AF115" s="30">
        <f t="shared" si="185"/>
        <v>5.480864197530865</v>
      </c>
      <c r="AG115" s="30">
        <f t="shared" si="185"/>
        <v>-8.7654320987654355E-2</v>
      </c>
      <c r="AH115" s="30">
        <f t="shared" si="185"/>
        <v>6.2709876543209875</v>
      </c>
      <c r="AI115" s="30">
        <f t="shared" si="185"/>
        <v>0.70246913580246884</v>
      </c>
    </row>
    <row r="116" spans="3:35" x14ac:dyDescent="0.2">
      <c r="C116">
        <v>1</v>
      </c>
      <c r="D116" t="str">
        <f>IF(C116=1,"UP","DS")</f>
        <v>UP</v>
      </c>
      <c r="F116" t="s">
        <v>49</v>
      </c>
      <c r="G116">
        <v>3</v>
      </c>
      <c r="H116">
        <v>90</v>
      </c>
      <c r="I116">
        <v>1.37</v>
      </c>
      <c r="J116">
        <f t="shared" si="155"/>
        <v>123.30000000000001</v>
      </c>
      <c r="K116" t="s">
        <v>22</v>
      </c>
      <c r="L116">
        <v>12.8</v>
      </c>
      <c r="M116">
        <v>6.3</v>
      </c>
      <c r="N116">
        <v>19.399999999999999</v>
      </c>
      <c r="O116">
        <v>106.7</v>
      </c>
      <c r="P116">
        <v>89.5</v>
      </c>
      <c r="Q116">
        <v>123.9</v>
      </c>
      <c r="R116">
        <v>0.97499999999999998</v>
      </c>
      <c r="S116">
        <v>7</v>
      </c>
      <c r="T116">
        <v>7</v>
      </c>
      <c r="U116">
        <v>7</v>
      </c>
      <c r="V116">
        <v>7</v>
      </c>
      <c r="W116">
        <v>0</v>
      </c>
      <c r="X116">
        <v>1</v>
      </c>
      <c r="Y116">
        <f>T116*L116</f>
        <v>89.600000000000009</v>
      </c>
      <c r="Z116">
        <f>L116*U116</f>
        <v>89.600000000000009</v>
      </c>
      <c r="AA116">
        <f>L116*V116</f>
        <v>89.600000000000009</v>
      </c>
      <c r="AB116">
        <f>T116/J116</f>
        <v>5.6772100567721001E-2</v>
      </c>
      <c r="AC116">
        <f>(T116-U116)/J116</f>
        <v>0</v>
      </c>
      <c r="AD116">
        <f>(V116-T116)/J116</f>
        <v>0</v>
      </c>
      <c r="AE116">
        <f>Y116/J116</f>
        <v>0.72668288726682884</v>
      </c>
      <c r="AF116">
        <f t="shared" ref="AF116:AF123" si="186">(U116*L116)/J116</f>
        <v>0.72668288726682884</v>
      </c>
      <c r="AG116">
        <f t="shared" ref="AG116:AG123" si="187">AF116-AE116</f>
        <v>0</v>
      </c>
      <c r="AH116">
        <f t="shared" ref="AH116:AH123" si="188">(L116*V116)/J116</f>
        <v>0.72668288726682884</v>
      </c>
      <c r="AI116" s="27">
        <f t="shared" ref="AI116:AI123" si="189">AH116-AE116</f>
        <v>0</v>
      </c>
    </row>
    <row r="117" spans="3:35" x14ac:dyDescent="0.2">
      <c r="C117">
        <v>2</v>
      </c>
      <c r="D117" t="str">
        <f>IF(C117=1,"UP","DS")</f>
        <v>DS</v>
      </c>
      <c r="F117" t="s">
        <v>49</v>
      </c>
      <c r="G117">
        <v>3</v>
      </c>
      <c r="H117">
        <v>90</v>
      </c>
      <c r="I117">
        <v>1.42</v>
      </c>
      <c r="J117">
        <f t="shared" si="155"/>
        <v>127.8</v>
      </c>
      <c r="K117" t="s">
        <v>22</v>
      </c>
      <c r="L117">
        <v>11.4</v>
      </c>
      <c r="M117">
        <v>7</v>
      </c>
      <c r="N117">
        <v>15.7</v>
      </c>
      <c r="O117">
        <v>105.3</v>
      </c>
      <c r="P117">
        <v>93</v>
      </c>
      <c r="Q117">
        <v>117.7</v>
      </c>
      <c r="R117">
        <v>0.92300000000000004</v>
      </c>
      <c r="S117">
        <v>9</v>
      </c>
      <c r="T117">
        <v>9</v>
      </c>
      <c r="U117">
        <v>9</v>
      </c>
      <c r="V117">
        <v>11</v>
      </c>
      <c r="W117">
        <v>0.69</v>
      </c>
      <c r="X117">
        <v>0.69230000000000003</v>
      </c>
      <c r="Y117">
        <f>T117*L117</f>
        <v>102.60000000000001</v>
      </c>
      <c r="Z117">
        <f>L117*U117</f>
        <v>102.60000000000001</v>
      </c>
      <c r="AA117">
        <f>L117*V117</f>
        <v>125.4</v>
      </c>
      <c r="AB117">
        <f>T117/J117</f>
        <v>7.0422535211267609E-2</v>
      </c>
      <c r="AC117">
        <f>(T117-U117)/J117</f>
        <v>0</v>
      </c>
      <c r="AD117">
        <f>(V117-T117)/J117</f>
        <v>1.5649452269170579E-2</v>
      </c>
      <c r="AE117">
        <f>Y117/J117</f>
        <v>0.80281690140845074</v>
      </c>
      <c r="AF117">
        <f t="shared" si="186"/>
        <v>0.80281690140845074</v>
      </c>
      <c r="AG117">
        <f t="shared" si="187"/>
        <v>0</v>
      </c>
      <c r="AH117">
        <f t="shared" si="188"/>
        <v>0.98122065727699537</v>
      </c>
      <c r="AI117" s="27">
        <f t="shared" si="189"/>
        <v>0.17840375586854462</v>
      </c>
    </row>
    <row r="118" spans="3:35" x14ac:dyDescent="0.2">
      <c r="C118">
        <v>1</v>
      </c>
      <c r="D118" t="str">
        <f>IF(C118=1,"UP","DS")</f>
        <v>UP</v>
      </c>
      <c r="F118" t="s">
        <v>49</v>
      </c>
      <c r="G118">
        <v>3</v>
      </c>
      <c r="H118">
        <v>90</v>
      </c>
      <c r="I118">
        <v>1.37</v>
      </c>
      <c r="J118">
        <f t="shared" si="155"/>
        <v>123.30000000000001</v>
      </c>
      <c r="K118" t="s">
        <v>24</v>
      </c>
      <c r="L118">
        <v>6.4</v>
      </c>
      <c r="M118">
        <v>5.2</v>
      </c>
      <c r="N118">
        <v>7.6</v>
      </c>
      <c r="O118">
        <v>51.4</v>
      </c>
      <c r="P118">
        <v>46.9</v>
      </c>
      <c r="Q118">
        <v>55.8</v>
      </c>
      <c r="R118">
        <v>4.218</v>
      </c>
      <c r="S118">
        <v>34</v>
      </c>
      <c r="T118">
        <v>41</v>
      </c>
      <c r="U118">
        <v>34</v>
      </c>
      <c r="V118">
        <v>56</v>
      </c>
      <c r="W118">
        <v>7.4</v>
      </c>
      <c r="X118">
        <v>0.57630000000000003</v>
      </c>
      <c r="Y118">
        <f>T118*L118</f>
        <v>262.40000000000003</v>
      </c>
      <c r="Z118">
        <f>L118*U118</f>
        <v>217.60000000000002</v>
      </c>
      <c r="AA118">
        <f>L118*V118</f>
        <v>358.40000000000003</v>
      </c>
      <c r="AB118">
        <f>T118/J118</f>
        <v>0.33252230332522298</v>
      </c>
      <c r="AC118">
        <f>(T118-U118)/J118</f>
        <v>5.6772100567721001E-2</v>
      </c>
      <c r="AD118">
        <f>(V118-T118)/J118</f>
        <v>0.121654501216545</v>
      </c>
      <c r="AE118">
        <f>Y118/J118</f>
        <v>2.1281427412814273</v>
      </c>
      <c r="AF118">
        <f t="shared" si="186"/>
        <v>1.764801297648013</v>
      </c>
      <c r="AG118">
        <f t="shared" si="187"/>
        <v>-0.36334144363341436</v>
      </c>
      <c r="AH118">
        <f t="shared" si="188"/>
        <v>2.9067315490673153</v>
      </c>
      <c r="AI118" s="27">
        <f t="shared" si="189"/>
        <v>0.77858880778588802</v>
      </c>
    </row>
    <row r="119" spans="3:35" x14ac:dyDescent="0.2">
      <c r="C119">
        <v>2</v>
      </c>
      <c r="D119" t="str">
        <f>IF(C119=1,"UP","DS")</f>
        <v>DS</v>
      </c>
      <c r="F119" t="s">
        <v>49</v>
      </c>
      <c r="G119">
        <v>3</v>
      </c>
      <c r="H119">
        <v>90</v>
      </c>
      <c r="I119">
        <v>1.42</v>
      </c>
      <c r="J119">
        <f t="shared" si="155"/>
        <v>127.8</v>
      </c>
      <c r="K119" t="s">
        <v>24</v>
      </c>
      <c r="L119">
        <v>5.3</v>
      </c>
      <c r="M119">
        <v>4.5999999999999996</v>
      </c>
      <c r="N119">
        <v>6</v>
      </c>
      <c r="O119">
        <v>52.5</v>
      </c>
      <c r="P119">
        <v>49.8</v>
      </c>
      <c r="Q119">
        <v>55.1</v>
      </c>
      <c r="R119">
        <v>3.367</v>
      </c>
      <c r="S119">
        <v>66</v>
      </c>
      <c r="T119">
        <v>93</v>
      </c>
      <c r="U119">
        <v>66</v>
      </c>
      <c r="V119">
        <v>131</v>
      </c>
      <c r="W119">
        <v>19.327999999999999</v>
      </c>
      <c r="X119">
        <v>0.33500000000000002</v>
      </c>
      <c r="Y119">
        <f>T119*L119</f>
        <v>492.9</v>
      </c>
      <c r="Z119">
        <f>L119*U119</f>
        <v>349.8</v>
      </c>
      <c r="AA119">
        <f>L119*V119</f>
        <v>694.3</v>
      </c>
      <c r="AB119">
        <f>T119/J119</f>
        <v>0.72769953051643199</v>
      </c>
      <c r="AC119">
        <f>(T119-U119)/J119</f>
        <v>0.21126760563380281</v>
      </c>
      <c r="AD119">
        <f>(V119-T119)/J119</f>
        <v>0.29733959311424102</v>
      </c>
      <c r="AE119">
        <f>Y119/J119</f>
        <v>3.856807511737089</v>
      </c>
      <c r="AF119">
        <f t="shared" si="186"/>
        <v>2.7370892018779345</v>
      </c>
      <c r="AG119">
        <f t="shared" si="187"/>
        <v>-1.1197183098591545</v>
      </c>
      <c r="AH119">
        <f t="shared" si="188"/>
        <v>5.4327073552425666</v>
      </c>
      <c r="AI119" s="27">
        <f t="shared" si="189"/>
        <v>1.5758998435054776</v>
      </c>
    </row>
    <row r="120" spans="3:35" x14ac:dyDescent="0.2">
      <c r="C120">
        <v>1</v>
      </c>
      <c r="D120" t="str">
        <f>IF(C120=1,"UP","DS")</f>
        <v>UP</v>
      </c>
      <c r="F120" t="s">
        <v>49</v>
      </c>
      <c r="G120">
        <v>3</v>
      </c>
      <c r="H120">
        <v>90</v>
      </c>
      <c r="I120">
        <v>1.37</v>
      </c>
      <c r="J120">
        <f t="shared" si="155"/>
        <v>123.30000000000001</v>
      </c>
      <c r="K120" t="s">
        <v>25</v>
      </c>
      <c r="L120">
        <v>51.7</v>
      </c>
      <c r="M120">
        <v>51.7</v>
      </c>
      <c r="N120">
        <v>51.7</v>
      </c>
      <c r="O120">
        <v>115</v>
      </c>
      <c r="P120">
        <v>115</v>
      </c>
      <c r="Q120">
        <v>115</v>
      </c>
      <c r="R120">
        <v>3.3969999999999998</v>
      </c>
      <c r="S120">
        <v>1</v>
      </c>
      <c r="T120">
        <v>1</v>
      </c>
      <c r="U120">
        <v>1</v>
      </c>
      <c r="V120">
        <v>1</v>
      </c>
      <c r="W120">
        <v>0</v>
      </c>
      <c r="X120">
        <v>1</v>
      </c>
      <c r="Y120">
        <f>T120*L120</f>
        <v>51.7</v>
      </c>
      <c r="Z120">
        <f>L120*U120</f>
        <v>51.7</v>
      </c>
      <c r="AA120">
        <f>L120*V120</f>
        <v>51.7</v>
      </c>
      <c r="AB120">
        <f>T120/J120</f>
        <v>8.1103000811030002E-3</v>
      </c>
      <c r="AC120">
        <f>(T120-U120)/J120</f>
        <v>0</v>
      </c>
      <c r="AD120">
        <f>(V120-T120)/J120</f>
        <v>0</v>
      </c>
      <c r="AE120">
        <f>Y120/J120</f>
        <v>0.41930251419302511</v>
      </c>
      <c r="AF120">
        <f t="shared" si="186"/>
        <v>0.41930251419302511</v>
      </c>
      <c r="AG120">
        <f t="shared" si="187"/>
        <v>0</v>
      </c>
      <c r="AH120">
        <f t="shared" si="188"/>
        <v>0.41930251419302511</v>
      </c>
      <c r="AI120" s="27">
        <f t="shared" si="189"/>
        <v>0</v>
      </c>
    </row>
    <row r="121" spans="3:35" x14ac:dyDescent="0.2">
      <c r="C121">
        <v>2</v>
      </c>
      <c r="D121" t="str">
        <f>IF(C121=1,"UP","DS")</f>
        <v>DS</v>
      </c>
      <c r="F121" t="s">
        <v>49</v>
      </c>
      <c r="G121">
        <v>3</v>
      </c>
      <c r="H121">
        <v>90</v>
      </c>
      <c r="I121">
        <v>1.42</v>
      </c>
      <c r="J121">
        <f t="shared" si="155"/>
        <v>127.8</v>
      </c>
      <c r="K121" t="s">
        <v>25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f t="shared" ref="AC121:AC123" si="190">(T121-U121)/J121</f>
        <v>0</v>
      </c>
      <c r="AD121">
        <f t="shared" ref="AD121:AD123" si="191">(V121-T121)/J121</f>
        <v>0</v>
      </c>
      <c r="AE121">
        <f t="shared" ref="AE121:AE123" si="192">Y121/J121</f>
        <v>0</v>
      </c>
      <c r="AF121">
        <f t="shared" si="186"/>
        <v>0</v>
      </c>
      <c r="AG121">
        <f t="shared" si="187"/>
        <v>0</v>
      </c>
      <c r="AH121">
        <f t="shared" si="188"/>
        <v>0</v>
      </c>
      <c r="AI121" s="27">
        <f t="shared" si="189"/>
        <v>0</v>
      </c>
    </row>
    <row r="122" spans="3:35" x14ac:dyDescent="0.2">
      <c r="C122">
        <v>1</v>
      </c>
      <c r="D122" t="str">
        <f>IF(C122=1,"UP","DS")</f>
        <v>UP</v>
      </c>
      <c r="F122" t="s">
        <v>49</v>
      </c>
      <c r="G122">
        <v>3</v>
      </c>
      <c r="H122">
        <v>90</v>
      </c>
      <c r="I122">
        <v>1.37</v>
      </c>
      <c r="J122">
        <f t="shared" si="155"/>
        <v>123.30000000000001</v>
      </c>
      <c r="K122" t="s">
        <v>23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f t="shared" si="190"/>
        <v>0</v>
      </c>
      <c r="AD122">
        <f t="shared" si="191"/>
        <v>0</v>
      </c>
      <c r="AE122">
        <f t="shared" si="192"/>
        <v>0</v>
      </c>
      <c r="AF122">
        <f t="shared" si="186"/>
        <v>0</v>
      </c>
      <c r="AG122">
        <f t="shared" si="187"/>
        <v>0</v>
      </c>
      <c r="AH122">
        <f t="shared" si="188"/>
        <v>0</v>
      </c>
      <c r="AI122" s="27">
        <f t="shared" si="189"/>
        <v>0</v>
      </c>
    </row>
    <row r="123" spans="3:35" x14ac:dyDescent="0.2">
      <c r="C123">
        <v>2</v>
      </c>
      <c r="D123" t="str">
        <f>IF(C123=1,"UP","DS")</f>
        <v>DS</v>
      </c>
      <c r="F123" t="s">
        <v>49</v>
      </c>
      <c r="G123">
        <v>3</v>
      </c>
      <c r="H123">
        <v>90</v>
      </c>
      <c r="I123">
        <v>1.42</v>
      </c>
      <c r="J123">
        <f t="shared" si="155"/>
        <v>127.8</v>
      </c>
      <c r="K123" t="s">
        <v>23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f t="shared" si="190"/>
        <v>0</v>
      </c>
      <c r="AD123">
        <f t="shared" si="191"/>
        <v>0</v>
      </c>
      <c r="AE123">
        <f t="shared" si="192"/>
        <v>0</v>
      </c>
      <c r="AF123">
        <f t="shared" si="186"/>
        <v>0</v>
      </c>
      <c r="AG123">
        <f t="shared" si="187"/>
        <v>0</v>
      </c>
      <c r="AH123">
        <f t="shared" si="188"/>
        <v>0</v>
      </c>
      <c r="AI123" s="27">
        <f t="shared" si="189"/>
        <v>0</v>
      </c>
    </row>
    <row r="124" spans="3:35" x14ac:dyDescent="0.2">
      <c r="C124">
        <v>1</v>
      </c>
      <c r="D124" t="str">
        <f>IF(C124=1,"UP","DS")</f>
        <v>UP</v>
      </c>
      <c r="F124" t="s">
        <v>49</v>
      </c>
      <c r="G124">
        <v>3</v>
      </c>
      <c r="H124">
        <v>90</v>
      </c>
      <c r="I124">
        <v>1.37</v>
      </c>
      <c r="J124">
        <f t="shared" si="155"/>
        <v>123.30000000000001</v>
      </c>
      <c r="K124" t="s">
        <v>56</v>
      </c>
      <c r="L124">
        <f>AVERAGE(L118,L120)</f>
        <v>29.05</v>
      </c>
      <c r="M124">
        <f t="shared" ref="M124:R124" si="193">AVERAGE(M118,M120)</f>
        <v>28.450000000000003</v>
      </c>
      <c r="N124">
        <f t="shared" si="193"/>
        <v>29.650000000000002</v>
      </c>
      <c r="O124">
        <f t="shared" si="193"/>
        <v>83.2</v>
      </c>
      <c r="P124">
        <f t="shared" si="193"/>
        <v>80.95</v>
      </c>
      <c r="Q124">
        <f t="shared" si="193"/>
        <v>85.4</v>
      </c>
      <c r="R124">
        <f t="shared" si="193"/>
        <v>3.8075000000000001</v>
      </c>
      <c r="S124">
        <f>SUM(S118,S120)</f>
        <v>35</v>
      </c>
      <c r="T124">
        <f t="shared" ref="T124:AI124" si="194">SUM(T118,T120)</f>
        <v>42</v>
      </c>
      <c r="U124">
        <f t="shared" si="194"/>
        <v>35</v>
      </c>
      <c r="V124">
        <f t="shared" si="194"/>
        <v>57</v>
      </c>
      <c r="W124">
        <f t="shared" si="194"/>
        <v>7.4</v>
      </c>
      <c r="X124">
        <f t="shared" si="194"/>
        <v>1.5763</v>
      </c>
      <c r="Y124">
        <f t="shared" si="194"/>
        <v>314.10000000000002</v>
      </c>
      <c r="Z124">
        <f t="shared" si="194"/>
        <v>269.3</v>
      </c>
      <c r="AA124">
        <f t="shared" si="194"/>
        <v>410.1</v>
      </c>
      <c r="AB124">
        <f t="shared" si="194"/>
        <v>0.34063260340632595</v>
      </c>
      <c r="AC124">
        <f t="shared" si="194"/>
        <v>5.6772100567721001E-2</v>
      </c>
      <c r="AD124">
        <f t="shared" si="194"/>
        <v>0.121654501216545</v>
      </c>
      <c r="AE124">
        <f t="shared" si="194"/>
        <v>2.5474452554744524</v>
      </c>
      <c r="AF124">
        <f t="shared" si="194"/>
        <v>2.1841038118410383</v>
      </c>
      <c r="AG124">
        <f t="shared" si="194"/>
        <v>-0.36334144363341436</v>
      </c>
      <c r="AH124">
        <f t="shared" si="194"/>
        <v>3.3260340632603405</v>
      </c>
      <c r="AI124">
        <f t="shared" si="194"/>
        <v>0.77858880778588802</v>
      </c>
    </row>
    <row r="125" spans="3:35" x14ac:dyDescent="0.2">
      <c r="C125">
        <v>2</v>
      </c>
      <c r="D125" t="str">
        <f>IF(C125=1,"UP","DS")</f>
        <v>DS</v>
      </c>
      <c r="F125" t="s">
        <v>49</v>
      </c>
      <c r="G125">
        <v>3</v>
      </c>
      <c r="H125">
        <v>90</v>
      </c>
      <c r="I125">
        <v>1.42</v>
      </c>
      <c r="J125">
        <f t="shared" si="155"/>
        <v>127.8</v>
      </c>
      <c r="K125" t="s">
        <v>56</v>
      </c>
      <c r="L125">
        <f>AVERAGE(L119,L121)</f>
        <v>2.65</v>
      </c>
      <c r="M125">
        <f t="shared" ref="M125:R125" si="195">AVERAGE(M119,M121)</f>
        <v>2.2999999999999998</v>
      </c>
      <c r="N125">
        <f t="shared" si="195"/>
        <v>3</v>
      </c>
      <c r="O125">
        <f t="shared" si="195"/>
        <v>26.25</v>
      </c>
      <c r="P125">
        <f t="shared" si="195"/>
        <v>24.9</v>
      </c>
      <c r="Q125">
        <f t="shared" si="195"/>
        <v>27.55</v>
      </c>
      <c r="R125">
        <f t="shared" si="195"/>
        <v>1.6835</v>
      </c>
      <c r="S125">
        <f>SUM(S119,S121)</f>
        <v>66</v>
      </c>
      <c r="T125">
        <f t="shared" ref="T125:AI125" si="196">SUM(T119,T121)</f>
        <v>93</v>
      </c>
      <c r="U125">
        <f t="shared" si="196"/>
        <v>66</v>
      </c>
      <c r="V125">
        <f t="shared" si="196"/>
        <v>131</v>
      </c>
      <c r="W125">
        <f t="shared" si="196"/>
        <v>19.327999999999999</v>
      </c>
      <c r="X125">
        <f t="shared" si="196"/>
        <v>0.33500000000000002</v>
      </c>
      <c r="Y125">
        <f t="shared" si="196"/>
        <v>492.9</v>
      </c>
      <c r="Z125">
        <f t="shared" si="196"/>
        <v>349.8</v>
      </c>
      <c r="AA125">
        <f t="shared" si="196"/>
        <v>694.3</v>
      </c>
      <c r="AB125">
        <f t="shared" si="196"/>
        <v>0.72769953051643199</v>
      </c>
      <c r="AC125">
        <f t="shared" si="196"/>
        <v>0.21126760563380281</v>
      </c>
      <c r="AD125">
        <f t="shared" si="196"/>
        <v>0.29733959311424102</v>
      </c>
      <c r="AE125">
        <f t="shared" si="196"/>
        <v>3.856807511737089</v>
      </c>
      <c r="AF125">
        <f t="shared" si="196"/>
        <v>2.7370892018779345</v>
      </c>
      <c r="AG125">
        <f t="shared" si="196"/>
        <v>-1.1197183098591545</v>
      </c>
      <c r="AH125">
        <f t="shared" si="196"/>
        <v>5.4327073552425666</v>
      </c>
      <c r="AI125">
        <f t="shared" si="196"/>
        <v>1.5758998435054776</v>
      </c>
    </row>
    <row r="126" spans="3:35" x14ac:dyDescent="0.2">
      <c r="C126">
        <v>1</v>
      </c>
      <c r="D126" t="str">
        <f>IF(C126=1,"UP","DS")</f>
        <v>UP</v>
      </c>
      <c r="F126" t="s">
        <v>49</v>
      </c>
      <c r="G126">
        <v>3</v>
      </c>
      <c r="H126">
        <v>90</v>
      </c>
      <c r="I126">
        <v>1.37</v>
      </c>
      <c r="J126">
        <f t="shared" ref="J126:J131" si="197">I126*H126</f>
        <v>123.30000000000001</v>
      </c>
      <c r="K126" t="s">
        <v>52</v>
      </c>
      <c r="L126" s="31">
        <f t="shared" ref="L126:R127" si="198">AVERAGE(L116,L122)</f>
        <v>6.4</v>
      </c>
      <c r="M126" s="31">
        <f t="shared" si="198"/>
        <v>3.15</v>
      </c>
      <c r="N126" s="31">
        <f t="shared" si="198"/>
        <v>9.6999999999999993</v>
      </c>
      <c r="O126" s="31">
        <f t="shared" si="198"/>
        <v>53.35</v>
      </c>
      <c r="P126" s="31">
        <f t="shared" si="198"/>
        <v>44.75</v>
      </c>
      <c r="Q126" s="31">
        <f t="shared" si="198"/>
        <v>61.95</v>
      </c>
      <c r="R126" s="31">
        <f t="shared" si="198"/>
        <v>0.48749999999999999</v>
      </c>
      <c r="S126">
        <f t="shared" ref="S126:AF126" si="199">S116+S122</f>
        <v>7</v>
      </c>
      <c r="T126">
        <f t="shared" si="199"/>
        <v>7</v>
      </c>
      <c r="U126">
        <f t="shared" si="199"/>
        <v>7</v>
      </c>
      <c r="V126">
        <f t="shared" si="199"/>
        <v>7</v>
      </c>
      <c r="W126">
        <f t="shared" si="199"/>
        <v>0</v>
      </c>
      <c r="X126">
        <f t="shared" si="199"/>
        <v>1</v>
      </c>
      <c r="Y126">
        <f t="shared" si="199"/>
        <v>89.600000000000009</v>
      </c>
      <c r="Z126">
        <f t="shared" si="199"/>
        <v>89.600000000000009</v>
      </c>
      <c r="AA126">
        <f t="shared" si="199"/>
        <v>89.600000000000009</v>
      </c>
      <c r="AB126">
        <f t="shared" si="199"/>
        <v>5.6772100567721001E-2</v>
      </c>
      <c r="AC126">
        <f t="shared" si="199"/>
        <v>0</v>
      </c>
      <c r="AD126">
        <f t="shared" si="199"/>
        <v>0</v>
      </c>
      <c r="AE126">
        <f t="shared" si="199"/>
        <v>0.72668288726682884</v>
      </c>
      <c r="AF126">
        <f t="shared" si="199"/>
        <v>0.72668288726682884</v>
      </c>
      <c r="AI126" s="27"/>
    </row>
    <row r="127" spans="3:35" x14ac:dyDescent="0.2">
      <c r="C127">
        <v>2</v>
      </c>
      <c r="D127" t="str">
        <f>IF(C127=1,"UP","DS")</f>
        <v>DS</v>
      </c>
      <c r="F127" t="s">
        <v>49</v>
      </c>
      <c r="G127">
        <v>3</v>
      </c>
      <c r="H127">
        <v>90</v>
      </c>
      <c r="I127">
        <v>1.42</v>
      </c>
      <c r="J127">
        <f t="shared" si="197"/>
        <v>127.8</v>
      </c>
      <c r="K127" t="s">
        <v>52</v>
      </c>
      <c r="L127" s="31">
        <f t="shared" si="198"/>
        <v>5.7</v>
      </c>
      <c r="M127" s="31">
        <f t="shared" si="198"/>
        <v>3.5</v>
      </c>
      <c r="N127" s="31">
        <f t="shared" si="198"/>
        <v>7.85</v>
      </c>
      <c r="O127" s="31">
        <f t="shared" si="198"/>
        <v>52.65</v>
      </c>
      <c r="P127" s="31">
        <f t="shared" si="198"/>
        <v>46.5</v>
      </c>
      <c r="Q127" s="31">
        <f t="shared" si="198"/>
        <v>58.85</v>
      </c>
      <c r="R127" s="31">
        <f t="shared" si="198"/>
        <v>0.46150000000000002</v>
      </c>
      <c r="S127">
        <f t="shared" ref="S127:AF127" si="200">S117+S123</f>
        <v>9</v>
      </c>
      <c r="T127">
        <f t="shared" si="200"/>
        <v>9</v>
      </c>
      <c r="U127">
        <f t="shared" si="200"/>
        <v>9</v>
      </c>
      <c r="V127">
        <f t="shared" si="200"/>
        <v>11</v>
      </c>
      <c r="W127">
        <f t="shared" si="200"/>
        <v>0.69</v>
      </c>
      <c r="X127">
        <f t="shared" si="200"/>
        <v>0.69230000000000003</v>
      </c>
      <c r="Y127">
        <f t="shared" si="200"/>
        <v>102.60000000000001</v>
      </c>
      <c r="Z127">
        <f t="shared" si="200"/>
        <v>102.60000000000001</v>
      </c>
      <c r="AA127">
        <f t="shared" si="200"/>
        <v>125.4</v>
      </c>
      <c r="AB127">
        <f t="shared" si="200"/>
        <v>7.0422535211267609E-2</v>
      </c>
      <c r="AC127">
        <f t="shared" si="200"/>
        <v>0</v>
      </c>
      <c r="AD127">
        <f t="shared" si="200"/>
        <v>1.5649452269170579E-2</v>
      </c>
      <c r="AE127">
        <f t="shared" si="200"/>
        <v>0.80281690140845074</v>
      </c>
      <c r="AF127">
        <f t="shared" si="200"/>
        <v>0.80281690140845074</v>
      </c>
      <c r="AI127" s="27"/>
    </row>
    <row r="128" spans="3:35" x14ac:dyDescent="0.2">
      <c r="C128">
        <v>1</v>
      </c>
      <c r="D128" t="str">
        <f>IF(C128=1,"UP","DS")</f>
        <v>UP</v>
      </c>
      <c r="F128" t="s">
        <v>49</v>
      </c>
      <c r="G128">
        <v>3</v>
      </c>
      <c r="H128">
        <v>90</v>
      </c>
      <c r="I128">
        <v>1.37</v>
      </c>
      <c r="J128">
        <f t="shared" si="197"/>
        <v>123.30000000000001</v>
      </c>
      <c r="K128" t="s">
        <v>53</v>
      </c>
      <c r="L128" s="31">
        <f>AVERAGE(L116,L118,L120,L122,L126)</f>
        <v>15.460000000000003</v>
      </c>
      <c r="M128" s="31">
        <f t="shared" ref="M128:R128" si="201">AVERAGE(M116,M118,M120,M122,M126)</f>
        <v>13.270000000000001</v>
      </c>
      <c r="N128" s="31">
        <f t="shared" si="201"/>
        <v>17.68</v>
      </c>
      <c r="O128" s="31">
        <f t="shared" si="201"/>
        <v>65.290000000000006</v>
      </c>
      <c r="P128" s="31">
        <f t="shared" si="201"/>
        <v>59.23</v>
      </c>
      <c r="Q128" s="31">
        <f t="shared" si="201"/>
        <v>71.33</v>
      </c>
      <c r="R128" s="31">
        <f t="shared" si="201"/>
        <v>1.8155000000000001</v>
      </c>
      <c r="S128">
        <f t="shared" ref="S128:AI128" si="202">SUM(S116,S118,S120,S122)</f>
        <v>42</v>
      </c>
      <c r="T128">
        <f t="shared" si="202"/>
        <v>49</v>
      </c>
      <c r="U128">
        <f t="shared" si="202"/>
        <v>42</v>
      </c>
      <c r="V128">
        <f t="shared" si="202"/>
        <v>64</v>
      </c>
      <c r="W128">
        <f t="shared" si="202"/>
        <v>7.4</v>
      </c>
      <c r="X128">
        <f t="shared" si="202"/>
        <v>2.5762999999999998</v>
      </c>
      <c r="Y128">
        <f t="shared" si="202"/>
        <v>403.70000000000005</v>
      </c>
      <c r="Z128">
        <f t="shared" si="202"/>
        <v>358.90000000000003</v>
      </c>
      <c r="AA128">
        <f t="shared" si="202"/>
        <v>499.70000000000005</v>
      </c>
      <c r="AB128">
        <f t="shared" si="202"/>
        <v>0.39740470397404704</v>
      </c>
      <c r="AC128">
        <f t="shared" si="202"/>
        <v>5.6772100567721001E-2</v>
      </c>
      <c r="AD128">
        <f t="shared" si="202"/>
        <v>0.121654501216545</v>
      </c>
      <c r="AE128">
        <f t="shared" si="202"/>
        <v>3.2741281427412812</v>
      </c>
      <c r="AF128">
        <f t="shared" si="202"/>
        <v>2.910786699107867</v>
      </c>
      <c r="AG128">
        <f t="shared" si="202"/>
        <v>-0.36334144363341436</v>
      </c>
      <c r="AH128">
        <f t="shared" si="202"/>
        <v>4.0527169505271692</v>
      </c>
      <c r="AI128">
        <f t="shared" si="202"/>
        <v>0.77858880778588802</v>
      </c>
    </row>
    <row r="129" spans="3:35" x14ac:dyDescent="0.2">
      <c r="C129">
        <v>2</v>
      </c>
      <c r="D129" t="str">
        <f>IF(C129=1,"UP","DS")</f>
        <v>DS</v>
      </c>
      <c r="F129" t="s">
        <v>49</v>
      </c>
      <c r="G129">
        <v>3</v>
      </c>
      <c r="H129">
        <v>90</v>
      </c>
      <c r="I129">
        <v>1.42</v>
      </c>
      <c r="J129">
        <f t="shared" si="197"/>
        <v>127.8</v>
      </c>
      <c r="K129" t="s">
        <v>53</v>
      </c>
      <c r="L129" s="31">
        <f>AVERAGE(L117,L119,L121,L123)</f>
        <v>4.1749999999999998</v>
      </c>
      <c r="M129" s="31">
        <f t="shared" ref="M129:R129" si="203">AVERAGE(M117,M119,M121,M123)</f>
        <v>2.9</v>
      </c>
      <c r="N129" s="31">
        <f t="shared" si="203"/>
        <v>5.4249999999999998</v>
      </c>
      <c r="O129" s="31">
        <f t="shared" si="203"/>
        <v>39.450000000000003</v>
      </c>
      <c r="P129" s="31">
        <f t="shared" si="203"/>
        <v>35.700000000000003</v>
      </c>
      <c r="Q129" s="31">
        <f t="shared" si="203"/>
        <v>43.2</v>
      </c>
      <c r="R129" s="31">
        <f t="shared" si="203"/>
        <v>1.0725</v>
      </c>
      <c r="S129">
        <f t="shared" ref="S129:AI129" si="204">SUM(S117,S119,S121,S123)</f>
        <v>75</v>
      </c>
      <c r="T129">
        <f t="shared" si="204"/>
        <v>102</v>
      </c>
      <c r="U129">
        <f t="shared" si="204"/>
        <v>75</v>
      </c>
      <c r="V129">
        <f t="shared" si="204"/>
        <v>142</v>
      </c>
      <c r="W129">
        <f t="shared" si="204"/>
        <v>20.018000000000001</v>
      </c>
      <c r="X129">
        <f t="shared" si="204"/>
        <v>1.0273000000000001</v>
      </c>
      <c r="Y129">
        <f t="shared" si="204"/>
        <v>595.5</v>
      </c>
      <c r="Z129">
        <f t="shared" si="204"/>
        <v>452.40000000000003</v>
      </c>
      <c r="AA129">
        <f t="shared" si="204"/>
        <v>819.69999999999993</v>
      </c>
      <c r="AB129">
        <f t="shared" si="204"/>
        <v>0.79812206572769961</v>
      </c>
      <c r="AC129">
        <f t="shared" si="204"/>
        <v>0.21126760563380281</v>
      </c>
      <c r="AD129">
        <f t="shared" si="204"/>
        <v>0.3129890453834116</v>
      </c>
      <c r="AE129">
        <f t="shared" si="204"/>
        <v>4.65962441314554</v>
      </c>
      <c r="AF129">
        <f t="shared" si="204"/>
        <v>3.539906103286385</v>
      </c>
      <c r="AG129">
        <f t="shared" si="204"/>
        <v>-1.1197183098591545</v>
      </c>
      <c r="AH129">
        <f t="shared" si="204"/>
        <v>6.4139280125195617</v>
      </c>
      <c r="AI129">
        <f t="shared" si="204"/>
        <v>1.7543035993740221</v>
      </c>
    </row>
    <row r="130" spans="3:35" x14ac:dyDescent="0.2">
      <c r="C130">
        <v>1</v>
      </c>
      <c r="D130" t="str">
        <f>IF(C130=1,"UP","DS")</f>
        <v>UP</v>
      </c>
      <c r="F130" t="s">
        <v>49</v>
      </c>
      <c r="G130">
        <v>3</v>
      </c>
      <c r="H130">
        <v>90</v>
      </c>
      <c r="I130">
        <v>1.37</v>
      </c>
      <c r="J130">
        <f t="shared" si="197"/>
        <v>123.30000000000001</v>
      </c>
      <c r="K130" t="s">
        <v>54</v>
      </c>
      <c r="L130" s="31">
        <f>AVERAGE(L118,L120,L122,L126,L128)</f>
        <v>15.992000000000001</v>
      </c>
      <c r="M130" s="31">
        <f t="shared" ref="M130:R130" si="205">AVERAGE(M118,M120,M122,M126,M128)</f>
        <v>14.664000000000001</v>
      </c>
      <c r="N130" s="31">
        <f t="shared" si="205"/>
        <v>17.336000000000002</v>
      </c>
      <c r="O130" s="31">
        <f t="shared" si="205"/>
        <v>57.008000000000003</v>
      </c>
      <c r="P130" s="31">
        <f t="shared" si="205"/>
        <v>53.176000000000002</v>
      </c>
      <c r="Q130" s="31">
        <f t="shared" si="205"/>
        <v>60.815999999999995</v>
      </c>
      <c r="R130" s="31">
        <f t="shared" si="205"/>
        <v>1.9836000000000003</v>
      </c>
      <c r="S130" s="30">
        <f t="shared" ref="S130:AI130" si="206">SUM(S116,S118,S122)</f>
        <v>41</v>
      </c>
      <c r="T130" s="30">
        <f t="shared" si="206"/>
        <v>48</v>
      </c>
      <c r="U130" s="30">
        <f t="shared" si="206"/>
        <v>41</v>
      </c>
      <c r="V130" s="30">
        <f t="shared" si="206"/>
        <v>63</v>
      </c>
      <c r="W130" s="30">
        <f t="shared" si="206"/>
        <v>7.4</v>
      </c>
      <c r="X130" s="30">
        <f t="shared" si="206"/>
        <v>1.5763</v>
      </c>
      <c r="Y130" s="30">
        <f t="shared" si="206"/>
        <v>352.00000000000006</v>
      </c>
      <c r="Z130" s="30">
        <f t="shared" si="206"/>
        <v>307.20000000000005</v>
      </c>
      <c r="AA130" s="30">
        <f t="shared" si="206"/>
        <v>448.00000000000006</v>
      </c>
      <c r="AB130" s="30">
        <f t="shared" si="206"/>
        <v>0.38929440389294401</v>
      </c>
      <c r="AC130" s="30">
        <f t="shared" si="206"/>
        <v>5.6772100567721001E-2</v>
      </c>
      <c r="AD130" s="30">
        <f t="shared" si="206"/>
        <v>0.121654501216545</v>
      </c>
      <c r="AE130" s="30">
        <f t="shared" si="206"/>
        <v>2.8548256285482561</v>
      </c>
      <c r="AF130" s="30">
        <f t="shared" si="206"/>
        <v>2.4914841849148419</v>
      </c>
      <c r="AG130" s="30">
        <f t="shared" si="206"/>
        <v>-0.36334144363341436</v>
      </c>
      <c r="AH130" s="30">
        <f t="shared" si="206"/>
        <v>3.6334144363341441</v>
      </c>
      <c r="AI130" s="30">
        <f t="shared" si="206"/>
        <v>0.77858880778588802</v>
      </c>
    </row>
    <row r="131" spans="3:35" x14ac:dyDescent="0.2">
      <c r="C131">
        <v>2</v>
      </c>
      <c r="D131" t="str">
        <f>IF(C131=1,"UP","DS")</f>
        <v>DS</v>
      </c>
      <c r="F131" t="s">
        <v>49</v>
      </c>
      <c r="G131">
        <v>3</v>
      </c>
      <c r="H131">
        <v>90</v>
      </c>
      <c r="I131">
        <v>1.42</v>
      </c>
      <c r="J131">
        <f t="shared" si="197"/>
        <v>127.8</v>
      </c>
      <c r="K131" t="s">
        <v>54</v>
      </c>
      <c r="L131" s="31">
        <f>AVERAGE(L119,L121,L123,L127)</f>
        <v>2.75</v>
      </c>
      <c r="M131" s="31">
        <f t="shared" ref="M131:R131" si="207">AVERAGE(M119,M121,M123,M127)</f>
        <v>2.0249999999999999</v>
      </c>
      <c r="N131" s="31">
        <f t="shared" si="207"/>
        <v>3.4624999999999999</v>
      </c>
      <c r="O131" s="31">
        <f t="shared" si="207"/>
        <v>26.287500000000001</v>
      </c>
      <c r="P131" s="31">
        <f t="shared" si="207"/>
        <v>24.074999999999999</v>
      </c>
      <c r="Q131" s="31">
        <f t="shared" si="207"/>
        <v>28.487500000000001</v>
      </c>
      <c r="R131" s="31">
        <f t="shared" si="207"/>
        <v>0.957125</v>
      </c>
      <c r="S131" s="30">
        <f t="shared" ref="S131:AI131" si="208">SUM(S117,S119,S123)</f>
        <v>75</v>
      </c>
      <c r="T131" s="30">
        <f t="shared" si="208"/>
        <v>102</v>
      </c>
      <c r="U131" s="30">
        <f t="shared" si="208"/>
        <v>75</v>
      </c>
      <c r="V131" s="30">
        <f t="shared" si="208"/>
        <v>142</v>
      </c>
      <c r="W131" s="30">
        <f t="shared" si="208"/>
        <v>20.018000000000001</v>
      </c>
      <c r="X131" s="30">
        <f t="shared" si="208"/>
        <v>1.0273000000000001</v>
      </c>
      <c r="Y131" s="30">
        <f t="shared" si="208"/>
        <v>595.5</v>
      </c>
      <c r="Z131" s="30">
        <f t="shared" si="208"/>
        <v>452.40000000000003</v>
      </c>
      <c r="AA131" s="30">
        <f t="shared" si="208"/>
        <v>819.69999999999993</v>
      </c>
      <c r="AB131" s="30">
        <f t="shared" si="208"/>
        <v>0.79812206572769961</v>
      </c>
      <c r="AC131" s="30">
        <f t="shared" si="208"/>
        <v>0.21126760563380281</v>
      </c>
      <c r="AD131" s="30">
        <f t="shared" si="208"/>
        <v>0.3129890453834116</v>
      </c>
      <c r="AE131" s="30">
        <f t="shared" si="208"/>
        <v>4.65962441314554</v>
      </c>
      <c r="AF131" s="30">
        <f t="shared" si="208"/>
        <v>3.539906103286385</v>
      </c>
      <c r="AG131" s="30">
        <f t="shared" si="208"/>
        <v>-1.1197183098591545</v>
      </c>
      <c r="AH131" s="30">
        <f t="shared" si="208"/>
        <v>6.4139280125195617</v>
      </c>
      <c r="AI131" s="30">
        <f t="shared" si="208"/>
        <v>1.7543035993740221</v>
      </c>
    </row>
    <row r="132" spans="3:35" x14ac:dyDescent="0.2">
      <c r="C132">
        <v>1</v>
      </c>
      <c r="D132" t="str">
        <f>IF(C132=1,"UP","DS")</f>
        <v>UP</v>
      </c>
      <c r="F132" t="s">
        <v>49</v>
      </c>
      <c r="G132">
        <v>3</v>
      </c>
      <c r="H132">
        <v>80</v>
      </c>
      <c r="I132">
        <v>1.62</v>
      </c>
      <c r="J132">
        <f t="shared" ref="J132:J141" si="209">I132*H132</f>
        <v>129.60000000000002</v>
      </c>
      <c r="K132" t="s">
        <v>22</v>
      </c>
      <c r="L132">
        <v>16.3</v>
      </c>
      <c r="M132">
        <v>12.8</v>
      </c>
      <c r="N132">
        <v>19.8</v>
      </c>
      <c r="O132">
        <v>116.5</v>
      </c>
      <c r="P132">
        <v>108.6</v>
      </c>
      <c r="Q132">
        <v>124.5</v>
      </c>
      <c r="R132">
        <v>0.91400000000000003</v>
      </c>
      <c r="S132">
        <v>42</v>
      </c>
      <c r="T132">
        <v>42</v>
      </c>
      <c r="U132">
        <v>42</v>
      </c>
      <c r="V132">
        <v>43</v>
      </c>
      <c r="W132">
        <v>0.377</v>
      </c>
      <c r="X132">
        <v>0.85709999999999997</v>
      </c>
      <c r="Y132">
        <f t="shared" ref="Y132:Y157" si="210">T132*L132</f>
        <v>684.6</v>
      </c>
      <c r="Z132">
        <f t="shared" ref="Z132:Z157" si="211">L132*U132</f>
        <v>684.6</v>
      </c>
      <c r="AA132">
        <f t="shared" ref="AA132:AA157" si="212">L132*V132</f>
        <v>700.9</v>
      </c>
      <c r="AB132">
        <f t="shared" ref="AB132:AB157" si="213">T132/J132</f>
        <v>0.32407407407407401</v>
      </c>
      <c r="AC132">
        <f t="shared" ref="AC132:AC157" si="214">(T132-U132)/J132</f>
        <v>0</v>
      </c>
      <c r="AD132">
        <f t="shared" ref="AD132:AD157" si="215">(V132-T132)/J132</f>
        <v>7.7160493827160481E-3</v>
      </c>
      <c r="AE132">
        <f t="shared" ref="AE132:AE139" si="216">Y132/J132</f>
        <v>5.2824074074074066</v>
      </c>
      <c r="AF132">
        <f t="shared" ref="AF132:AF139" si="217">(U132*L132)/J132</f>
        <v>5.2824074074074066</v>
      </c>
      <c r="AG132">
        <f t="shared" ref="AG132:AG139" si="218">AF132-AE132</f>
        <v>0</v>
      </c>
      <c r="AH132">
        <f t="shared" ref="AH132:AH139" si="219">(L132*V132)/J132</f>
        <v>5.4081790123456779</v>
      </c>
      <c r="AI132" s="27">
        <f t="shared" ref="AI132:AI139" si="220">AH132-AE132</f>
        <v>0.12577160493827133</v>
      </c>
    </row>
    <row r="133" spans="3:35" x14ac:dyDescent="0.2">
      <c r="C133">
        <v>2</v>
      </c>
      <c r="D133" t="str">
        <f>IF(C133=1,"UP","DS")</f>
        <v>DS</v>
      </c>
      <c r="F133" t="s">
        <v>49</v>
      </c>
      <c r="G133">
        <v>3</v>
      </c>
      <c r="H133">
        <v>80</v>
      </c>
      <c r="I133">
        <v>1.83</v>
      </c>
      <c r="J133">
        <f t="shared" si="209"/>
        <v>146.4</v>
      </c>
      <c r="K133" t="s">
        <v>22</v>
      </c>
      <c r="L133">
        <v>17.7</v>
      </c>
      <c r="M133">
        <v>12.2</v>
      </c>
      <c r="N133">
        <v>23.2</v>
      </c>
      <c r="O133">
        <v>118.6</v>
      </c>
      <c r="P133">
        <v>107.7</v>
      </c>
      <c r="Q133">
        <v>129.5</v>
      </c>
      <c r="R133">
        <v>0.92300000000000004</v>
      </c>
      <c r="S133">
        <v>32</v>
      </c>
      <c r="T133">
        <v>32</v>
      </c>
      <c r="U133">
        <v>32</v>
      </c>
      <c r="V133">
        <v>32</v>
      </c>
      <c r="W133">
        <v>0.14599999999999999</v>
      </c>
      <c r="X133">
        <v>0.9143</v>
      </c>
      <c r="Y133">
        <f t="shared" si="210"/>
        <v>566.4</v>
      </c>
      <c r="Z133">
        <f t="shared" si="211"/>
        <v>566.4</v>
      </c>
      <c r="AA133">
        <f t="shared" si="212"/>
        <v>566.4</v>
      </c>
      <c r="AB133">
        <f t="shared" si="213"/>
        <v>0.21857923497267759</v>
      </c>
      <c r="AC133">
        <f t="shared" si="214"/>
        <v>0</v>
      </c>
      <c r="AD133">
        <f t="shared" si="215"/>
        <v>0</v>
      </c>
      <c r="AE133">
        <f t="shared" si="216"/>
        <v>3.8688524590163933</v>
      </c>
      <c r="AF133">
        <f t="shared" si="217"/>
        <v>3.8688524590163933</v>
      </c>
      <c r="AG133">
        <f t="shared" si="218"/>
        <v>0</v>
      </c>
      <c r="AH133">
        <f t="shared" si="219"/>
        <v>3.8688524590163933</v>
      </c>
      <c r="AI133" s="27">
        <f t="shared" si="220"/>
        <v>0</v>
      </c>
    </row>
    <row r="134" spans="3:35" x14ac:dyDescent="0.2">
      <c r="C134">
        <v>1</v>
      </c>
      <c r="D134" t="str">
        <f>IF(C134=1,"UP","DS")</f>
        <v>UP</v>
      </c>
      <c r="F134" t="s">
        <v>49</v>
      </c>
      <c r="G134">
        <v>3</v>
      </c>
      <c r="H134">
        <v>80</v>
      </c>
      <c r="I134">
        <v>1.62</v>
      </c>
      <c r="J134">
        <f t="shared" si="209"/>
        <v>129.60000000000002</v>
      </c>
      <c r="K134" t="s">
        <v>24</v>
      </c>
      <c r="L134">
        <v>5.3</v>
      </c>
      <c r="M134">
        <v>4.7</v>
      </c>
      <c r="N134">
        <v>6</v>
      </c>
      <c r="O134">
        <v>52.7</v>
      </c>
      <c r="P134">
        <v>50.3</v>
      </c>
      <c r="Q134">
        <v>55.2</v>
      </c>
      <c r="R134">
        <v>3.2509999999999999</v>
      </c>
      <c r="S134">
        <v>99</v>
      </c>
      <c r="T134">
        <v>106</v>
      </c>
      <c r="U134">
        <v>99</v>
      </c>
      <c r="V134">
        <v>115</v>
      </c>
      <c r="W134">
        <v>4.5839999999999996</v>
      </c>
      <c r="X134">
        <v>0.58579999999999999</v>
      </c>
      <c r="Y134">
        <f t="shared" si="210"/>
        <v>561.79999999999995</v>
      </c>
      <c r="Z134">
        <f t="shared" si="211"/>
        <v>524.69999999999993</v>
      </c>
      <c r="AA134">
        <f t="shared" si="212"/>
        <v>609.5</v>
      </c>
      <c r="AB134">
        <f t="shared" si="213"/>
        <v>0.81790123456790109</v>
      </c>
      <c r="AC134">
        <f t="shared" si="214"/>
        <v>5.4012345679012336E-2</v>
      </c>
      <c r="AD134">
        <f t="shared" si="215"/>
        <v>6.9444444444444434E-2</v>
      </c>
      <c r="AE134">
        <f t="shared" si="216"/>
        <v>4.3348765432098757</v>
      </c>
      <c r="AF134">
        <f t="shared" si="217"/>
        <v>4.0486111111111098</v>
      </c>
      <c r="AG134">
        <f t="shared" si="218"/>
        <v>-0.28626543209876587</v>
      </c>
      <c r="AH134">
        <f t="shared" si="219"/>
        <v>4.7029320987654311</v>
      </c>
      <c r="AI134" s="27">
        <f t="shared" si="220"/>
        <v>0.36805555555555536</v>
      </c>
    </row>
    <row r="135" spans="3:35" x14ac:dyDescent="0.2">
      <c r="C135">
        <v>2</v>
      </c>
      <c r="D135" t="str">
        <f>IF(C135=1,"UP","DS")</f>
        <v>DS</v>
      </c>
      <c r="F135" t="s">
        <v>49</v>
      </c>
      <c r="G135">
        <v>3</v>
      </c>
      <c r="H135">
        <v>80</v>
      </c>
      <c r="I135">
        <v>1.83</v>
      </c>
      <c r="J135">
        <f t="shared" si="209"/>
        <v>146.4</v>
      </c>
      <c r="K135" t="s">
        <v>24</v>
      </c>
      <c r="L135">
        <v>6.2</v>
      </c>
      <c r="M135">
        <v>5.4</v>
      </c>
      <c r="N135">
        <v>7.1</v>
      </c>
      <c r="O135">
        <v>55.1</v>
      </c>
      <c r="P135">
        <v>52.1</v>
      </c>
      <c r="Q135">
        <v>58</v>
      </c>
      <c r="R135">
        <v>3.3319999999999999</v>
      </c>
      <c r="S135">
        <v>81</v>
      </c>
      <c r="T135">
        <v>139</v>
      </c>
      <c r="U135">
        <v>81</v>
      </c>
      <c r="V135">
        <v>224</v>
      </c>
      <c r="W135">
        <v>43.081000000000003</v>
      </c>
      <c r="X135">
        <v>0.25159999999999999</v>
      </c>
      <c r="Y135">
        <f t="shared" si="210"/>
        <v>861.80000000000007</v>
      </c>
      <c r="Z135">
        <f t="shared" si="211"/>
        <v>502.2</v>
      </c>
      <c r="AA135">
        <f t="shared" si="212"/>
        <v>1388.8</v>
      </c>
      <c r="AB135">
        <f t="shared" si="213"/>
        <v>0.94945355191256831</v>
      </c>
      <c r="AC135">
        <f t="shared" si="214"/>
        <v>0.39617486338797814</v>
      </c>
      <c r="AD135">
        <f t="shared" si="215"/>
        <v>0.58060109289617479</v>
      </c>
      <c r="AE135">
        <f t="shared" si="216"/>
        <v>5.8866120218579239</v>
      </c>
      <c r="AF135">
        <f t="shared" si="217"/>
        <v>3.430327868852459</v>
      </c>
      <c r="AG135">
        <f t="shared" si="218"/>
        <v>-2.4562841530054649</v>
      </c>
      <c r="AH135">
        <f t="shared" si="219"/>
        <v>9.4863387978142075</v>
      </c>
      <c r="AI135" s="27">
        <f t="shared" si="220"/>
        <v>3.5997267759562837</v>
      </c>
    </row>
    <row r="136" spans="3:35" x14ac:dyDescent="0.2">
      <c r="C136">
        <v>1</v>
      </c>
      <c r="D136" t="str">
        <f>IF(C136=1,"UP","DS")</f>
        <v>UP</v>
      </c>
      <c r="F136" t="s">
        <v>49</v>
      </c>
      <c r="G136">
        <v>3</v>
      </c>
      <c r="H136">
        <v>80</v>
      </c>
      <c r="I136">
        <v>1.62</v>
      </c>
      <c r="J136">
        <f t="shared" si="209"/>
        <v>129.60000000000002</v>
      </c>
      <c r="K136" t="s">
        <v>25</v>
      </c>
      <c r="L136">
        <v>61.1</v>
      </c>
      <c r="M136">
        <v>38.9</v>
      </c>
      <c r="N136">
        <v>83.4</v>
      </c>
      <c r="O136">
        <v>153</v>
      </c>
      <c r="P136">
        <v>139.9</v>
      </c>
      <c r="Q136">
        <v>166.1</v>
      </c>
      <c r="R136">
        <v>1.7150000000000001</v>
      </c>
      <c r="S136">
        <v>3</v>
      </c>
      <c r="T136">
        <v>3</v>
      </c>
      <c r="U136">
        <v>3</v>
      </c>
      <c r="V136">
        <v>4</v>
      </c>
      <c r="W136">
        <v>0.26600000000000001</v>
      </c>
      <c r="X136">
        <v>0.75</v>
      </c>
      <c r="Y136">
        <f t="shared" si="210"/>
        <v>183.3</v>
      </c>
      <c r="Z136">
        <f t="shared" si="211"/>
        <v>183.3</v>
      </c>
      <c r="AA136">
        <f t="shared" si="212"/>
        <v>244.4</v>
      </c>
      <c r="AB136">
        <f t="shared" si="213"/>
        <v>2.3148148148148143E-2</v>
      </c>
      <c r="AC136">
        <f t="shared" si="214"/>
        <v>0</v>
      </c>
      <c r="AD136">
        <f t="shared" si="215"/>
        <v>7.7160493827160481E-3</v>
      </c>
      <c r="AE136">
        <f t="shared" si="216"/>
        <v>1.4143518518518516</v>
      </c>
      <c r="AF136">
        <f t="shared" si="217"/>
        <v>1.4143518518518516</v>
      </c>
      <c r="AG136">
        <f t="shared" si="218"/>
        <v>0</v>
      </c>
      <c r="AH136">
        <f t="shared" si="219"/>
        <v>1.8858024691358022</v>
      </c>
      <c r="AI136" s="27">
        <f t="shared" si="220"/>
        <v>0.47145061728395055</v>
      </c>
    </row>
    <row r="137" spans="3:35" x14ac:dyDescent="0.2">
      <c r="C137">
        <v>2</v>
      </c>
      <c r="D137" t="str">
        <f>IF(C137=1,"UP","DS")</f>
        <v>DS</v>
      </c>
      <c r="F137" t="s">
        <v>49</v>
      </c>
      <c r="G137">
        <v>3</v>
      </c>
      <c r="H137">
        <v>80</v>
      </c>
      <c r="I137">
        <v>1.83</v>
      </c>
      <c r="J137">
        <f t="shared" si="209"/>
        <v>146.4</v>
      </c>
      <c r="K137" t="s">
        <v>25</v>
      </c>
      <c r="L137">
        <v>45.6</v>
      </c>
      <c r="M137">
        <v>0</v>
      </c>
      <c r="N137">
        <v>100.6</v>
      </c>
      <c r="O137">
        <v>128.30000000000001</v>
      </c>
      <c r="P137">
        <v>52.3</v>
      </c>
      <c r="Q137">
        <v>204.4</v>
      </c>
      <c r="R137">
        <v>2.08</v>
      </c>
      <c r="S137">
        <v>3</v>
      </c>
      <c r="T137">
        <v>3</v>
      </c>
      <c r="U137">
        <v>3</v>
      </c>
      <c r="V137">
        <v>8</v>
      </c>
      <c r="W137">
        <v>1.2709999999999999</v>
      </c>
      <c r="X137">
        <v>0.5</v>
      </c>
      <c r="Y137">
        <f t="shared" si="210"/>
        <v>136.80000000000001</v>
      </c>
      <c r="Z137">
        <f t="shared" si="211"/>
        <v>136.80000000000001</v>
      </c>
      <c r="AA137">
        <f t="shared" si="212"/>
        <v>364.8</v>
      </c>
      <c r="AB137">
        <f t="shared" si="213"/>
        <v>2.0491803278688523E-2</v>
      </c>
      <c r="AC137">
        <f t="shared" si="214"/>
        <v>0</v>
      </c>
      <c r="AD137">
        <f t="shared" si="215"/>
        <v>3.4153005464480871E-2</v>
      </c>
      <c r="AE137">
        <f t="shared" si="216"/>
        <v>0.93442622950819676</v>
      </c>
      <c r="AF137">
        <f t="shared" si="217"/>
        <v>0.93442622950819676</v>
      </c>
      <c r="AG137">
        <f t="shared" si="218"/>
        <v>0</v>
      </c>
      <c r="AH137">
        <f t="shared" si="219"/>
        <v>2.4918032786885247</v>
      </c>
      <c r="AI137" s="27">
        <f t="shared" si="220"/>
        <v>1.557377049180328</v>
      </c>
    </row>
    <row r="138" spans="3:35" x14ac:dyDescent="0.2">
      <c r="C138">
        <v>1</v>
      </c>
      <c r="D138" t="str">
        <f>IF(C138=1,"UP","DS")</f>
        <v>UP</v>
      </c>
      <c r="F138" t="s">
        <v>49</v>
      </c>
      <c r="G138">
        <v>3</v>
      </c>
      <c r="H138">
        <v>80</v>
      </c>
      <c r="I138">
        <v>1.62</v>
      </c>
      <c r="J138">
        <f t="shared" si="209"/>
        <v>129.60000000000002</v>
      </c>
      <c r="K138" t="s">
        <v>23</v>
      </c>
      <c r="L138">
        <v>1.4</v>
      </c>
      <c r="M138">
        <v>1.2</v>
      </c>
      <c r="N138">
        <v>1.6</v>
      </c>
      <c r="O138">
        <v>50.2</v>
      </c>
      <c r="P138">
        <v>47.7</v>
      </c>
      <c r="Q138">
        <v>52.6</v>
      </c>
      <c r="R138">
        <v>1.03</v>
      </c>
      <c r="S138">
        <v>26</v>
      </c>
      <c r="T138">
        <v>26</v>
      </c>
      <c r="U138">
        <v>26</v>
      </c>
      <c r="V138">
        <v>27</v>
      </c>
      <c r="W138">
        <v>0.7</v>
      </c>
      <c r="X138">
        <v>0.76470000000000005</v>
      </c>
      <c r="Y138">
        <f t="shared" si="210"/>
        <v>36.4</v>
      </c>
      <c r="Z138">
        <f t="shared" si="211"/>
        <v>36.4</v>
      </c>
      <c r="AA138">
        <f t="shared" si="212"/>
        <v>37.799999999999997</v>
      </c>
      <c r="AB138">
        <f t="shared" si="213"/>
        <v>0.20061728395061726</v>
      </c>
      <c r="AC138">
        <f t="shared" si="214"/>
        <v>0</v>
      </c>
      <c r="AD138">
        <f t="shared" si="215"/>
        <v>7.7160493827160481E-3</v>
      </c>
      <c r="AE138">
        <f t="shared" si="216"/>
        <v>0.28086419753086411</v>
      </c>
      <c r="AF138">
        <f t="shared" si="217"/>
        <v>0.28086419753086411</v>
      </c>
      <c r="AG138">
        <f t="shared" si="218"/>
        <v>0</v>
      </c>
      <c r="AH138">
        <f t="shared" si="219"/>
        <v>0.29166666666666657</v>
      </c>
      <c r="AI138" s="27">
        <f t="shared" si="220"/>
        <v>1.0802469135802462E-2</v>
      </c>
    </row>
    <row r="139" spans="3:35" x14ac:dyDescent="0.2">
      <c r="C139">
        <v>2</v>
      </c>
      <c r="D139" t="str">
        <f>IF(C139=1,"UP","DS")</f>
        <v>DS</v>
      </c>
      <c r="F139" t="s">
        <v>49</v>
      </c>
      <c r="G139">
        <v>3</v>
      </c>
      <c r="H139">
        <v>80</v>
      </c>
      <c r="I139">
        <v>1.83</v>
      </c>
      <c r="J139">
        <f t="shared" si="209"/>
        <v>146.4</v>
      </c>
      <c r="K139" t="s">
        <v>23</v>
      </c>
      <c r="L139">
        <v>1</v>
      </c>
      <c r="M139">
        <v>0.9</v>
      </c>
      <c r="N139">
        <v>1.2</v>
      </c>
      <c r="O139">
        <v>47.6</v>
      </c>
      <c r="P139">
        <v>45.2</v>
      </c>
      <c r="Q139">
        <v>50</v>
      </c>
      <c r="R139">
        <v>0.91300000000000003</v>
      </c>
      <c r="S139">
        <v>26</v>
      </c>
      <c r="T139">
        <v>27</v>
      </c>
      <c r="U139">
        <v>26</v>
      </c>
      <c r="V139">
        <v>31</v>
      </c>
      <c r="W139">
        <v>1.73</v>
      </c>
      <c r="X139">
        <v>0.6341</v>
      </c>
      <c r="Y139">
        <f t="shared" si="210"/>
        <v>27</v>
      </c>
      <c r="Z139">
        <f t="shared" si="211"/>
        <v>26</v>
      </c>
      <c r="AA139">
        <f t="shared" si="212"/>
        <v>31</v>
      </c>
      <c r="AB139">
        <f t="shared" si="213"/>
        <v>0.1844262295081967</v>
      </c>
      <c r="AC139">
        <f t="shared" si="214"/>
        <v>6.8306010928961746E-3</v>
      </c>
      <c r="AD139">
        <f t="shared" si="215"/>
        <v>2.7322404371584699E-2</v>
      </c>
      <c r="AE139">
        <f t="shared" si="216"/>
        <v>0.1844262295081967</v>
      </c>
      <c r="AF139">
        <f t="shared" si="217"/>
        <v>0.17759562841530055</v>
      </c>
      <c r="AG139">
        <f t="shared" si="218"/>
        <v>-6.8306010928961547E-3</v>
      </c>
      <c r="AH139">
        <f t="shared" si="219"/>
        <v>0.21174863387978141</v>
      </c>
      <c r="AI139" s="27">
        <f t="shared" si="220"/>
        <v>2.7322404371584702E-2</v>
      </c>
    </row>
    <row r="140" spans="3:35" x14ac:dyDescent="0.2">
      <c r="C140">
        <v>1</v>
      </c>
      <c r="D140" t="str">
        <f>IF(C140=1,"UP","DS")</f>
        <v>UP</v>
      </c>
      <c r="F140" t="s">
        <v>49</v>
      </c>
      <c r="G140">
        <v>3</v>
      </c>
      <c r="H140">
        <v>80</v>
      </c>
      <c r="I140">
        <v>1.62</v>
      </c>
      <c r="J140">
        <f t="shared" si="209"/>
        <v>129.60000000000002</v>
      </c>
      <c r="K140" t="s">
        <v>56</v>
      </c>
      <c r="L140">
        <f>AVERAGE(L134,L136)</f>
        <v>33.200000000000003</v>
      </c>
      <c r="M140">
        <f t="shared" ref="M140:R140" si="221">AVERAGE(M134,M136)</f>
        <v>21.8</v>
      </c>
      <c r="N140">
        <f t="shared" si="221"/>
        <v>44.7</v>
      </c>
      <c r="O140">
        <f t="shared" si="221"/>
        <v>102.85</v>
      </c>
      <c r="P140">
        <f t="shared" si="221"/>
        <v>95.1</v>
      </c>
      <c r="Q140">
        <f t="shared" si="221"/>
        <v>110.65</v>
      </c>
      <c r="R140">
        <f t="shared" si="221"/>
        <v>2.4830000000000001</v>
      </c>
      <c r="S140">
        <f>SUM(S134,S136)</f>
        <v>102</v>
      </c>
      <c r="T140">
        <f t="shared" ref="T140:AI140" si="222">SUM(T134,T136)</f>
        <v>109</v>
      </c>
      <c r="U140">
        <f t="shared" si="222"/>
        <v>102</v>
      </c>
      <c r="V140">
        <f t="shared" si="222"/>
        <v>119</v>
      </c>
      <c r="W140">
        <f t="shared" si="222"/>
        <v>4.8499999999999996</v>
      </c>
      <c r="X140">
        <f t="shared" si="222"/>
        <v>1.3357999999999999</v>
      </c>
      <c r="Y140">
        <f t="shared" si="222"/>
        <v>745.09999999999991</v>
      </c>
      <c r="Z140">
        <f t="shared" si="222"/>
        <v>708</v>
      </c>
      <c r="AA140">
        <f t="shared" si="222"/>
        <v>853.9</v>
      </c>
      <c r="AB140">
        <f t="shared" si="222"/>
        <v>0.84104938271604923</v>
      </c>
      <c r="AC140">
        <f t="shared" si="222"/>
        <v>5.4012345679012336E-2</v>
      </c>
      <c r="AD140">
        <f t="shared" si="222"/>
        <v>7.7160493827160476E-2</v>
      </c>
      <c r="AE140">
        <f t="shared" si="222"/>
        <v>5.7492283950617278</v>
      </c>
      <c r="AF140">
        <f t="shared" si="222"/>
        <v>5.4629629629629619</v>
      </c>
      <c r="AG140">
        <f t="shared" si="222"/>
        <v>-0.28626543209876587</v>
      </c>
      <c r="AH140">
        <f t="shared" si="222"/>
        <v>6.5887345679012332</v>
      </c>
      <c r="AI140">
        <f t="shared" si="222"/>
        <v>0.8395061728395059</v>
      </c>
    </row>
    <row r="141" spans="3:35" x14ac:dyDescent="0.2">
      <c r="C141">
        <v>2</v>
      </c>
      <c r="D141" t="str">
        <f>IF(C141=1,"UP","DS")</f>
        <v>DS</v>
      </c>
      <c r="F141" t="s">
        <v>49</v>
      </c>
      <c r="G141">
        <v>3</v>
      </c>
      <c r="H141">
        <v>80</v>
      </c>
      <c r="I141">
        <v>1.83</v>
      </c>
      <c r="J141">
        <f t="shared" si="209"/>
        <v>146.4</v>
      </c>
      <c r="K141" t="s">
        <v>56</v>
      </c>
      <c r="L141">
        <f>AVERAGE(L135,L137)</f>
        <v>25.900000000000002</v>
      </c>
      <c r="M141">
        <f t="shared" ref="M141:R141" si="223">AVERAGE(M135,M137)</f>
        <v>2.7</v>
      </c>
      <c r="N141">
        <f t="shared" si="223"/>
        <v>53.849999999999994</v>
      </c>
      <c r="O141">
        <f t="shared" si="223"/>
        <v>91.7</v>
      </c>
      <c r="P141">
        <f t="shared" si="223"/>
        <v>52.2</v>
      </c>
      <c r="Q141">
        <f t="shared" si="223"/>
        <v>131.19999999999999</v>
      </c>
      <c r="R141">
        <f t="shared" si="223"/>
        <v>2.706</v>
      </c>
      <c r="S141">
        <f>SUM(S135,S137)</f>
        <v>84</v>
      </c>
      <c r="T141">
        <f t="shared" ref="T141:AI141" si="224">SUM(T135,T137)</f>
        <v>142</v>
      </c>
      <c r="U141">
        <f t="shared" si="224"/>
        <v>84</v>
      </c>
      <c r="V141">
        <f t="shared" si="224"/>
        <v>232</v>
      </c>
      <c r="W141">
        <f t="shared" si="224"/>
        <v>44.352000000000004</v>
      </c>
      <c r="X141">
        <f t="shared" si="224"/>
        <v>0.75160000000000005</v>
      </c>
      <c r="Y141">
        <f t="shared" si="224"/>
        <v>998.60000000000014</v>
      </c>
      <c r="Z141">
        <f t="shared" si="224"/>
        <v>639</v>
      </c>
      <c r="AA141">
        <f t="shared" si="224"/>
        <v>1753.6</v>
      </c>
      <c r="AB141">
        <f t="shared" si="224"/>
        <v>0.9699453551912568</v>
      </c>
      <c r="AC141">
        <f t="shared" si="224"/>
        <v>0.39617486338797814</v>
      </c>
      <c r="AD141">
        <f t="shared" si="224"/>
        <v>0.61475409836065564</v>
      </c>
      <c r="AE141">
        <f t="shared" si="224"/>
        <v>6.8210382513661205</v>
      </c>
      <c r="AF141">
        <f t="shared" si="224"/>
        <v>4.3647540983606561</v>
      </c>
      <c r="AG141">
        <f t="shared" si="224"/>
        <v>-2.4562841530054649</v>
      </c>
      <c r="AH141">
        <f t="shared" si="224"/>
        <v>11.978142076502731</v>
      </c>
      <c r="AI141">
        <f t="shared" si="224"/>
        <v>5.1571038251366117</v>
      </c>
    </row>
    <row r="142" spans="3:35" x14ac:dyDescent="0.2">
      <c r="C142">
        <v>1</v>
      </c>
      <c r="D142" t="str">
        <f>IF(C142=1,"UP","DS")</f>
        <v>UP</v>
      </c>
      <c r="F142" t="s">
        <v>49</v>
      </c>
      <c r="G142">
        <v>3</v>
      </c>
      <c r="H142">
        <v>80</v>
      </c>
      <c r="I142">
        <v>1.62</v>
      </c>
      <c r="J142">
        <f t="shared" ref="J142:J147" si="225">I142*H142</f>
        <v>129.60000000000002</v>
      </c>
      <c r="K142" t="s">
        <v>52</v>
      </c>
      <c r="L142" s="31">
        <f t="shared" ref="L142:R143" si="226">AVERAGE(L132,L138)</f>
        <v>8.85</v>
      </c>
      <c r="M142" s="31">
        <f t="shared" si="226"/>
        <v>7</v>
      </c>
      <c r="N142" s="31">
        <f t="shared" si="226"/>
        <v>10.700000000000001</v>
      </c>
      <c r="O142" s="31">
        <f t="shared" si="226"/>
        <v>83.35</v>
      </c>
      <c r="P142" s="31">
        <f t="shared" si="226"/>
        <v>78.150000000000006</v>
      </c>
      <c r="Q142" s="31">
        <f t="shared" si="226"/>
        <v>88.55</v>
      </c>
      <c r="R142" s="31">
        <f t="shared" si="226"/>
        <v>0.97199999999999998</v>
      </c>
      <c r="S142">
        <f t="shared" ref="S142:AF142" si="227">S132+S138</f>
        <v>68</v>
      </c>
      <c r="T142">
        <f t="shared" si="227"/>
        <v>68</v>
      </c>
      <c r="U142">
        <f t="shared" si="227"/>
        <v>68</v>
      </c>
      <c r="V142">
        <f t="shared" si="227"/>
        <v>70</v>
      </c>
      <c r="W142">
        <f t="shared" si="227"/>
        <v>1.077</v>
      </c>
      <c r="X142">
        <f t="shared" si="227"/>
        <v>1.6217999999999999</v>
      </c>
      <c r="Y142">
        <f t="shared" si="227"/>
        <v>721</v>
      </c>
      <c r="Z142">
        <f t="shared" si="227"/>
        <v>721</v>
      </c>
      <c r="AA142">
        <f t="shared" si="227"/>
        <v>738.69999999999993</v>
      </c>
      <c r="AB142">
        <f t="shared" si="227"/>
        <v>0.52469135802469125</v>
      </c>
      <c r="AC142">
        <f t="shared" si="227"/>
        <v>0</v>
      </c>
      <c r="AD142">
        <f t="shared" si="227"/>
        <v>1.5432098765432096E-2</v>
      </c>
      <c r="AE142">
        <f t="shared" si="227"/>
        <v>5.5632716049382704</v>
      </c>
      <c r="AF142">
        <f t="shared" si="227"/>
        <v>5.5632716049382704</v>
      </c>
      <c r="AI142" s="27"/>
    </row>
    <row r="143" spans="3:35" x14ac:dyDescent="0.2">
      <c r="C143">
        <v>2</v>
      </c>
      <c r="D143" t="str">
        <f>IF(C143=1,"UP","DS")</f>
        <v>DS</v>
      </c>
      <c r="F143" t="s">
        <v>49</v>
      </c>
      <c r="G143">
        <v>3</v>
      </c>
      <c r="H143">
        <v>80</v>
      </c>
      <c r="I143">
        <v>1.83</v>
      </c>
      <c r="J143">
        <f t="shared" si="225"/>
        <v>146.4</v>
      </c>
      <c r="K143" t="s">
        <v>52</v>
      </c>
      <c r="L143" s="31">
        <f t="shared" si="226"/>
        <v>9.35</v>
      </c>
      <c r="M143" s="31">
        <f t="shared" si="226"/>
        <v>6.55</v>
      </c>
      <c r="N143" s="31">
        <f t="shared" si="226"/>
        <v>12.2</v>
      </c>
      <c r="O143" s="31">
        <f t="shared" si="226"/>
        <v>83.1</v>
      </c>
      <c r="P143" s="31">
        <f t="shared" si="226"/>
        <v>76.45</v>
      </c>
      <c r="Q143" s="31">
        <f t="shared" si="226"/>
        <v>89.75</v>
      </c>
      <c r="R143" s="31">
        <f t="shared" si="226"/>
        <v>0.91800000000000004</v>
      </c>
      <c r="S143">
        <f t="shared" ref="S143:AF143" si="228">S133+S139</f>
        <v>58</v>
      </c>
      <c r="T143">
        <f t="shared" si="228"/>
        <v>59</v>
      </c>
      <c r="U143">
        <f t="shared" si="228"/>
        <v>58</v>
      </c>
      <c r="V143">
        <f t="shared" si="228"/>
        <v>63</v>
      </c>
      <c r="W143">
        <f t="shared" si="228"/>
        <v>1.8759999999999999</v>
      </c>
      <c r="X143">
        <f t="shared" si="228"/>
        <v>1.5484</v>
      </c>
      <c r="Y143">
        <f t="shared" si="228"/>
        <v>593.4</v>
      </c>
      <c r="Z143">
        <f t="shared" si="228"/>
        <v>592.4</v>
      </c>
      <c r="AA143">
        <f t="shared" si="228"/>
        <v>597.4</v>
      </c>
      <c r="AB143">
        <f t="shared" si="228"/>
        <v>0.40300546448087426</v>
      </c>
      <c r="AC143">
        <f t="shared" si="228"/>
        <v>6.8306010928961746E-3</v>
      </c>
      <c r="AD143">
        <f t="shared" si="228"/>
        <v>2.7322404371584699E-2</v>
      </c>
      <c r="AE143">
        <f t="shared" si="228"/>
        <v>4.0532786885245899</v>
      </c>
      <c r="AF143">
        <f t="shared" si="228"/>
        <v>4.0464480874316937</v>
      </c>
      <c r="AI143" s="27"/>
    </row>
    <row r="144" spans="3:35" x14ac:dyDescent="0.2">
      <c r="C144">
        <v>1</v>
      </c>
      <c r="D144" t="str">
        <f>IF(C144=1,"UP","DS")</f>
        <v>UP</v>
      </c>
      <c r="F144" t="s">
        <v>49</v>
      </c>
      <c r="G144">
        <v>3</v>
      </c>
      <c r="H144">
        <v>80</v>
      </c>
      <c r="I144">
        <v>1.62</v>
      </c>
      <c r="J144">
        <f t="shared" si="225"/>
        <v>129.60000000000002</v>
      </c>
      <c r="K144" t="s">
        <v>53</v>
      </c>
      <c r="L144" s="31">
        <f>AVERAGE(L132,L134,L136,L138,L142)</f>
        <v>18.59</v>
      </c>
      <c r="M144" s="31">
        <f t="shared" ref="M144:R144" si="229">AVERAGE(M132,M134,M136,M138,M142)</f>
        <v>12.919999999999998</v>
      </c>
      <c r="N144" s="31">
        <f t="shared" si="229"/>
        <v>24.3</v>
      </c>
      <c r="O144" s="31">
        <f t="shared" si="229"/>
        <v>91.15</v>
      </c>
      <c r="P144" s="31">
        <f t="shared" si="229"/>
        <v>84.929999999999993</v>
      </c>
      <c r="Q144" s="31">
        <f t="shared" si="229"/>
        <v>97.39</v>
      </c>
      <c r="R144" s="31">
        <f t="shared" si="229"/>
        <v>1.5764</v>
      </c>
      <c r="S144">
        <f t="shared" ref="S144:AI144" si="230">SUM(S132,S134,S136,S138)</f>
        <v>170</v>
      </c>
      <c r="T144">
        <f t="shared" si="230"/>
        <v>177</v>
      </c>
      <c r="U144">
        <f t="shared" si="230"/>
        <v>170</v>
      </c>
      <c r="V144">
        <f t="shared" si="230"/>
        <v>189</v>
      </c>
      <c r="W144">
        <f t="shared" si="230"/>
        <v>5.9269999999999996</v>
      </c>
      <c r="X144">
        <f t="shared" si="230"/>
        <v>2.9575999999999998</v>
      </c>
      <c r="Y144">
        <f t="shared" si="230"/>
        <v>1466.1000000000001</v>
      </c>
      <c r="Z144">
        <f t="shared" si="230"/>
        <v>1429</v>
      </c>
      <c r="AA144">
        <f t="shared" si="230"/>
        <v>1592.6000000000001</v>
      </c>
      <c r="AB144">
        <f t="shared" si="230"/>
        <v>1.3657407407407405</v>
      </c>
      <c r="AC144">
        <f t="shared" si="230"/>
        <v>5.4012345679012336E-2</v>
      </c>
      <c r="AD144">
        <f t="shared" si="230"/>
        <v>9.259259259259256E-2</v>
      </c>
      <c r="AE144">
        <f t="shared" si="230"/>
        <v>11.312499999999996</v>
      </c>
      <c r="AF144">
        <f t="shared" si="230"/>
        <v>11.026234567901231</v>
      </c>
      <c r="AG144">
        <f t="shared" si="230"/>
        <v>-0.28626543209876587</v>
      </c>
      <c r="AH144">
        <f t="shared" si="230"/>
        <v>12.288580246913577</v>
      </c>
      <c r="AI144">
        <f t="shared" si="230"/>
        <v>0.97608024691357964</v>
      </c>
    </row>
    <row r="145" spans="3:35" x14ac:dyDescent="0.2">
      <c r="C145">
        <v>2</v>
      </c>
      <c r="D145" t="str">
        <f>IF(C145=1,"UP","DS")</f>
        <v>DS</v>
      </c>
      <c r="F145" t="s">
        <v>49</v>
      </c>
      <c r="G145">
        <v>3</v>
      </c>
      <c r="H145">
        <v>80</v>
      </c>
      <c r="I145">
        <v>1.83</v>
      </c>
      <c r="J145">
        <f t="shared" si="225"/>
        <v>146.4</v>
      </c>
      <c r="K145" t="s">
        <v>53</v>
      </c>
      <c r="L145" s="31">
        <f>AVERAGE(L133,L135,L137,L139)</f>
        <v>17.625</v>
      </c>
      <c r="M145" s="31">
        <f t="shared" ref="M145:R145" si="231">AVERAGE(M133,M135,M137,M139)</f>
        <v>4.625</v>
      </c>
      <c r="N145" s="31">
        <f t="shared" si="231"/>
        <v>33.024999999999991</v>
      </c>
      <c r="O145" s="31">
        <f t="shared" si="231"/>
        <v>87.4</v>
      </c>
      <c r="P145" s="31">
        <f t="shared" si="231"/>
        <v>64.325000000000003</v>
      </c>
      <c r="Q145" s="31">
        <f t="shared" si="231"/>
        <v>110.47499999999999</v>
      </c>
      <c r="R145" s="31">
        <f t="shared" si="231"/>
        <v>1.8120000000000001</v>
      </c>
      <c r="S145">
        <f t="shared" ref="S145:AI145" si="232">SUM(S133,S135,S137,S139)</f>
        <v>142</v>
      </c>
      <c r="T145">
        <f t="shared" si="232"/>
        <v>201</v>
      </c>
      <c r="U145">
        <f t="shared" si="232"/>
        <v>142</v>
      </c>
      <c r="V145">
        <f t="shared" si="232"/>
        <v>295</v>
      </c>
      <c r="W145">
        <f t="shared" si="232"/>
        <v>46.228000000000002</v>
      </c>
      <c r="X145">
        <f t="shared" si="232"/>
        <v>2.2999999999999998</v>
      </c>
      <c r="Y145">
        <f t="shared" si="232"/>
        <v>1592</v>
      </c>
      <c r="Z145">
        <f t="shared" si="232"/>
        <v>1231.3999999999999</v>
      </c>
      <c r="AA145">
        <f t="shared" si="232"/>
        <v>2351</v>
      </c>
      <c r="AB145">
        <f t="shared" si="232"/>
        <v>1.372950819672131</v>
      </c>
      <c r="AC145">
        <f t="shared" si="232"/>
        <v>0.40300546448087432</v>
      </c>
      <c r="AD145">
        <f t="shared" si="232"/>
        <v>0.64207650273224037</v>
      </c>
      <c r="AE145">
        <f t="shared" si="232"/>
        <v>10.874316939890711</v>
      </c>
      <c r="AF145">
        <f t="shared" si="232"/>
        <v>8.4112021857923498</v>
      </c>
      <c r="AG145">
        <f t="shared" si="232"/>
        <v>-2.4631147540983611</v>
      </c>
      <c r="AH145">
        <f t="shared" si="232"/>
        <v>16.058743169398909</v>
      </c>
      <c r="AI145">
        <f t="shared" si="232"/>
        <v>5.1844262295081966</v>
      </c>
    </row>
    <row r="146" spans="3:35" x14ac:dyDescent="0.2">
      <c r="C146">
        <v>1</v>
      </c>
      <c r="D146" t="str">
        <f>IF(C146=1,"UP","DS")</f>
        <v>UP</v>
      </c>
      <c r="F146" t="s">
        <v>49</v>
      </c>
      <c r="G146">
        <v>3</v>
      </c>
      <c r="H146">
        <v>80</v>
      </c>
      <c r="I146">
        <v>1.62</v>
      </c>
      <c r="J146">
        <f t="shared" si="225"/>
        <v>129.60000000000002</v>
      </c>
      <c r="K146" t="s">
        <v>54</v>
      </c>
      <c r="L146" s="31">
        <f>AVERAGE(L134,L136,L138,L142,L144)</f>
        <v>19.048000000000002</v>
      </c>
      <c r="M146" s="31">
        <f t="shared" ref="M146:R146" si="233">AVERAGE(M134,M136,M138,M142,M144)</f>
        <v>12.943999999999999</v>
      </c>
      <c r="N146" s="31">
        <f t="shared" si="233"/>
        <v>25.2</v>
      </c>
      <c r="O146" s="31">
        <f t="shared" si="233"/>
        <v>86.08</v>
      </c>
      <c r="P146" s="31">
        <f t="shared" si="233"/>
        <v>80.195999999999998</v>
      </c>
      <c r="Q146" s="31">
        <f t="shared" si="233"/>
        <v>91.968000000000004</v>
      </c>
      <c r="R146" s="31">
        <f t="shared" si="233"/>
        <v>1.70888</v>
      </c>
      <c r="S146" s="30">
        <f t="shared" ref="S146:AI146" si="234">SUM(S132,S134,S138)</f>
        <v>167</v>
      </c>
      <c r="T146" s="30">
        <f t="shared" si="234"/>
        <v>174</v>
      </c>
      <c r="U146" s="30">
        <f t="shared" si="234"/>
        <v>167</v>
      </c>
      <c r="V146" s="30">
        <f t="shared" si="234"/>
        <v>185</v>
      </c>
      <c r="W146" s="30">
        <f t="shared" si="234"/>
        <v>5.6609999999999996</v>
      </c>
      <c r="X146" s="30">
        <f t="shared" si="234"/>
        <v>2.2075999999999998</v>
      </c>
      <c r="Y146" s="30">
        <f t="shared" si="234"/>
        <v>1282.8000000000002</v>
      </c>
      <c r="Z146" s="30">
        <f t="shared" si="234"/>
        <v>1245.7</v>
      </c>
      <c r="AA146" s="30">
        <f t="shared" si="234"/>
        <v>1348.2</v>
      </c>
      <c r="AB146" s="30">
        <f t="shared" si="234"/>
        <v>1.3425925925925923</v>
      </c>
      <c r="AC146" s="30">
        <f t="shared" si="234"/>
        <v>5.4012345679012336E-2</v>
      </c>
      <c r="AD146" s="30">
        <f t="shared" si="234"/>
        <v>8.4876543209876518E-2</v>
      </c>
      <c r="AE146" s="30">
        <f t="shared" si="234"/>
        <v>9.8981481481481453</v>
      </c>
      <c r="AF146" s="30">
        <f t="shared" si="234"/>
        <v>9.6118827160493794</v>
      </c>
      <c r="AG146" s="30">
        <f t="shared" si="234"/>
        <v>-0.28626543209876587</v>
      </c>
      <c r="AH146" s="30">
        <f t="shared" si="234"/>
        <v>10.402777777777775</v>
      </c>
      <c r="AI146" s="30">
        <f t="shared" si="234"/>
        <v>0.5046296296296291</v>
      </c>
    </row>
    <row r="147" spans="3:35" x14ac:dyDescent="0.2">
      <c r="C147">
        <v>2</v>
      </c>
      <c r="D147" t="str">
        <f>IF(C147=1,"UP","DS")</f>
        <v>DS</v>
      </c>
      <c r="F147" t="s">
        <v>49</v>
      </c>
      <c r="G147">
        <v>3</v>
      </c>
      <c r="H147">
        <v>80</v>
      </c>
      <c r="I147">
        <v>1.83</v>
      </c>
      <c r="J147">
        <f t="shared" si="225"/>
        <v>146.4</v>
      </c>
      <c r="K147" t="s">
        <v>54</v>
      </c>
      <c r="L147" s="31">
        <f>AVERAGE(L135,L137,L139,L143)</f>
        <v>15.537500000000001</v>
      </c>
      <c r="M147" s="31">
        <f t="shared" ref="M147:R147" si="235">AVERAGE(M135,M137,M139,M143)</f>
        <v>3.2125000000000004</v>
      </c>
      <c r="N147" s="31">
        <f t="shared" si="235"/>
        <v>30.274999999999999</v>
      </c>
      <c r="O147" s="31">
        <f t="shared" si="235"/>
        <v>78.525000000000006</v>
      </c>
      <c r="P147" s="31">
        <f t="shared" si="235"/>
        <v>56.512500000000003</v>
      </c>
      <c r="Q147" s="31">
        <f t="shared" si="235"/>
        <v>100.53749999999999</v>
      </c>
      <c r="R147" s="31">
        <f t="shared" si="235"/>
        <v>1.8107500000000001</v>
      </c>
      <c r="S147" s="30">
        <f t="shared" ref="S147:AI147" si="236">SUM(S133,S135,S139)</f>
        <v>139</v>
      </c>
      <c r="T147" s="30">
        <f t="shared" si="236"/>
        <v>198</v>
      </c>
      <c r="U147" s="30">
        <f t="shared" si="236"/>
        <v>139</v>
      </c>
      <c r="V147" s="30">
        <f t="shared" si="236"/>
        <v>287</v>
      </c>
      <c r="W147" s="30">
        <f t="shared" si="236"/>
        <v>44.957000000000001</v>
      </c>
      <c r="X147" s="30">
        <f t="shared" si="236"/>
        <v>1.7999999999999998</v>
      </c>
      <c r="Y147" s="30">
        <f t="shared" si="236"/>
        <v>1455.2</v>
      </c>
      <c r="Z147" s="30">
        <f t="shared" si="236"/>
        <v>1094.5999999999999</v>
      </c>
      <c r="AA147" s="30">
        <f t="shared" si="236"/>
        <v>1986.1999999999998</v>
      </c>
      <c r="AB147" s="30">
        <f t="shared" si="236"/>
        <v>1.3524590163934425</v>
      </c>
      <c r="AC147" s="30">
        <f t="shared" si="236"/>
        <v>0.40300546448087432</v>
      </c>
      <c r="AD147" s="30">
        <f t="shared" si="236"/>
        <v>0.60792349726775952</v>
      </c>
      <c r="AE147" s="30">
        <f t="shared" si="236"/>
        <v>9.9398907103825138</v>
      </c>
      <c r="AF147" s="30">
        <f t="shared" si="236"/>
        <v>7.4767759562841523</v>
      </c>
      <c r="AG147" s="30">
        <f t="shared" si="236"/>
        <v>-2.4631147540983611</v>
      </c>
      <c r="AH147" s="30">
        <f t="shared" si="236"/>
        <v>13.566939890710382</v>
      </c>
      <c r="AI147" s="30">
        <f t="shared" si="236"/>
        <v>3.6270491803278682</v>
      </c>
    </row>
    <row r="148" spans="3:35" x14ac:dyDescent="0.2">
      <c r="C148">
        <v>1</v>
      </c>
      <c r="D148" t="str">
        <f>IF(C148=1,"UP","DS")</f>
        <v>UP</v>
      </c>
      <c r="F148" t="s">
        <v>49</v>
      </c>
      <c r="G148">
        <v>3</v>
      </c>
      <c r="H148">
        <v>90</v>
      </c>
      <c r="I148">
        <v>3.35</v>
      </c>
      <c r="J148">
        <f t="shared" ref="J148:J165" si="237">I148*H148</f>
        <v>301.5</v>
      </c>
      <c r="K148" t="s">
        <v>22</v>
      </c>
      <c r="L148">
        <v>20.2</v>
      </c>
      <c r="M148">
        <v>15.4</v>
      </c>
      <c r="N148">
        <v>25</v>
      </c>
      <c r="O148">
        <v>126.2</v>
      </c>
      <c r="P148">
        <v>117.3</v>
      </c>
      <c r="Q148">
        <v>135</v>
      </c>
      <c r="R148">
        <v>0.91600000000000004</v>
      </c>
      <c r="S148">
        <v>31</v>
      </c>
      <c r="T148">
        <v>31</v>
      </c>
      <c r="U148">
        <v>31</v>
      </c>
      <c r="V148">
        <v>33</v>
      </c>
      <c r="W148">
        <v>1.0549999999999999</v>
      </c>
      <c r="X148">
        <v>0.72089999999999999</v>
      </c>
      <c r="Y148">
        <f>T148*L148</f>
        <v>626.19999999999993</v>
      </c>
      <c r="Z148">
        <f>L148*U148</f>
        <v>626.19999999999993</v>
      </c>
      <c r="AA148">
        <f t="shared" si="212"/>
        <v>666.6</v>
      </c>
      <c r="AB148">
        <f t="shared" si="213"/>
        <v>0.10281923714759536</v>
      </c>
      <c r="AC148">
        <f t="shared" si="214"/>
        <v>0</v>
      </c>
      <c r="AD148">
        <f t="shared" si="215"/>
        <v>6.6334991708126038E-3</v>
      </c>
      <c r="AE148">
        <f t="shared" ref="AE148:AE157" si="238">Y148/J148</f>
        <v>2.0769485903814258</v>
      </c>
      <c r="AF148">
        <f t="shared" ref="AF148:AF157" si="239">(U148*L148)/J148</f>
        <v>2.0769485903814258</v>
      </c>
      <c r="AG148">
        <f t="shared" ref="AG148:AG157" si="240">AF148-AE148</f>
        <v>0</v>
      </c>
      <c r="AH148">
        <f t="shared" ref="AH148:AH157" si="241">(L148*V148)/J148</f>
        <v>2.2109452736318409</v>
      </c>
      <c r="AI148" s="27">
        <f t="shared" ref="AI148:AI157" si="242">AH148-AE148</f>
        <v>0.13399668325041514</v>
      </c>
    </row>
    <row r="149" spans="3:35" x14ac:dyDescent="0.2">
      <c r="C149">
        <v>2</v>
      </c>
      <c r="D149" t="str">
        <f>IF(C149=1,"UP","DS")</f>
        <v>DS</v>
      </c>
      <c r="F149" t="s">
        <v>49</v>
      </c>
      <c r="G149">
        <v>3</v>
      </c>
      <c r="H149">
        <v>90</v>
      </c>
      <c r="I149">
        <v>4.0199999999999996</v>
      </c>
      <c r="J149">
        <f t="shared" si="237"/>
        <v>361.79999999999995</v>
      </c>
      <c r="K149" t="s">
        <v>22</v>
      </c>
      <c r="L149">
        <v>18.899999999999999</v>
      </c>
      <c r="M149">
        <v>15</v>
      </c>
      <c r="N149">
        <v>22.8</v>
      </c>
      <c r="O149">
        <v>122</v>
      </c>
      <c r="P149">
        <v>112.6</v>
      </c>
      <c r="Q149">
        <v>131.5</v>
      </c>
      <c r="R149">
        <v>0.90900000000000003</v>
      </c>
      <c r="S149">
        <v>45</v>
      </c>
      <c r="T149">
        <v>47</v>
      </c>
      <c r="U149">
        <v>45</v>
      </c>
      <c r="V149">
        <v>52</v>
      </c>
      <c r="W149">
        <v>2.4140000000000001</v>
      </c>
      <c r="X149">
        <v>0.625</v>
      </c>
      <c r="Y149">
        <f t="shared" si="210"/>
        <v>888.3</v>
      </c>
      <c r="Z149">
        <f t="shared" si="211"/>
        <v>850.49999999999989</v>
      </c>
      <c r="AA149">
        <f t="shared" si="212"/>
        <v>982.8</v>
      </c>
      <c r="AB149">
        <f t="shared" si="213"/>
        <v>0.12990602542841351</v>
      </c>
      <c r="AC149">
        <f t="shared" si="214"/>
        <v>5.5279159756771706E-3</v>
      </c>
      <c r="AD149">
        <f t="shared" si="215"/>
        <v>1.3819789939192926E-2</v>
      </c>
      <c r="AE149">
        <f t="shared" si="238"/>
        <v>2.455223880597015</v>
      </c>
      <c r="AF149">
        <f t="shared" si="239"/>
        <v>2.3507462686567164</v>
      </c>
      <c r="AG149">
        <f t="shared" si="240"/>
        <v>-0.10447761194029859</v>
      </c>
      <c r="AH149">
        <f t="shared" si="241"/>
        <v>2.7164179104477615</v>
      </c>
      <c r="AI149" s="27">
        <f t="shared" si="242"/>
        <v>0.26119402985074647</v>
      </c>
    </row>
    <row r="150" spans="3:35" x14ac:dyDescent="0.2">
      <c r="C150">
        <v>1</v>
      </c>
      <c r="D150" t="str">
        <f>IF(C150=1,"UP","DS")</f>
        <v>UP</v>
      </c>
      <c r="F150" t="s">
        <v>49</v>
      </c>
      <c r="G150">
        <v>3</v>
      </c>
      <c r="H150">
        <v>90</v>
      </c>
      <c r="I150">
        <v>3.35</v>
      </c>
      <c r="J150">
        <f t="shared" si="237"/>
        <v>301.5</v>
      </c>
      <c r="K150" t="s">
        <v>24</v>
      </c>
      <c r="L150">
        <v>8</v>
      </c>
      <c r="M150">
        <v>6.8</v>
      </c>
      <c r="N150">
        <v>9.1999999999999993</v>
      </c>
      <c r="O150">
        <v>59.9</v>
      </c>
      <c r="P150">
        <v>56.5</v>
      </c>
      <c r="Q150">
        <v>63.4</v>
      </c>
      <c r="R150">
        <v>3.3940000000000001</v>
      </c>
      <c r="S150">
        <v>68</v>
      </c>
      <c r="T150">
        <v>92</v>
      </c>
      <c r="U150">
        <v>68</v>
      </c>
      <c r="V150">
        <v>125</v>
      </c>
      <c r="W150">
        <v>16.559000000000001</v>
      </c>
      <c r="X150">
        <v>0.3579</v>
      </c>
      <c r="Y150">
        <f t="shared" si="210"/>
        <v>736</v>
      </c>
      <c r="Z150">
        <f t="shared" si="211"/>
        <v>544</v>
      </c>
      <c r="AA150">
        <f t="shared" si="212"/>
        <v>1000</v>
      </c>
      <c r="AB150">
        <f t="shared" si="213"/>
        <v>0.30514096185737977</v>
      </c>
      <c r="AC150">
        <f t="shared" si="214"/>
        <v>7.9601990049751242E-2</v>
      </c>
      <c r="AD150">
        <f t="shared" si="215"/>
        <v>0.10945273631840796</v>
      </c>
      <c r="AE150">
        <f t="shared" si="238"/>
        <v>2.4411276948590381</v>
      </c>
      <c r="AF150">
        <f t="shared" si="239"/>
        <v>1.8043117744610282</v>
      </c>
      <c r="AG150">
        <f t="shared" si="240"/>
        <v>-0.63681592039800994</v>
      </c>
      <c r="AH150">
        <f t="shared" si="241"/>
        <v>3.3167495854063018</v>
      </c>
      <c r="AI150" s="27">
        <f t="shared" si="242"/>
        <v>0.87562189054726369</v>
      </c>
    </row>
    <row r="151" spans="3:35" x14ac:dyDescent="0.2">
      <c r="C151">
        <v>2</v>
      </c>
      <c r="D151" t="str">
        <f>IF(C151=1,"UP","DS")</f>
        <v>DS</v>
      </c>
      <c r="F151" t="s">
        <v>49</v>
      </c>
      <c r="G151">
        <v>3</v>
      </c>
      <c r="H151">
        <v>90</v>
      </c>
      <c r="I151">
        <v>4.0199999999999996</v>
      </c>
      <c r="J151">
        <f t="shared" si="237"/>
        <v>361.79999999999995</v>
      </c>
      <c r="K151" t="s">
        <v>24</v>
      </c>
      <c r="L151">
        <v>8</v>
      </c>
      <c r="M151">
        <v>6.5</v>
      </c>
      <c r="N151">
        <v>9.6</v>
      </c>
      <c r="O151">
        <v>60</v>
      </c>
      <c r="P151">
        <v>55.9</v>
      </c>
      <c r="Q151">
        <v>64</v>
      </c>
      <c r="R151">
        <v>3.407</v>
      </c>
      <c r="S151">
        <v>41</v>
      </c>
      <c r="T151">
        <v>52</v>
      </c>
      <c r="U151">
        <v>41</v>
      </c>
      <c r="V151">
        <v>71</v>
      </c>
      <c r="W151">
        <v>9.6790000000000003</v>
      </c>
      <c r="X151">
        <v>0.39810000000000001</v>
      </c>
      <c r="Y151">
        <f t="shared" si="210"/>
        <v>416</v>
      </c>
      <c r="Z151">
        <f t="shared" si="211"/>
        <v>328</v>
      </c>
      <c r="AA151">
        <f t="shared" si="212"/>
        <v>568</v>
      </c>
      <c r="AB151">
        <f t="shared" si="213"/>
        <v>0.14372581536760642</v>
      </c>
      <c r="AC151">
        <f t="shared" si="214"/>
        <v>3.0403537866224437E-2</v>
      </c>
      <c r="AD151">
        <f t="shared" si="215"/>
        <v>5.2515201768933116E-2</v>
      </c>
      <c r="AE151">
        <f t="shared" si="238"/>
        <v>1.1498065229408514</v>
      </c>
      <c r="AF151">
        <f t="shared" si="239"/>
        <v>0.90657822001105592</v>
      </c>
      <c r="AG151">
        <f t="shared" si="240"/>
        <v>-0.24322830292979547</v>
      </c>
      <c r="AH151">
        <f t="shared" si="241"/>
        <v>1.5699281370923164</v>
      </c>
      <c r="AI151" s="27">
        <f t="shared" si="242"/>
        <v>0.42012161415146498</v>
      </c>
    </row>
    <row r="152" spans="3:35" x14ac:dyDescent="0.2">
      <c r="C152">
        <v>1</v>
      </c>
      <c r="D152" t="str">
        <f>IF(C152=1,"UP","DS")</f>
        <v>UP</v>
      </c>
      <c r="F152" t="s">
        <v>49</v>
      </c>
      <c r="G152">
        <v>3</v>
      </c>
      <c r="H152">
        <v>90</v>
      </c>
      <c r="I152">
        <v>3.35</v>
      </c>
      <c r="J152">
        <f t="shared" si="237"/>
        <v>301.5</v>
      </c>
      <c r="K152" t="s">
        <v>25</v>
      </c>
      <c r="L152">
        <v>51.5</v>
      </c>
      <c r="M152">
        <v>29.5</v>
      </c>
      <c r="N152">
        <v>93.4</v>
      </c>
      <c r="O152">
        <v>141</v>
      </c>
      <c r="P152">
        <v>97.1</v>
      </c>
      <c r="Q152">
        <v>184.9</v>
      </c>
      <c r="R152">
        <v>2.25</v>
      </c>
      <c r="S152">
        <v>4</v>
      </c>
      <c r="T152">
        <v>4</v>
      </c>
      <c r="U152">
        <v>4</v>
      </c>
      <c r="V152">
        <v>6</v>
      </c>
      <c r="W152">
        <v>0.54400000000000004</v>
      </c>
      <c r="X152">
        <v>0.66669999999999996</v>
      </c>
      <c r="Y152">
        <f t="shared" si="210"/>
        <v>206</v>
      </c>
      <c r="Z152">
        <f t="shared" si="211"/>
        <v>206</v>
      </c>
      <c r="AA152">
        <f t="shared" si="212"/>
        <v>309</v>
      </c>
      <c r="AB152">
        <f t="shared" si="213"/>
        <v>1.3266998341625208E-2</v>
      </c>
      <c r="AC152">
        <f t="shared" si="214"/>
        <v>0</v>
      </c>
      <c r="AD152">
        <f t="shared" si="215"/>
        <v>6.6334991708126038E-3</v>
      </c>
      <c r="AE152">
        <f t="shared" si="238"/>
        <v>0.68325041459369817</v>
      </c>
      <c r="AF152">
        <f t="shared" si="239"/>
        <v>0.68325041459369817</v>
      </c>
      <c r="AG152">
        <f t="shared" si="240"/>
        <v>0</v>
      </c>
      <c r="AH152">
        <f t="shared" si="241"/>
        <v>1.0248756218905473</v>
      </c>
      <c r="AI152" s="27">
        <f t="shared" si="242"/>
        <v>0.34162520729684909</v>
      </c>
    </row>
    <row r="153" spans="3:35" x14ac:dyDescent="0.2">
      <c r="C153">
        <v>2</v>
      </c>
      <c r="D153" t="str">
        <f>IF(C153=1,"UP","DS")</f>
        <v>DS</v>
      </c>
      <c r="F153" t="s">
        <v>49</v>
      </c>
      <c r="G153">
        <v>3</v>
      </c>
      <c r="H153">
        <v>90</v>
      </c>
      <c r="I153">
        <v>4.0199999999999996</v>
      </c>
      <c r="J153">
        <f t="shared" si="237"/>
        <v>361.79999999999995</v>
      </c>
      <c r="K153" t="s">
        <v>25</v>
      </c>
      <c r="L153">
        <v>51.1</v>
      </c>
      <c r="M153">
        <v>15.3</v>
      </c>
      <c r="N153">
        <v>86.8</v>
      </c>
      <c r="O153">
        <v>129</v>
      </c>
      <c r="P153">
        <v>80.599999999999994</v>
      </c>
      <c r="Q153">
        <v>177.4</v>
      </c>
      <c r="R153">
        <v>2.4119999999999999</v>
      </c>
      <c r="S153">
        <v>5</v>
      </c>
      <c r="T153">
        <v>8</v>
      </c>
      <c r="U153">
        <v>8</v>
      </c>
      <c r="V153">
        <v>8</v>
      </c>
      <c r="W153">
        <v>0</v>
      </c>
      <c r="X153">
        <v>0</v>
      </c>
      <c r="Y153">
        <f t="shared" si="210"/>
        <v>408.8</v>
      </c>
      <c r="Z153">
        <f t="shared" si="211"/>
        <v>408.8</v>
      </c>
      <c r="AA153">
        <f t="shared" si="212"/>
        <v>408.8</v>
      </c>
      <c r="AB153">
        <f t="shared" si="213"/>
        <v>2.2111663902708682E-2</v>
      </c>
      <c r="AC153">
        <f t="shared" si="214"/>
        <v>0</v>
      </c>
      <c r="AD153">
        <f t="shared" si="215"/>
        <v>0</v>
      </c>
      <c r="AE153">
        <f t="shared" si="238"/>
        <v>1.1299060254284137</v>
      </c>
      <c r="AF153">
        <f t="shared" si="239"/>
        <v>1.1299060254284137</v>
      </c>
      <c r="AG153">
        <f t="shared" si="240"/>
        <v>0</v>
      </c>
      <c r="AH153">
        <f t="shared" si="241"/>
        <v>1.1299060254284137</v>
      </c>
      <c r="AI153" s="27">
        <f t="shared" si="242"/>
        <v>0</v>
      </c>
    </row>
    <row r="154" spans="3:35" x14ac:dyDescent="0.2">
      <c r="C154">
        <v>1</v>
      </c>
      <c r="D154" t="str">
        <f>IF(C154=1,"UP","DS")</f>
        <v>UP</v>
      </c>
      <c r="F154" t="s">
        <v>49</v>
      </c>
      <c r="G154">
        <v>3</v>
      </c>
      <c r="H154">
        <v>90</v>
      </c>
      <c r="I154">
        <v>3.35</v>
      </c>
      <c r="J154">
        <f t="shared" si="237"/>
        <v>301.5</v>
      </c>
      <c r="K154" t="s">
        <v>31</v>
      </c>
      <c r="L154">
        <v>4.9000000000000004</v>
      </c>
      <c r="M154">
        <v>4.4000000000000004</v>
      </c>
      <c r="N154">
        <v>5.5</v>
      </c>
      <c r="O154">
        <v>70.7</v>
      </c>
      <c r="P154">
        <v>68</v>
      </c>
      <c r="Q154">
        <v>73.400000000000006</v>
      </c>
      <c r="R154">
        <v>1.181</v>
      </c>
      <c r="S154">
        <v>152</v>
      </c>
      <c r="T154">
        <v>170</v>
      </c>
      <c r="U154">
        <v>152</v>
      </c>
      <c r="V154">
        <v>399</v>
      </c>
      <c r="W154">
        <v>65.61</v>
      </c>
      <c r="X154">
        <v>0.24049999999999999</v>
      </c>
      <c r="Y154">
        <f t="shared" si="210"/>
        <v>833.00000000000011</v>
      </c>
      <c r="Z154">
        <f t="shared" si="211"/>
        <v>744.80000000000007</v>
      </c>
      <c r="AA154">
        <f t="shared" si="212"/>
        <v>1955.1000000000001</v>
      </c>
      <c r="AB154">
        <f t="shared" si="213"/>
        <v>0.5638474295190713</v>
      </c>
      <c r="AC154">
        <f t="shared" si="214"/>
        <v>5.9701492537313432E-2</v>
      </c>
      <c r="AD154">
        <f t="shared" si="215"/>
        <v>0.7595356550580431</v>
      </c>
      <c r="AE154">
        <f t="shared" si="238"/>
        <v>2.7628524046434499</v>
      </c>
      <c r="AF154">
        <f t="shared" si="239"/>
        <v>2.470315091210614</v>
      </c>
      <c r="AG154">
        <f t="shared" si="240"/>
        <v>-0.29253731343283595</v>
      </c>
      <c r="AH154">
        <f t="shared" si="241"/>
        <v>6.4845771144278608</v>
      </c>
      <c r="AI154" s="27">
        <f t="shared" si="242"/>
        <v>3.7217247097844108</v>
      </c>
    </row>
    <row r="155" spans="3:35" x14ac:dyDescent="0.2">
      <c r="C155">
        <v>2</v>
      </c>
      <c r="D155" t="str">
        <f>IF(C155=1,"UP","DS")</f>
        <v>DS</v>
      </c>
      <c r="F155" t="s">
        <v>49</v>
      </c>
      <c r="G155">
        <v>3</v>
      </c>
      <c r="H155">
        <v>90</v>
      </c>
      <c r="I155">
        <v>4.0199999999999996</v>
      </c>
      <c r="J155">
        <f t="shared" si="237"/>
        <v>361.79999999999995</v>
      </c>
      <c r="K155" t="s">
        <v>31</v>
      </c>
      <c r="L155">
        <v>4.5999999999999996</v>
      </c>
      <c r="M155">
        <v>3.4</v>
      </c>
      <c r="N155">
        <v>5.9</v>
      </c>
      <c r="O155">
        <v>66.599999999999994</v>
      </c>
      <c r="P155">
        <v>63.1</v>
      </c>
      <c r="Q155">
        <v>70.099999999999994</v>
      </c>
      <c r="R155">
        <v>1.2090000000000001</v>
      </c>
      <c r="S155">
        <v>101</v>
      </c>
      <c r="T155">
        <v>138</v>
      </c>
      <c r="U155">
        <v>101</v>
      </c>
      <c r="V155">
        <v>179</v>
      </c>
      <c r="W155">
        <v>20.91</v>
      </c>
      <c r="X155">
        <v>0.35310000000000002</v>
      </c>
      <c r="Y155">
        <f t="shared" si="210"/>
        <v>634.79999999999995</v>
      </c>
      <c r="Z155">
        <f t="shared" si="211"/>
        <v>464.59999999999997</v>
      </c>
      <c r="AA155">
        <f t="shared" si="212"/>
        <v>823.4</v>
      </c>
      <c r="AB155">
        <f t="shared" si="213"/>
        <v>0.38142620232172475</v>
      </c>
      <c r="AC155">
        <f t="shared" si="214"/>
        <v>0.10226644555002765</v>
      </c>
      <c r="AD155">
        <f t="shared" si="215"/>
        <v>0.11332227750138199</v>
      </c>
      <c r="AE155">
        <f t="shared" si="238"/>
        <v>1.7545605306799337</v>
      </c>
      <c r="AF155">
        <f t="shared" si="239"/>
        <v>1.2841348811498066</v>
      </c>
      <c r="AG155">
        <f t="shared" si="240"/>
        <v>-0.47042564953012711</v>
      </c>
      <c r="AH155">
        <f t="shared" si="241"/>
        <v>2.2758430071862912</v>
      </c>
      <c r="AI155" s="27">
        <f t="shared" si="242"/>
        <v>0.52128247650635751</v>
      </c>
    </row>
    <row r="156" spans="3:35" x14ac:dyDescent="0.2">
      <c r="C156">
        <v>1</v>
      </c>
      <c r="D156" t="str">
        <f>IF(C156=1,"UP","DS")</f>
        <v>UP</v>
      </c>
      <c r="F156" t="s">
        <v>49</v>
      </c>
      <c r="G156">
        <v>3</v>
      </c>
      <c r="H156">
        <v>90</v>
      </c>
      <c r="I156">
        <v>3.35</v>
      </c>
      <c r="J156">
        <f t="shared" si="237"/>
        <v>301.5</v>
      </c>
      <c r="K156" t="s">
        <v>23</v>
      </c>
      <c r="L156">
        <v>1.6</v>
      </c>
      <c r="M156">
        <v>1.4</v>
      </c>
      <c r="N156">
        <v>1.8</v>
      </c>
      <c r="O156">
        <v>55.6</v>
      </c>
      <c r="P156">
        <v>53.5</v>
      </c>
      <c r="Q156">
        <v>57.7</v>
      </c>
      <c r="R156">
        <v>0.89500000000000002</v>
      </c>
      <c r="S156">
        <v>50</v>
      </c>
      <c r="T156">
        <v>52</v>
      </c>
      <c r="U156">
        <v>50</v>
      </c>
      <c r="V156">
        <v>56</v>
      </c>
      <c r="W156">
        <v>2.1859999999999999</v>
      </c>
      <c r="X156">
        <v>0.64939999999999998</v>
      </c>
      <c r="Y156">
        <f t="shared" si="210"/>
        <v>83.2</v>
      </c>
      <c r="Z156">
        <f t="shared" si="211"/>
        <v>80</v>
      </c>
      <c r="AA156">
        <f t="shared" si="212"/>
        <v>89.600000000000009</v>
      </c>
      <c r="AB156">
        <f t="shared" si="213"/>
        <v>0.17247097844112769</v>
      </c>
      <c r="AC156">
        <f t="shared" si="214"/>
        <v>6.6334991708126038E-3</v>
      </c>
      <c r="AD156">
        <f t="shared" si="215"/>
        <v>1.3266998341625208E-2</v>
      </c>
      <c r="AE156">
        <f t="shared" si="238"/>
        <v>0.2759535655058043</v>
      </c>
      <c r="AF156">
        <f t="shared" si="239"/>
        <v>0.26533996683250416</v>
      </c>
      <c r="AG156">
        <f t="shared" si="240"/>
        <v>-1.061359867330014E-2</v>
      </c>
      <c r="AH156">
        <f t="shared" si="241"/>
        <v>0.29718076285240469</v>
      </c>
      <c r="AI156" s="27">
        <f t="shared" si="242"/>
        <v>2.122719734660039E-2</v>
      </c>
    </row>
    <row r="157" spans="3:35" x14ac:dyDescent="0.2">
      <c r="C157">
        <v>2</v>
      </c>
      <c r="D157" t="str">
        <f>IF(C157=1,"UP","DS")</f>
        <v>DS</v>
      </c>
      <c r="F157" t="s">
        <v>49</v>
      </c>
      <c r="G157">
        <v>3</v>
      </c>
      <c r="H157">
        <v>90</v>
      </c>
      <c r="I157">
        <v>4.0199999999999996</v>
      </c>
      <c r="J157">
        <f t="shared" si="237"/>
        <v>361.79999999999995</v>
      </c>
      <c r="K157" t="s">
        <v>23</v>
      </c>
      <c r="L157">
        <v>1.5</v>
      </c>
      <c r="M157">
        <v>1.2</v>
      </c>
      <c r="N157">
        <v>1.7</v>
      </c>
      <c r="O157">
        <v>52</v>
      </c>
      <c r="P157">
        <v>49.3</v>
      </c>
      <c r="Q157">
        <v>54.7</v>
      </c>
      <c r="R157">
        <v>0.98799999999999999</v>
      </c>
      <c r="S157">
        <v>31</v>
      </c>
      <c r="T157">
        <v>32</v>
      </c>
      <c r="U157">
        <v>31</v>
      </c>
      <c r="V157">
        <v>36</v>
      </c>
      <c r="W157">
        <v>1.901</v>
      </c>
      <c r="X157">
        <v>0.63270000000000004</v>
      </c>
      <c r="Y157">
        <f t="shared" si="210"/>
        <v>48</v>
      </c>
      <c r="Z157">
        <f t="shared" si="211"/>
        <v>46.5</v>
      </c>
      <c r="AA157">
        <f t="shared" si="212"/>
        <v>54</v>
      </c>
      <c r="AB157">
        <f t="shared" si="213"/>
        <v>8.8446655610834729E-2</v>
      </c>
      <c r="AC157">
        <f t="shared" si="214"/>
        <v>2.7639579878385853E-3</v>
      </c>
      <c r="AD157">
        <f t="shared" si="215"/>
        <v>1.1055831951354341E-2</v>
      </c>
      <c r="AE157">
        <f t="shared" si="238"/>
        <v>0.13266998341625208</v>
      </c>
      <c r="AF157">
        <f t="shared" si="239"/>
        <v>0.12852404643449422</v>
      </c>
      <c r="AG157">
        <f t="shared" si="240"/>
        <v>-4.1459369817578584E-3</v>
      </c>
      <c r="AH157">
        <f t="shared" si="241"/>
        <v>0.1492537313432836</v>
      </c>
      <c r="AI157" s="27">
        <f t="shared" si="242"/>
        <v>1.6583747927031517E-2</v>
      </c>
    </row>
    <row r="158" spans="3:35" x14ac:dyDescent="0.2">
      <c r="C158">
        <v>1</v>
      </c>
      <c r="D158" t="str">
        <f>IF(C158=1,"UP","DS")</f>
        <v>UP</v>
      </c>
      <c r="F158" t="s">
        <v>49</v>
      </c>
      <c r="G158">
        <v>3</v>
      </c>
      <c r="H158">
        <v>90</v>
      </c>
      <c r="I158">
        <v>3.35</v>
      </c>
      <c r="J158">
        <f t="shared" si="237"/>
        <v>301.5</v>
      </c>
      <c r="K158" t="s">
        <v>56</v>
      </c>
      <c r="L158">
        <f>AVERAGE(L150,L152)</f>
        <v>29.75</v>
      </c>
      <c r="M158">
        <f t="shared" ref="M158:R158" si="243">AVERAGE(M150,M152)</f>
        <v>18.149999999999999</v>
      </c>
      <c r="N158">
        <f t="shared" si="243"/>
        <v>51.300000000000004</v>
      </c>
      <c r="O158">
        <f t="shared" si="243"/>
        <v>100.45</v>
      </c>
      <c r="P158">
        <f t="shared" si="243"/>
        <v>76.8</v>
      </c>
      <c r="Q158">
        <f t="shared" si="243"/>
        <v>124.15</v>
      </c>
      <c r="R158">
        <f t="shared" si="243"/>
        <v>2.8220000000000001</v>
      </c>
      <c r="S158">
        <f>SUM(S150,S152)</f>
        <v>72</v>
      </c>
      <c r="T158">
        <f t="shared" ref="T158:AI158" si="244">SUM(T150,T152)</f>
        <v>96</v>
      </c>
      <c r="U158">
        <f t="shared" si="244"/>
        <v>72</v>
      </c>
      <c r="V158">
        <f t="shared" si="244"/>
        <v>131</v>
      </c>
      <c r="W158">
        <f t="shared" si="244"/>
        <v>17.103000000000002</v>
      </c>
      <c r="X158">
        <f t="shared" si="244"/>
        <v>1.0246</v>
      </c>
      <c r="Y158">
        <f t="shared" si="244"/>
        <v>942</v>
      </c>
      <c r="Z158">
        <f t="shared" si="244"/>
        <v>750</v>
      </c>
      <c r="AA158">
        <f t="shared" si="244"/>
        <v>1309</v>
      </c>
      <c r="AB158">
        <f t="shared" si="244"/>
        <v>0.31840796019900497</v>
      </c>
      <c r="AC158">
        <f t="shared" si="244"/>
        <v>7.9601990049751242E-2</v>
      </c>
      <c r="AD158">
        <f t="shared" si="244"/>
        <v>0.11608623548922056</v>
      </c>
      <c r="AE158">
        <f t="shared" si="244"/>
        <v>3.1243781094527363</v>
      </c>
      <c r="AF158">
        <f t="shared" si="244"/>
        <v>2.4875621890547261</v>
      </c>
      <c r="AG158">
        <f t="shared" si="244"/>
        <v>-0.63681592039800994</v>
      </c>
      <c r="AH158">
        <f t="shared" si="244"/>
        <v>4.3416252072968486</v>
      </c>
      <c r="AI158">
        <f t="shared" si="244"/>
        <v>1.2172470978441128</v>
      </c>
    </row>
    <row r="159" spans="3:35" x14ac:dyDescent="0.2">
      <c r="C159">
        <v>2</v>
      </c>
      <c r="D159" t="str">
        <f>IF(C159=1,"UP","DS")</f>
        <v>DS</v>
      </c>
      <c r="F159" t="s">
        <v>49</v>
      </c>
      <c r="G159">
        <v>3</v>
      </c>
      <c r="H159">
        <v>90</v>
      </c>
      <c r="I159">
        <v>4.0199999999999996</v>
      </c>
      <c r="J159">
        <f t="shared" si="237"/>
        <v>361.79999999999995</v>
      </c>
      <c r="K159" t="s">
        <v>56</v>
      </c>
      <c r="L159">
        <f>AVERAGE(L151,L153)</f>
        <v>29.55</v>
      </c>
      <c r="M159">
        <f t="shared" ref="M159:R159" si="245">AVERAGE(M151,M153)</f>
        <v>10.9</v>
      </c>
      <c r="N159">
        <f t="shared" si="245"/>
        <v>48.199999999999996</v>
      </c>
      <c r="O159">
        <f t="shared" si="245"/>
        <v>94.5</v>
      </c>
      <c r="P159">
        <f t="shared" si="245"/>
        <v>68.25</v>
      </c>
      <c r="Q159">
        <f t="shared" si="245"/>
        <v>120.7</v>
      </c>
      <c r="R159">
        <f t="shared" si="245"/>
        <v>2.9095</v>
      </c>
      <c r="S159">
        <f>SUM(S151,S153)</f>
        <v>46</v>
      </c>
      <c r="T159">
        <f t="shared" ref="T159:AI159" si="246">SUM(T151,T153)</f>
        <v>60</v>
      </c>
      <c r="U159">
        <f t="shared" si="246"/>
        <v>49</v>
      </c>
      <c r="V159">
        <f t="shared" si="246"/>
        <v>79</v>
      </c>
      <c r="W159">
        <f t="shared" si="246"/>
        <v>9.6790000000000003</v>
      </c>
      <c r="X159">
        <f t="shared" si="246"/>
        <v>0.39810000000000001</v>
      </c>
      <c r="Y159">
        <f t="shared" si="246"/>
        <v>824.8</v>
      </c>
      <c r="Z159">
        <f t="shared" si="246"/>
        <v>736.8</v>
      </c>
      <c r="AA159">
        <f t="shared" si="246"/>
        <v>976.8</v>
      </c>
      <c r="AB159">
        <f t="shared" si="246"/>
        <v>0.16583747927031511</v>
      </c>
      <c r="AC159">
        <f t="shared" si="246"/>
        <v>3.0403537866224437E-2</v>
      </c>
      <c r="AD159">
        <f t="shared" si="246"/>
        <v>5.2515201768933116E-2</v>
      </c>
      <c r="AE159">
        <f t="shared" si="246"/>
        <v>2.2797125483692651</v>
      </c>
      <c r="AF159">
        <f t="shared" si="246"/>
        <v>2.0364842454394694</v>
      </c>
      <c r="AG159">
        <f t="shared" si="246"/>
        <v>-0.24322830292979547</v>
      </c>
      <c r="AH159">
        <f t="shared" si="246"/>
        <v>2.6998341625207303</v>
      </c>
      <c r="AI159">
        <f t="shared" si="246"/>
        <v>0.42012161415146498</v>
      </c>
    </row>
    <row r="160" spans="3:35" x14ac:dyDescent="0.2">
      <c r="C160">
        <v>1</v>
      </c>
      <c r="D160" t="str">
        <f>IF(C160=1,"UP","DS")</f>
        <v>UP</v>
      </c>
      <c r="F160" t="s">
        <v>49</v>
      </c>
      <c r="G160">
        <v>3</v>
      </c>
      <c r="H160">
        <v>90</v>
      </c>
      <c r="I160">
        <v>3.35</v>
      </c>
      <c r="J160">
        <f t="shared" si="237"/>
        <v>301.5</v>
      </c>
      <c r="K160" t="s">
        <v>52</v>
      </c>
      <c r="L160" s="31">
        <f t="shared" ref="L160:R161" si="247">AVERAGE(L150,L156)</f>
        <v>4.8</v>
      </c>
      <c r="M160" s="31">
        <f t="shared" si="247"/>
        <v>4.0999999999999996</v>
      </c>
      <c r="N160" s="31">
        <f t="shared" si="247"/>
        <v>5.5</v>
      </c>
      <c r="O160" s="31">
        <f t="shared" si="247"/>
        <v>57.75</v>
      </c>
      <c r="P160" s="31">
        <f t="shared" si="247"/>
        <v>55</v>
      </c>
      <c r="Q160" s="31">
        <f t="shared" si="247"/>
        <v>60.55</v>
      </c>
      <c r="R160" s="31">
        <f t="shared" si="247"/>
        <v>2.1444999999999999</v>
      </c>
      <c r="S160" s="30">
        <f t="shared" ref="S160:AI160" si="248">SUM(S148,S156,S154)</f>
        <v>233</v>
      </c>
      <c r="T160" s="30">
        <f t="shared" si="248"/>
        <v>253</v>
      </c>
      <c r="U160" s="30">
        <f t="shared" si="248"/>
        <v>233</v>
      </c>
      <c r="V160" s="30">
        <f t="shared" si="248"/>
        <v>488</v>
      </c>
      <c r="W160" s="30">
        <f t="shared" si="248"/>
        <v>68.850999999999999</v>
      </c>
      <c r="X160" s="30">
        <f t="shared" si="248"/>
        <v>1.6107999999999998</v>
      </c>
      <c r="Y160" s="30">
        <f t="shared" si="248"/>
        <v>1542.4</v>
      </c>
      <c r="Z160" s="30">
        <f t="shared" si="248"/>
        <v>1451</v>
      </c>
      <c r="AA160" s="30">
        <f t="shared" si="248"/>
        <v>2711.3</v>
      </c>
      <c r="AB160" s="30">
        <f t="shared" si="248"/>
        <v>0.83913764510779432</v>
      </c>
      <c r="AC160" s="30">
        <f t="shared" si="248"/>
        <v>6.633499170812604E-2</v>
      </c>
      <c r="AD160" s="30">
        <f t="shared" si="248"/>
        <v>0.77943615257048093</v>
      </c>
      <c r="AE160" s="30">
        <f t="shared" si="248"/>
        <v>5.1157545605306805</v>
      </c>
      <c r="AF160" s="30">
        <f t="shared" si="248"/>
        <v>4.8126036484245436</v>
      </c>
      <c r="AG160" s="30">
        <f t="shared" si="248"/>
        <v>-0.30315091210613609</v>
      </c>
      <c r="AH160" s="30">
        <f t="shared" si="248"/>
        <v>8.9927031509121065</v>
      </c>
      <c r="AI160" s="30">
        <f t="shared" si="248"/>
        <v>3.8769485903814265</v>
      </c>
    </row>
    <row r="161" spans="3:36" x14ac:dyDescent="0.2">
      <c r="C161">
        <v>2</v>
      </c>
      <c r="D161" t="str">
        <f>IF(C161=1,"UP","DS")</f>
        <v>DS</v>
      </c>
      <c r="F161" t="s">
        <v>49</v>
      </c>
      <c r="G161">
        <v>3</v>
      </c>
      <c r="H161">
        <v>90</v>
      </c>
      <c r="I161">
        <v>4.0199999999999996</v>
      </c>
      <c r="J161">
        <f t="shared" si="237"/>
        <v>361.79999999999995</v>
      </c>
      <c r="K161" t="s">
        <v>52</v>
      </c>
      <c r="L161" s="31">
        <f t="shared" si="247"/>
        <v>4.75</v>
      </c>
      <c r="M161" s="31">
        <f t="shared" si="247"/>
        <v>3.85</v>
      </c>
      <c r="N161" s="31">
        <f t="shared" si="247"/>
        <v>5.6499999999999995</v>
      </c>
      <c r="O161" s="31">
        <f t="shared" si="247"/>
        <v>56</v>
      </c>
      <c r="P161" s="31">
        <f t="shared" si="247"/>
        <v>52.599999999999994</v>
      </c>
      <c r="Q161" s="31">
        <f t="shared" si="247"/>
        <v>59.35</v>
      </c>
      <c r="R161" s="31">
        <f t="shared" si="247"/>
        <v>2.1974999999999998</v>
      </c>
      <c r="S161" s="30">
        <f t="shared" ref="S161:AI161" si="249">SUM(S149,S157,S155)</f>
        <v>177</v>
      </c>
      <c r="T161" s="30">
        <f t="shared" si="249"/>
        <v>217</v>
      </c>
      <c r="U161" s="30">
        <f t="shared" si="249"/>
        <v>177</v>
      </c>
      <c r="V161" s="30">
        <f t="shared" si="249"/>
        <v>267</v>
      </c>
      <c r="W161" s="30">
        <f t="shared" si="249"/>
        <v>25.225000000000001</v>
      </c>
      <c r="X161" s="30">
        <f t="shared" si="249"/>
        <v>1.6108</v>
      </c>
      <c r="Y161" s="30">
        <f t="shared" si="249"/>
        <v>1571.1</v>
      </c>
      <c r="Z161" s="30">
        <f t="shared" si="249"/>
        <v>1361.6</v>
      </c>
      <c r="AA161" s="30">
        <f t="shared" si="249"/>
        <v>1860.1999999999998</v>
      </c>
      <c r="AB161" s="30">
        <f t="shared" si="249"/>
        <v>0.59977888336097296</v>
      </c>
      <c r="AC161" s="30">
        <f t="shared" si="249"/>
        <v>0.1105583195135434</v>
      </c>
      <c r="AD161" s="30">
        <f t="shared" si="249"/>
        <v>0.13819789939192925</v>
      </c>
      <c r="AE161" s="30">
        <f t="shared" si="249"/>
        <v>4.3424543946932008</v>
      </c>
      <c r="AF161" s="30">
        <f t="shared" si="249"/>
        <v>3.7634051962410169</v>
      </c>
      <c r="AG161" s="30">
        <f t="shared" si="249"/>
        <v>-0.5790491984521835</v>
      </c>
      <c r="AH161" s="30">
        <f t="shared" si="249"/>
        <v>5.1415146489773367</v>
      </c>
      <c r="AI161" s="30">
        <f t="shared" si="249"/>
        <v>0.79906025428413552</v>
      </c>
    </row>
    <row r="162" spans="3:36" x14ac:dyDescent="0.2">
      <c r="C162">
        <v>1</v>
      </c>
      <c r="D162" t="str">
        <f>IF(C162=1,"UP","DS")</f>
        <v>UP</v>
      </c>
      <c r="F162" t="s">
        <v>49</v>
      </c>
      <c r="G162">
        <v>3</v>
      </c>
      <c r="H162">
        <v>90</v>
      </c>
      <c r="I162">
        <v>3.35</v>
      </c>
      <c r="J162">
        <f t="shared" si="237"/>
        <v>301.5</v>
      </c>
      <c r="K162" t="s">
        <v>53</v>
      </c>
      <c r="L162" s="31">
        <f>AVERAGE(L150,L152,L154,L156,L160)</f>
        <v>14.16</v>
      </c>
      <c r="M162" s="31">
        <f t="shared" ref="M162:R162" si="250">AVERAGE(M150,M152,M154,M156,M160)</f>
        <v>9.2399999999999984</v>
      </c>
      <c r="N162" s="31">
        <f t="shared" si="250"/>
        <v>23.080000000000002</v>
      </c>
      <c r="O162" s="31">
        <f t="shared" si="250"/>
        <v>76.990000000000009</v>
      </c>
      <c r="P162" s="31">
        <f t="shared" si="250"/>
        <v>66.02000000000001</v>
      </c>
      <c r="Q162" s="31">
        <f t="shared" si="250"/>
        <v>87.990000000000009</v>
      </c>
      <c r="R162" s="31">
        <f t="shared" si="250"/>
        <v>1.9728999999999999</v>
      </c>
      <c r="S162" s="30">
        <f t="shared" ref="S162:AI162" si="251">SUM(S148,S150,S152,S154,S156)</f>
        <v>305</v>
      </c>
      <c r="T162" s="30">
        <f t="shared" si="251"/>
        <v>349</v>
      </c>
      <c r="U162" s="30">
        <f t="shared" si="251"/>
        <v>305</v>
      </c>
      <c r="V162" s="30">
        <f t="shared" si="251"/>
        <v>619</v>
      </c>
      <c r="W162" s="30">
        <f t="shared" si="251"/>
        <v>85.954000000000008</v>
      </c>
      <c r="X162" s="30">
        <f t="shared" si="251"/>
        <v>2.6353999999999997</v>
      </c>
      <c r="Y162" s="30">
        <f t="shared" si="251"/>
        <v>2484.3999999999996</v>
      </c>
      <c r="Z162" s="30">
        <f t="shared" si="251"/>
        <v>2201</v>
      </c>
      <c r="AA162" s="30">
        <f t="shared" si="251"/>
        <v>4020.2999999999997</v>
      </c>
      <c r="AB162" s="30">
        <f t="shared" si="251"/>
        <v>1.1575456053067992</v>
      </c>
      <c r="AC162" s="30">
        <f t="shared" si="251"/>
        <v>0.14593698175787728</v>
      </c>
      <c r="AD162" s="30">
        <f t="shared" si="251"/>
        <v>0.89552238805970152</v>
      </c>
      <c r="AE162" s="30">
        <f t="shared" si="251"/>
        <v>8.2401326699834172</v>
      </c>
      <c r="AF162" s="30">
        <f t="shared" si="251"/>
        <v>7.3001658374792706</v>
      </c>
      <c r="AG162" s="30">
        <f t="shared" si="251"/>
        <v>-0.93996683250414603</v>
      </c>
      <c r="AH162" s="30">
        <f t="shared" si="251"/>
        <v>13.334328358208955</v>
      </c>
      <c r="AI162" s="30">
        <f t="shared" si="251"/>
        <v>5.0941956882255388</v>
      </c>
    </row>
    <row r="163" spans="3:36" x14ac:dyDescent="0.2">
      <c r="C163">
        <v>2</v>
      </c>
      <c r="D163" t="str">
        <f>IF(C163=1,"UP","DS")</f>
        <v>DS</v>
      </c>
      <c r="F163" t="s">
        <v>49</v>
      </c>
      <c r="G163">
        <v>3</v>
      </c>
      <c r="H163">
        <v>90</v>
      </c>
      <c r="I163">
        <v>4.0199999999999996</v>
      </c>
      <c r="J163">
        <f t="shared" si="237"/>
        <v>361.79999999999995</v>
      </c>
      <c r="K163" t="s">
        <v>53</v>
      </c>
      <c r="L163" s="31">
        <f>AVERAGE(L151,L153,L155,L157)</f>
        <v>16.3</v>
      </c>
      <c r="M163" s="31">
        <f t="shared" ref="M163:R163" si="252">AVERAGE(M151,M153,M155,M157)</f>
        <v>6.6</v>
      </c>
      <c r="N163" s="31">
        <f t="shared" si="252"/>
        <v>26</v>
      </c>
      <c r="O163" s="31">
        <f t="shared" si="252"/>
        <v>76.900000000000006</v>
      </c>
      <c r="P163" s="31">
        <f t="shared" si="252"/>
        <v>62.224999999999994</v>
      </c>
      <c r="Q163" s="31">
        <f t="shared" si="252"/>
        <v>91.55</v>
      </c>
      <c r="R163" s="31">
        <f t="shared" si="252"/>
        <v>2.004</v>
      </c>
      <c r="S163" s="30">
        <f t="shared" ref="S163:AI163" si="253">SUM(S149,S151,S153,S155,S157)</f>
        <v>223</v>
      </c>
      <c r="T163" s="30">
        <f t="shared" si="253"/>
        <v>277</v>
      </c>
      <c r="U163" s="30">
        <f t="shared" si="253"/>
        <v>226</v>
      </c>
      <c r="V163" s="30">
        <f t="shared" si="253"/>
        <v>346</v>
      </c>
      <c r="W163" s="30">
        <f t="shared" si="253"/>
        <v>34.904000000000003</v>
      </c>
      <c r="X163" s="30">
        <f t="shared" si="253"/>
        <v>2.0088999999999997</v>
      </c>
      <c r="Y163" s="30">
        <f t="shared" si="253"/>
        <v>2395.8999999999996</v>
      </c>
      <c r="Z163" s="30">
        <f t="shared" si="253"/>
        <v>2098.4</v>
      </c>
      <c r="AA163" s="30">
        <f t="shared" si="253"/>
        <v>2837</v>
      </c>
      <c r="AB163" s="30">
        <f t="shared" si="253"/>
        <v>0.76561636263128818</v>
      </c>
      <c r="AC163" s="30">
        <f t="shared" si="253"/>
        <v>0.14096185737976782</v>
      </c>
      <c r="AD163" s="30">
        <f t="shared" si="253"/>
        <v>0.19071310116086237</v>
      </c>
      <c r="AE163" s="30">
        <f t="shared" si="253"/>
        <v>6.6221669430624663</v>
      </c>
      <c r="AF163" s="30">
        <f t="shared" si="253"/>
        <v>5.7998894416804871</v>
      </c>
      <c r="AG163" s="30">
        <f t="shared" si="253"/>
        <v>-0.82227750138197897</v>
      </c>
      <c r="AH163" s="30">
        <f t="shared" si="253"/>
        <v>7.8413488114980661</v>
      </c>
      <c r="AI163" s="30">
        <f t="shared" si="253"/>
        <v>1.2191818684356004</v>
      </c>
    </row>
    <row r="164" spans="3:36" x14ac:dyDescent="0.2">
      <c r="C164">
        <v>1</v>
      </c>
      <c r="D164" t="str">
        <f>IF(C164=1,"UP","DS")</f>
        <v>UP</v>
      </c>
      <c r="F164" t="s">
        <v>49</v>
      </c>
      <c r="G164">
        <v>3</v>
      </c>
      <c r="H164">
        <v>90</v>
      </c>
      <c r="I164">
        <v>3.35</v>
      </c>
      <c r="J164">
        <f t="shared" si="237"/>
        <v>301.5</v>
      </c>
      <c r="K164" t="s">
        <v>54</v>
      </c>
      <c r="L164" s="31">
        <f>AVERAGE(L152,L154,L156,L160,L162)</f>
        <v>15.391999999999999</v>
      </c>
      <c r="M164" s="31">
        <f t="shared" ref="M164:R164" si="254">AVERAGE(M152,M154,M156,M160,M162)</f>
        <v>9.7279999999999998</v>
      </c>
      <c r="N164" s="31">
        <f t="shared" si="254"/>
        <v>25.856000000000002</v>
      </c>
      <c r="O164" s="31">
        <f t="shared" si="254"/>
        <v>80.408000000000001</v>
      </c>
      <c r="P164" s="31">
        <f t="shared" si="254"/>
        <v>67.924000000000007</v>
      </c>
      <c r="Q164" s="31">
        <f t="shared" si="254"/>
        <v>92.908000000000001</v>
      </c>
      <c r="R164" s="31">
        <f t="shared" si="254"/>
        <v>1.6886800000000002</v>
      </c>
      <c r="S164" s="30">
        <f t="shared" ref="S164:AI164" si="255">SUM(S148,S150,S154,S156)</f>
        <v>301</v>
      </c>
      <c r="T164" s="30">
        <f t="shared" si="255"/>
        <v>345</v>
      </c>
      <c r="U164" s="30">
        <f t="shared" si="255"/>
        <v>301</v>
      </c>
      <c r="V164" s="30">
        <f t="shared" si="255"/>
        <v>613</v>
      </c>
      <c r="W164" s="30">
        <f t="shared" si="255"/>
        <v>85.41</v>
      </c>
      <c r="X164" s="30">
        <f t="shared" si="255"/>
        <v>1.9686999999999999</v>
      </c>
      <c r="Y164" s="30">
        <f t="shared" si="255"/>
        <v>2278.3999999999996</v>
      </c>
      <c r="Z164" s="30">
        <f t="shared" si="255"/>
        <v>1995</v>
      </c>
      <c r="AA164" s="30">
        <f t="shared" si="255"/>
        <v>3711.2999999999997</v>
      </c>
      <c r="AB164" s="30">
        <f t="shared" si="255"/>
        <v>1.144278606965174</v>
      </c>
      <c r="AC164" s="30">
        <f t="shared" si="255"/>
        <v>0.14593698175787728</v>
      </c>
      <c r="AD164" s="30">
        <f t="shared" si="255"/>
        <v>0.88888888888888895</v>
      </c>
      <c r="AE164" s="30">
        <f t="shared" si="255"/>
        <v>7.5568822553897181</v>
      </c>
      <c r="AF164" s="30">
        <f t="shared" si="255"/>
        <v>6.6169154228855716</v>
      </c>
      <c r="AG164" s="30">
        <f t="shared" si="255"/>
        <v>-0.93996683250414603</v>
      </c>
      <c r="AH164" s="30">
        <f t="shared" si="255"/>
        <v>12.309452736318407</v>
      </c>
      <c r="AI164" s="30">
        <f t="shared" si="255"/>
        <v>4.7525704809286902</v>
      </c>
    </row>
    <row r="165" spans="3:36" x14ac:dyDescent="0.2">
      <c r="C165">
        <v>2</v>
      </c>
      <c r="F165" t="s">
        <v>49</v>
      </c>
      <c r="G165">
        <v>3</v>
      </c>
      <c r="H165">
        <v>90</v>
      </c>
      <c r="I165">
        <v>4.0199999999999996</v>
      </c>
      <c r="J165">
        <f t="shared" si="237"/>
        <v>361.79999999999995</v>
      </c>
      <c r="K165" t="s">
        <v>54</v>
      </c>
      <c r="L165" s="31">
        <f>AVERAGE(L153,L155,L157,L161)</f>
        <v>15.487500000000001</v>
      </c>
      <c r="M165" s="31">
        <f t="shared" ref="M165:R165" si="256">AVERAGE(M153,M155,M157,M161)</f>
        <v>5.9375</v>
      </c>
      <c r="N165" s="31">
        <f t="shared" si="256"/>
        <v>25.012500000000003</v>
      </c>
      <c r="O165" s="31">
        <f t="shared" si="256"/>
        <v>75.900000000000006</v>
      </c>
      <c r="P165" s="31">
        <f t="shared" si="256"/>
        <v>61.4</v>
      </c>
      <c r="Q165" s="31">
        <f t="shared" si="256"/>
        <v>90.387500000000003</v>
      </c>
      <c r="R165" s="31">
        <f t="shared" si="256"/>
        <v>1.7016249999999999</v>
      </c>
      <c r="S165" s="30">
        <f t="shared" ref="S165:AI165" si="257">SUM(S149,S151,S155,S157)</f>
        <v>218</v>
      </c>
      <c r="T165" s="30">
        <f t="shared" si="257"/>
        <v>269</v>
      </c>
      <c r="U165" s="30">
        <f t="shared" si="257"/>
        <v>218</v>
      </c>
      <c r="V165" s="30">
        <f t="shared" si="257"/>
        <v>338</v>
      </c>
      <c r="W165" s="30">
        <f t="shared" si="257"/>
        <v>34.904000000000003</v>
      </c>
      <c r="X165" s="30">
        <f t="shared" si="257"/>
        <v>2.0088999999999997</v>
      </c>
      <c r="Y165" s="30">
        <f t="shared" si="257"/>
        <v>1987.1</v>
      </c>
      <c r="Z165" s="30">
        <f t="shared" si="257"/>
        <v>1689.6</v>
      </c>
      <c r="AA165" s="30">
        <f t="shared" si="257"/>
        <v>2428.1999999999998</v>
      </c>
      <c r="AB165" s="30">
        <f t="shared" si="257"/>
        <v>0.74350469872857938</v>
      </c>
      <c r="AC165" s="30">
        <f t="shared" si="257"/>
        <v>0.14096185737976782</v>
      </c>
      <c r="AD165" s="30">
        <f t="shared" si="257"/>
        <v>0.19071310116086237</v>
      </c>
      <c r="AE165" s="30">
        <f t="shared" si="257"/>
        <v>5.4922609176340522</v>
      </c>
      <c r="AF165" s="30">
        <f t="shared" si="257"/>
        <v>4.669983416252073</v>
      </c>
      <c r="AG165" s="30">
        <f t="shared" si="257"/>
        <v>-0.82227750138197897</v>
      </c>
      <c r="AH165" s="30">
        <f t="shared" si="257"/>
        <v>6.7114427860696528</v>
      </c>
      <c r="AI165" s="30">
        <f t="shared" si="257"/>
        <v>1.2191818684356004</v>
      </c>
    </row>
    <row r="166" spans="3:36" x14ac:dyDescent="0.2">
      <c r="AI166" s="27"/>
      <c r="AJ166" s="28"/>
    </row>
    <row r="167" spans="3:36" x14ac:dyDescent="0.2">
      <c r="AI167" s="27"/>
      <c r="AJ167" s="28"/>
    </row>
    <row r="168" spans="3:36" x14ac:dyDescent="0.2">
      <c r="AI168" s="27"/>
      <c r="AJ168" s="28"/>
    </row>
    <row r="169" spans="3:36" x14ac:dyDescent="0.2">
      <c r="AI169" s="27"/>
      <c r="AJ169" s="28"/>
    </row>
    <row r="170" spans="3:36" x14ac:dyDescent="0.2">
      <c r="AI170" s="27"/>
      <c r="AJ170" s="28"/>
    </row>
    <row r="171" spans="3:36" x14ac:dyDescent="0.2">
      <c r="AI171" s="27"/>
      <c r="AJ171" s="28"/>
    </row>
    <row r="172" spans="3:36" x14ac:dyDescent="0.2">
      <c r="AI172" s="27"/>
      <c r="AJ172" s="28"/>
    </row>
    <row r="173" spans="3:36" x14ac:dyDescent="0.2">
      <c r="AG173" s="30"/>
      <c r="AH173" s="30"/>
      <c r="AI173" s="30"/>
      <c r="AJ173" s="28"/>
    </row>
    <row r="174" spans="3:36" x14ac:dyDescent="0.2">
      <c r="AJ174" s="28"/>
    </row>
    <row r="175" spans="3:36" x14ac:dyDescent="0.2">
      <c r="AJ175" s="28"/>
    </row>
    <row r="176" spans="3:36" x14ac:dyDescent="0.2">
      <c r="L176" s="31"/>
      <c r="M176" s="31"/>
      <c r="N176" s="31"/>
      <c r="O176" s="31"/>
      <c r="P176" s="31"/>
      <c r="Q176" s="31"/>
      <c r="R176" s="31"/>
      <c r="AG176" s="30"/>
      <c r="AH176" s="30"/>
      <c r="AI176" s="30"/>
      <c r="AJ176" s="28"/>
    </row>
    <row r="177" spans="9:36" x14ac:dyDescent="0.2">
      <c r="L177" s="31"/>
      <c r="M177" s="31"/>
      <c r="N177" s="31"/>
      <c r="O177" s="31"/>
      <c r="P177" s="31"/>
      <c r="Q177" s="31"/>
      <c r="R177" s="31"/>
      <c r="AG177" s="30"/>
      <c r="AH177" s="30"/>
      <c r="AI177" s="30"/>
      <c r="AJ177" s="28"/>
    </row>
    <row r="178" spans="9:36" x14ac:dyDescent="0.2">
      <c r="L178" s="31"/>
      <c r="M178" s="31"/>
      <c r="N178" s="31"/>
      <c r="O178" s="31"/>
      <c r="P178" s="31"/>
      <c r="Q178" s="31"/>
      <c r="R178" s="31"/>
      <c r="AJ178" s="28"/>
    </row>
    <row r="179" spans="9:36" x14ac:dyDescent="0.2">
      <c r="L179" s="31"/>
      <c r="M179" s="31"/>
      <c r="N179" s="31"/>
      <c r="O179" s="31"/>
      <c r="P179" s="31"/>
      <c r="Q179" s="31"/>
      <c r="R179" s="31"/>
      <c r="AJ179" s="28"/>
    </row>
    <row r="180" spans="9:36" x14ac:dyDescent="0.2">
      <c r="L180" s="31"/>
      <c r="M180" s="31"/>
      <c r="N180" s="31"/>
      <c r="O180" s="31"/>
      <c r="P180" s="31"/>
      <c r="Q180" s="31"/>
      <c r="R180" s="31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28"/>
    </row>
    <row r="181" spans="9:36" x14ac:dyDescent="0.2">
      <c r="L181" s="31"/>
      <c r="M181" s="31"/>
      <c r="N181" s="31"/>
      <c r="O181" s="31"/>
      <c r="P181" s="31"/>
      <c r="Q181" s="31"/>
      <c r="R181" s="31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28"/>
    </row>
    <row r="182" spans="9:36" x14ac:dyDescent="0.2">
      <c r="I182" s="32"/>
      <c r="AI182" s="27"/>
      <c r="AJ182" s="28"/>
    </row>
    <row r="183" spans="9:36" x14ac:dyDescent="0.2">
      <c r="I183" s="32"/>
      <c r="AI183" s="27"/>
      <c r="AJ183" s="28"/>
    </row>
    <row r="184" spans="9:36" x14ac:dyDescent="0.2">
      <c r="I184" s="32"/>
      <c r="AI184" s="27"/>
      <c r="AJ184" s="28"/>
    </row>
    <row r="185" spans="9:36" x14ac:dyDescent="0.2">
      <c r="I185" s="32"/>
      <c r="AI185" s="27"/>
      <c r="AJ185" s="28"/>
    </row>
    <row r="186" spans="9:36" x14ac:dyDescent="0.2">
      <c r="I186" s="32"/>
      <c r="AI186" s="27"/>
      <c r="AJ186" s="28"/>
    </row>
    <row r="187" spans="9:36" x14ac:dyDescent="0.2">
      <c r="I187" s="32"/>
      <c r="AI187" s="27"/>
      <c r="AJ187" s="28"/>
    </row>
    <row r="188" spans="9:36" x14ac:dyDescent="0.2">
      <c r="I188" s="32"/>
      <c r="AI188" s="27"/>
      <c r="AJ188" s="28"/>
    </row>
    <row r="189" spans="9:36" x14ac:dyDescent="0.2">
      <c r="I189" s="32"/>
      <c r="AI189" s="27"/>
      <c r="AJ189" s="28"/>
    </row>
    <row r="190" spans="9:36" x14ac:dyDescent="0.2">
      <c r="I190" s="32"/>
      <c r="AI190" s="27"/>
      <c r="AJ190" s="28"/>
    </row>
    <row r="191" spans="9:36" x14ac:dyDescent="0.2">
      <c r="I191" s="32"/>
      <c r="AI191" s="27"/>
      <c r="AJ191" s="28"/>
    </row>
    <row r="192" spans="9:36" x14ac:dyDescent="0.2">
      <c r="I192" s="32"/>
      <c r="AJ192" s="28"/>
    </row>
    <row r="193" spans="9:36" x14ac:dyDescent="0.2">
      <c r="I193" s="32"/>
      <c r="AJ193" s="28"/>
    </row>
    <row r="194" spans="9:36" x14ac:dyDescent="0.2">
      <c r="I194" s="32"/>
      <c r="L194" s="31"/>
      <c r="M194" s="31"/>
      <c r="N194" s="31"/>
      <c r="O194" s="31"/>
      <c r="P194" s="31"/>
      <c r="Q194" s="31"/>
      <c r="R194" s="31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28"/>
    </row>
    <row r="195" spans="9:36" x14ac:dyDescent="0.2">
      <c r="I195" s="32"/>
      <c r="L195" s="31"/>
      <c r="M195" s="31"/>
      <c r="N195" s="31"/>
      <c r="O195" s="31"/>
      <c r="P195" s="31"/>
      <c r="Q195" s="31"/>
      <c r="R195" s="31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28"/>
    </row>
    <row r="196" spans="9:36" x14ac:dyDescent="0.2">
      <c r="I196" s="32"/>
      <c r="L196" s="31"/>
      <c r="M196" s="31"/>
      <c r="N196" s="31"/>
      <c r="O196" s="31"/>
      <c r="P196" s="31"/>
      <c r="Q196" s="31"/>
      <c r="R196" s="31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28"/>
    </row>
    <row r="197" spans="9:36" x14ac:dyDescent="0.2">
      <c r="I197" s="32"/>
      <c r="L197" s="31"/>
      <c r="M197" s="31"/>
      <c r="N197" s="31"/>
      <c r="O197" s="31"/>
      <c r="P197" s="31"/>
      <c r="Q197" s="31"/>
      <c r="R197" s="31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28"/>
    </row>
    <row r="198" spans="9:36" x14ac:dyDescent="0.2">
      <c r="I198" s="32"/>
      <c r="L198" s="31"/>
      <c r="M198" s="31"/>
      <c r="N198" s="31"/>
      <c r="O198" s="31"/>
      <c r="P198" s="31"/>
      <c r="Q198" s="31"/>
      <c r="R198" s="31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28"/>
    </row>
    <row r="199" spans="9:36" x14ac:dyDescent="0.2">
      <c r="I199" s="32"/>
      <c r="L199" s="31"/>
      <c r="M199" s="31"/>
      <c r="N199" s="31"/>
      <c r="O199" s="31"/>
      <c r="P199" s="31"/>
      <c r="Q199" s="31"/>
      <c r="R199" s="31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tabSelected="1" workbookViewId="0">
      <selection activeCell="H19" sqref="H19"/>
    </sheetView>
  </sheetViews>
  <sheetFormatPr baseColWidth="10" defaultRowHeight="15" x14ac:dyDescent="0.2"/>
  <cols>
    <col min="2" max="2" width="13.83203125" customWidth="1"/>
    <col min="3" max="3" width="15" customWidth="1"/>
    <col min="4" max="4" width="13.6640625" customWidth="1"/>
    <col min="5" max="5" width="21.83203125" customWidth="1"/>
    <col min="6" max="6" width="19.6640625" customWidth="1"/>
    <col min="7" max="7" width="26" customWidth="1"/>
  </cols>
  <sheetData>
    <row r="1" spans="1:7" ht="16" x14ac:dyDescent="0.2">
      <c r="A1" s="1" t="s">
        <v>0</v>
      </c>
      <c r="B1" s="1" t="s">
        <v>1</v>
      </c>
      <c r="C1" s="1" t="s">
        <v>15</v>
      </c>
      <c r="D1" s="3" t="s">
        <v>21</v>
      </c>
      <c r="E1" s="36" t="s">
        <v>40</v>
      </c>
      <c r="F1" t="s">
        <v>3</v>
      </c>
      <c r="G1" t="s">
        <v>55</v>
      </c>
    </row>
    <row r="2" spans="1:7" x14ac:dyDescent="0.2">
      <c r="A2" t="s">
        <v>63</v>
      </c>
      <c r="B2">
        <v>2018</v>
      </c>
      <c r="C2" t="s">
        <v>66</v>
      </c>
      <c r="D2" t="s">
        <v>22</v>
      </c>
      <c r="E2">
        <v>0.92</v>
      </c>
      <c r="F2">
        <v>0.28901734104046245</v>
      </c>
      <c r="G2">
        <v>3.6416184971098269</v>
      </c>
    </row>
    <row r="3" spans="1:7" x14ac:dyDescent="0.2">
      <c r="A3" t="s">
        <v>63</v>
      </c>
      <c r="B3">
        <v>2018</v>
      </c>
      <c r="C3" t="s">
        <v>67</v>
      </c>
      <c r="D3" t="s">
        <v>22</v>
      </c>
      <c r="E3">
        <v>0.90400000000000003</v>
      </c>
      <c r="F3">
        <v>0.23296447291788003</v>
      </c>
      <c r="G3">
        <v>3.4478741991846249</v>
      </c>
    </row>
    <row r="4" spans="1:7" x14ac:dyDescent="0.2">
      <c r="A4" t="s">
        <v>63</v>
      </c>
      <c r="B4">
        <v>2018</v>
      </c>
      <c r="C4" t="s">
        <v>66</v>
      </c>
      <c r="D4" t="s">
        <v>24</v>
      </c>
      <c r="E4">
        <v>3.0009999999999999</v>
      </c>
      <c r="F4">
        <v>0.16698779704560052</v>
      </c>
      <c r="G4">
        <v>1.1188182402055236</v>
      </c>
    </row>
    <row r="5" spans="1:7" x14ac:dyDescent="0.2">
      <c r="A5" t="s">
        <v>63</v>
      </c>
      <c r="B5">
        <v>2018</v>
      </c>
      <c r="C5" t="s">
        <v>67</v>
      </c>
      <c r="D5" t="s">
        <v>24</v>
      </c>
      <c r="E5">
        <v>3.4540000000000002</v>
      </c>
      <c r="F5">
        <v>0.12295347181777001</v>
      </c>
      <c r="G5">
        <v>1.0082184689057141</v>
      </c>
    </row>
    <row r="6" spans="1:7" x14ac:dyDescent="0.2">
      <c r="A6" t="s">
        <v>63</v>
      </c>
      <c r="B6">
        <v>2018</v>
      </c>
      <c r="C6" t="s">
        <v>66</v>
      </c>
      <c r="D6" t="s">
        <v>25</v>
      </c>
      <c r="E6">
        <v>2.7759999999999998</v>
      </c>
      <c r="F6">
        <v>6.4226075786769435E-2</v>
      </c>
      <c r="G6">
        <v>2.723185613359024</v>
      </c>
    </row>
    <row r="7" spans="1:7" x14ac:dyDescent="0.2">
      <c r="A7" t="s">
        <v>63</v>
      </c>
      <c r="B7">
        <v>2018</v>
      </c>
      <c r="C7" t="s">
        <v>67</v>
      </c>
      <c r="D7" t="s">
        <v>25</v>
      </c>
      <c r="E7">
        <v>2.9340000000000002</v>
      </c>
      <c r="F7">
        <v>6.4712353588300006E-2</v>
      </c>
      <c r="G7">
        <v>2.3943570827671001</v>
      </c>
    </row>
    <row r="8" spans="1:7" x14ac:dyDescent="0.2">
      <c r="A8" t="s">
        <v>63</v>
      </c>
      <c r="B8">
        <v>2018</v>
      </c>
      <c r="C8" t="s">
        <v>66</v>
      </c>
      <c r="D8" t="s">
        <v>23</v>
      </c>
      <c r="E8">
        <v>1.0309999999999999</v>
      </c>
      <c r="F8">
        <v>8.9916506101477209E-2</v>
      </c>
      <c r="G8">
        <v>6.2941554271034039E-2</v>
      </c>
    </row>
    <row r="9" spans="1:7" x14ac:dyDescent="0.2">
      <c r="A9" t="s">
        <v>63</v>
      </c>
      <c r="B9">
        <v>2018</v>
      </c>
      <c r="C9" t="s">
        <v>67</v>
      </c>
      <c r="D9" t="s">
        <v>23</v>
      </c>
      <c r="E9">
        <v>0.997</v>
      </c>
      <c r="F9">
        <v>0.25237817899437004</v>
      </c>
      <c r="G9">
        <v>0.22714036109493302</v>
      </c>
    </row>
    <row r="10" spans="1:7" x14ac:dyDescent="0.2">
      <c r="A10" t="s">
        <v>63</v>
      </c>
      <c r="B10">
        <v>2018</v>
      </c>
      <c r="C10" t="s">
        <v>66</v>
      </c>
      <c r="D10" t="s">
        <v>56</v>
      </c>
      <c r="E10">
        <f t="shared" ref="E10:E11" si="0">AVERAGE(E4,E6)</f>
        <v>2.8884999999999996</v>
      </c>
      <c r="F10">
        <v>0.23121387283236994</v>
      </c>
      <c r="G10">
        <v>3.8420038535645475</v>
      </c>
    </row>
    <row r="11" spans="1:7" x14ac:dyDescent="0.2">
      <c r="A11" t="s">
        <v>63</v>
      </c>
      <c r="B11">
        <v>2018</v>
      </c>
      <c r="C11" t="s">
        <v>67</v>
      </c>
      <c r="D11" t="s">
        <v>56</v>
      </c>
      <c r="E11">
        <f t="shared" si="0"/>
        <v>3.194</v>
      </c>
      <c r="F11">
        <v>0.18766582540607002</v>
      </c>
      <c r="G11">
        <v>3.4025755516728142</v>
      </c>
    </row>
    <row r="12" spans="1:7" x14ac:dyDescent="0.2">
      <c r="A12" t="s">
        <v>63</v>
      </c>
      <c r="B12">
        <v>2018</v>
      </c>
      <c r="C12" t="s">
        <v>66</v>
      </c>
      <c r="D12" t="s">
        <v>52</v>
      </c>
      <c r="E12" s="31">
        <f t="shared" ref="E12:E13" si="1">AVERAGE(E2,E8)</f>
        <v>0.97550000000000003</v>
      </c>
      <c r="F12">
        <v>0.37893384714193967</v>
      </c>
      <c r="G12">
        <v>3.7045600513808608</v>
      </c>
    </row>
    <row r="13" spans="1:7" x14ac:dyDescent="0.2">
      <c r="A13" t="s">
        <v>63</v>
      </c>
      <c r="B13">
        <v>2018</v>
      </c>
      <c r="C13" t="s">
        <v>67</v>
      </c>
      <c r="D13" t="s">
        <v>52</v>
      </c>
      <c r="E13" s="31">
        <f t="shared" si="1"/>
        <v>0.95050000000000001</v>
      </c>
      <c r="F13">
        <v>0.48534265191225007</v>
      </c>
      <c r="G13">
        <v>3.6750145602795579</v>
      </c>
    </row>
    <row r="14" spans="1:7" x14ac:dyDescent="0.2">
      <c r="A14" t="s">
        <v>63</v>
      </c>
      <c r="B14">
        <v>2018</v>
      </c>
      <c r="C14" t="s">
        <v>66</v>
      </c>
      <c r="D14" t="s">
        <v>53</v>
      </c>
      <c r="E14" s="31">
        <f t="shared" ref="E14" si="2">AVERAGE(E2,E4,E6,E8,E12)</f>
        <v>1.7406999999999997</v>
      </c>
      <c r="F14">
        <v>0.61014771997430961</v>
      </c>
      <c r="G14">
        <v>7.5465639049454083</v>
      </c>
    </row>
    <row r="15" spans="1:7" x14ac:dyDescent="0.2">
      <c r="A15" t="s">
        <v>63</v>
      </c>
      <c r="B15">
        <v>2018</v>
      </c>
      <c r="C15" t="s">
        <v>67</v>
      </c>
      <c r="D15" t="s">
        <v>53</v>
      </c>
      <c r="E15" s="31">
        <f t="shared" ref="E15" si="3">AVERAGE(E3,E5,E7,E9)</f>
        <v>2.0722500000000004</v>
      </c>
      <c r="F15">
        <v>0.67300847731832003</v>
      </c>
      <c r="G15">
        <v>7.0775901119523716</v>
      </c>
    </row>
    <row r="16" spans="1:7" x14ac:dyDescent="0.2">
      <c r="A16" t="s">
        <v>63</v>
      </c>
      <c r="B16">
        <v>2018</v>
      </c>
      <c r="C16" t="s">
        <v>66</v>
      </c>
      <c r="D16" t="s">
        <v>54</v>
      </c>
      <c r="E16" s="31">
        <f t="shared" ref="E16" si="4">AVERAGE(E4,E6,E8,E12,E14)</f>
        <v>1.9048399999999996</v>
      </c>
      <c r="F16">
        <v>0.54592164418754019</v>
      </c>
      <c r="G16">
        <v>4.8233782915863843</v>
      </c>
    </row>
    <row r="17" spans="1:7" x14ac:dyDescent="0.2">
      <c r="A17" t="s">
        <v>63</v>
      </c>
      <c r="B17">
        <v>2018</v>
      </c>
      <c r="C17" t="s">
        <v>67</v>
      </c>
      <c r="D17" t="s">
        <v>54</v>
      </c>
      <c r="E17" s="31">
        <f t="shared" ref="E17" si="5">AVERAGE(E5,E7,E9,E13)</f>
        <v>2.0838749999999999</v>
      </c>
      <c r="F17">
        <v>0.60829612373002007</v>
      </c>
      <c r="G17">
        <v>4.6832330291852715</v>
      </c>
    </row>
    <row r="18" spans="1:7" x14ac:dyDescent="0.2">
      <c r="A18" t="s">
        <v>64</v>
      </c>
      <c r="B18">
        <v>2018</v>
      </c>
      <c r="C18" t="s">
        <v>67</v>
      </c>
      <c r="D18" t="s">
        <v>22</v>
      </c>
      <c r="E18">
        <v>0.90700000000000003</v>
      </c>
      <c r="F18">
        <v>0.31987446436115641</v>
      </c>
      <c r="G18">
        <v>3.9344559116422242</v>
      </c>
    </row>
    <row r="19" spans="1:7" x14ac:dyDescent="0.2">
      <c r="A19" t="s">
        <v>64</v>
      </c>
      <c r="B19">
        <v>2018</v>
      </c>
      <c r="C19" t="s">
        <v>66</v>
      </c>
      <c r="D19" t="s">
        <v>22</v>
      </c>
      <c r="E19">
        <v>0.88600000000000001</v>
      </c>
      <c r="F19">
        <v>0.24444444444444444</v>
      </c>
      <c r="G19">
        <v>3.3977777777777778</v>
      </c>
    </row>
    <row r="20" spans="1:7" x14ac:dyDescent="0.2">
      <c r="A20" t="s">
        <v>64</v>
      </c>
      <c r="B20">
        <v>2018</v>
      </c>
      <c r="C20" t="s">
        <v>67</v>
      </c>
      <c r="D20" t="s">
        <v>24</v>
      </c>
      <c r="E20">
        <v>3.8639999999999999</v>
      </c>
      <c r="F20">
        <v>2.414146900838916E-2</v>
      </c>
      <c r="G20">
        <v>0.12312149194278471</v>
      </c>
    </row>
    <row r="21" spans="1:7" x14ac:dyDescent="0.2">
      <c r="A21" t="s">
        <v>64</v>
      </c>
      <c r="B21">
        <v>2018</v>
      </c>
      <c r="C21" t="s">
        <v>66</v>
      </c>
      <c r="D21" t="s">
        <v>24</v>
      </c>
      <c r="E21">
        <v>3.153</v>
      </c>
      <c r="F21">
        <v>2.7777777777777776E-2</v>
      </c>
      <c r="G21">
        <v>0.10833333333333334</v>
      </c>
    </row>
    <row r="22" spans="1:7" x14ac:dyDescent="0.2">
      <c r="A22" t="s">
        <v>64</v>
      </c>
      <c r="B22">
        <v>2018</v>
      </c>
      <c r="C22" t="s">
        <v>67</v>
      </c>
      <c r="D22" t="s">
        <v>25</v>
      </c>
      <c r="E22">
        <v>3.0550000000000002</v>
      </c>
      <c r="F22">
        <v>4.2247570764681032E-2</v>
      </c>
      <c r="G22">
        <v>1.55893536121673</v>
      </c>
    </row>
    <row r="23" spans="1:7" x14ac:dyDescent="0.2">
      <c r="A23" t="s">
        <v>64</v>
      </c>
      <c r="B23">
        <v>2018</v>
      </c>
      <c r="C23" t="s">
        <v>66</v>
      </c>
      <c r="D23" t="s">
        <v>25</v>
      </c>
      <c r="E23">
        <v>2.633</v>
      </c>
      <c r="F23">
        <v>4.4444444444444446E-2</v>
      </c>
      <c r="G23">
        <v>1.7822222222222224</v>
      </c>
    </row>
    <row r="24" spans="1:7" x14ac:dyDescent="0.2">
      <c r="A24" t="s">
        <v>64</v>
      </c>
      <c r="B24">
        <v>2018</v>
      </c>
      <c r="C24" t="s">
        <v>67</v>
      </c>
      <c r="D24" t="s">
        <v>23</v>
      </c>
      <c r="E24">
        <v>0.97599999999999998</v>
      </c>
      <c r="F24">
        <v>0.84495141529362061</v>
      </c>
      <c r="G24">
        <v>1.0139416983523448</v>
      </c>
    </row>
    <row r="25" spans="1:7" x14ac:dyDescent="0.2">
      <c r="A25" t="s">
        <v>64</v>
      </c>
      <c r="B25">
        <v>2018</v>
      </c>
      <c r="C25" t="s">
        <v>66</v>
      </c>
      <c r="D25" t="s">
        <v>23</v>
      </c>
      <c r="E25">
        <v>0.876</v>
      </c>
      <c r="F25">
        <v>0.86111111111111116</v>
      </c>
      <c r="G25">
        <v>0.94722222222222219</v>
      </c>
    </row>
    <row r="26" spans="1:7" x14ac:dyDescent="0.2">
      <c r="A26" t="s">
        <v>64</v>
      </c>
      <c r="B26">
        <v>2018</v>
      </c>
      <c r="C26" t="s">
        <v>67</v>
      </c>
      <c r="D26" t="s">
        <v>56</v>
      </c>
      <c r="E26">
        <f t="shared" ref="E26:E27" si="6">AVERAGE(E20,E22)</f>
        <v>3.4595000000000002</v>
      </c>
      <c r="F26">
        <v>6.6389039773070188E-2</v>
      </c>
      <c r="G26">
        <v>1.6820568531595148</v>
      </c>
    </row>
    <row r="27" spans="1:7" x14ac:dyDescent="0.2">
      <c r="A27" t="s">
        <v>64</v>
      </c>
      <c r="B27">
        <v>2018</v>
      </c>
      <c r="C27" t="s">
        <v>66</v>
      </c>
      <c r="D27" t="s">
        <v>56</v>
      </c>
      <c r="E27">
        <f t="shared" si="6"/>
        <v>2.8929999999999998</v>
      </c>
      <c r="F27">
        <v>7.2222222222222215E-2</v>
      </c>
      <c r="G27">
        <v>1.8905555555555558</v>
      </c>
    </row>
    <row r="28" spans="1:7" x14ac:dyDescent="0.2">
      <c r="A28" t="s">
        <v>64</v>
      </c>
      <c r="B28">
        <v>2018</v>
      </c>
      <c r="C28" t="s">
        <v>67</v>
      </c>
      <c r="D28" t="s">
        <v>52</v>
      </c>
      <c r="E28" s="31">
        <f t="shared" ref="E28:E29" si="7">AVERAGE(E18,E24)</f>
        <v>0.9415</v>
      </c>
      <c r="F28">
        <v>1.164825879654777</v>
      </c>
      <c r="G28">
        <v>4.9483976099945686</v>
      </c>
    </row>
    <row r="29" spans="1:7" x14ac:dyDescent="0.2">
      <c r="A29" t="s">
        <v>64</v>
      </c>
      <c r="B29">
        <v>2018</v>
      </c>
      <c r="C29" t="s">
        <v>66</v>
      </c>
      <c r="D29" t="s">
        <v>52</v>
      </c>
      <c r="E29" s="31">
        <f t="shared" si="7"/>
        <v>0.88100000000000001</v>
      </c>
      <c r="F29">
        <v>1.1055555555555556</v>
      </c>
      <c r="G29">
        <v>4.3449999999999998</v>
      </c>
    </row>
    <row r="30" spans="1:7" x14ac:dyDescent="0.2">
      <c r="A30" t="s">
        <v>64</v>
      </c>
      <c r="B30">
        <v>2018</v>
      </c>
      <c r="C30" t="s">
        <v>67</v>
      </c>
      <c r="D30" t="s">
        <v>53</v>
      </c>
      <c r="E30" s="31">
        <f t="shared" ref="E30" si="8">AVERAGE(E18,E20,E22,E24,E28)</f>
        <v>1.9486999999999999</v>
      </c>
      <c r="F30">
        <v>1.2312149194278472</v>
      </c>
      <c r="G30">
        <v>6.6304544631540843</v>
      </c>
    </row>
    <row r="31" spans="1:7" x14ac:dyDescent="0.2">
      <c r="A31" t="s">
        <v>64</v>
      </c>
      <c r="B31">
        <v>2018</v>
      </c>
      <c r="C31" t="s">
        <v>66</v>
      </c>
      <c r="D31" t="s">
        <v>53</v>
      </c>
      <c r="E31" s="31">
        <f t="shared" ref="E31" si="9">AVERAGE(E19,E21,E23,E25)</f>
        <v>1.887</v>
      </c>
      <c r="F31">
        <v>1.1777777777777778</v>
      </c>
      <c r="G31">
        <v>6.235555555555556</v>
      </c>
    </row>
    <row r="32" spans="1:7" x14ac:dyDescent="0.2">
      <c r="A32" t="s">
        <v>64</v>
      </c>
      <c r="B32">
        <v>2018</v>
      </c>
      <c r="C32" t="s">
        <v>67</v>
      </c>
      <c r="D32" t="s">
        <v>54</v>
      </c>
      <c r="E32" s="31">
        <f t="shared" ref="E32" si="10">AVERAGE(E20,E22,E24,E28,E30)</f>
        <v>2.1570400000000003</v>
      </c>
      <c r="F32">
        <v>1.1889673486631662</v>
      </c>
      <c r="G32">
        <v>5.071519101937354</v>
      </c>
    </row>
    <row r="33" spans="1:7" x14ac:dyDescent="0.2">
      <c r="A33" t="s">
        <v>64</v>
      </c>
      <c r="B33">
        <v>2018</v>
      </c>
      <c r="C33" t="s">
        <v>66</v>
      </c>
      <c r="D33" t="s">
        <v>54</v>
      </c>
      <c r="E33" s="31">
        <f t="shared" ref="E33" si="11">AVERAGE(E21,E23,E25,E29)</f>
        <v>1.88575</v>
      </c>
      <c r="F33">
        <v>1.1333333333333333</v>
      </c>
      <c r="G33">
        <v>4.4533333333333331</v>
      </c>
    </row>
    <row r="34" spans="1:7" x14ac:dyDescent="0.2">
      <c r="A34" t="s">
        <v>65</v>
      </c>
      <c r="B34">
        <v>2018</v>
      </c>
      <c r="C34" t="s">
        <v>67</v>
      </c>
      <c r="D34" t="s">
        <v>22</v>
      </c>
      <c r="E34">
        <v>0.88</v>
      </c>
      <c r="F34">
        <v>0.12548482774355466</v>
      </c>
      <c r="G34">
        <v>1.806981519507187</v>
      </c>
    </row>
    <row r="35" spans="1:7" x14ac:dyDescent="0.2">
      <c r="A35" t="s">
        <v>65</v>
      </c>
      <c r="B35">
        <v>2018</v>
      </c>
      <c r="C35" t="s">
        <v>66</v>
      </c>
      <c r="D35" t="s">
        <v>22</v>
      </c>
      <c r="E35">
        <v>0.88800000000000001</v>
      </c>
      <c r="F35">
        <v>0.1221001221001221</v>
      </c>
      <c r="G35">
        <v>2.4175824175824174</v>
      </c>
    </row>
    <row r="36" spans="1:7" x14ac:dyDescent="0.2">
      <c r="A36" t="s">
        <v>65</v>
      </c>
      <c r="B36">
        <v>2018</v>
      </c>
      <c r="C36" t="s">
        <v>67</v>
      </c>
      <c r="D36" t="s">
        <v>24</v>
      </c>
      <c r="E36">
        <v>3.766</v>
      </c>
      <c r="F36">
        <v>0.85557837097878164</v>
      </c>
      <c r="G36">
        <v>3.5078713210130048</v>
      </c>
    </row>
    <row r="37" spans="1:7" x14ac:dyDescent="0.2">
      <c r="A37" t="s">
        <v>65</v>
      </c>
      <c r="B37">
        <v>2018</v>
      </c>
      <c r="C37" t="s">
        <v>66</v>
      </c>
      <c r="D37" t="s">
        <v>24</v>
      </c>
      <c r="E37">
        <v>3.6589999999999998</v>
      </c>
      <c r="F37">
        <v>1.0622710622710623</v>
      </c>
      <c r="G37">
        <v>5.5238095238095237</v>
      </c>
    </row>
    <row r="38" spans="1:7" x14ac:dyDescent="0.2">
      <c r="A38" t="s">
        <v>65</v>
      </c>
      <c r="B38">
        <v>2018</v>
      </c>
      <c r="C38" t="s">
        <v>67</v>
      </c>
      <c r="D38" t="s">
        <v>25</v>
      </c>
      <c r="E38">
        <v>2.4089999999999998</v>
      </c>
      <c r="F38">
        <v>1.1407711613050422E-2</v>
      </c>
      <c r="G38">
        <v>0.67647729865389006</v>
      </c>
    </row>
    <row r="39" spans="1:7" x14ac:dyDescent="0.2">
      <c r="A39" t="s">
        <v>65</v>
      </c>
      <c r="B39">
        <v>2018</v>
      </c>
      <c r="C39" t="s">
        <v>66</v>
      </c>
      <c r="D39" t="s">
        <v>25</v>
      </c>
      <c r="E39">
        <v>0</v>
      </c>
      <c r="F39">
        <v>0</v>
      </c>
      <c r="G39">
        <v>0</v>
      </c>
    </row>
    <row r="40" spans="1:7" x14ac:dyDescent="0.2">
      <c r="A40" t="s">
        <v>65</v>
      </c>
      <c r="B40">
        <v>2018</v>
      </c>
      <c r="C40" t="s">
        <v>67</v>
      </c>
      <c r="D40" t="s">
        <v>23</v>
      </c>
      <c r="E40">
        <v>0.67500000000000004</v>
      </c>
      <c r="F40">
        <v>3.4223134839151265E-2</v>
      </c>
      <c r="G40">
        <v>6.8446269678302547E-3</v>
      </c>
    </row>
    <row r="41" spans="1:7" x14ac:dyDescent="0.2">
      <c r="A41" t="s">
        <v>65</v>
      </c>
      <c r="B41">
        <v>2018</v>
      </c>
      <c r="C41" t="s">
        <v>66</v>
      </c>
      <c r="D41" t="s">
        <v>23</v>
      </c>
      <c r="E41">
        <v>0.73199999999999998</v>
      </c>
      <c r="F41">
        <v>1.221001221001221E-2</v>
      </c>
      <c r="G41">
        <v>2.442002442002442E-3</v>
      </c>
    </row>
    <row r="42" spans="1:7" x14ac:dyDescent="0.2">
      <c r="A42" t="s">
        <v>65</v>
      </c>
      <c r="B42">
        <v>2018</v>
      </c>
      <c r="C42" t="s">
        <v>67</v>
      </c>
      <c r="D42" t="s">
        <v>56</v>
      </c>
      <c r="E42">
        <f t="shared" ref="E42:E43" si="12">AVERAGE(E36,E38)</f>
        <v>3.0874999999999999</v>
      </c>
      <c r="F42">
        <v>0.86698608259183207</v>
      </c>
      <c r="G42">
        <v>4.1843486196668946</v>
      </c>
    </row>
    <row r="43" spans="1:7" x14ac:dyDescent="0.2">
      <c r="A43" t="s">
        <v>65</v>
      </c>
      <c r="B43">
        <v>2018</v>
      </c>
      <c r="C43" t="s">
        <v>66</v>
      </c>
      <c r="D43" t="s">
        <v>56</v>
      </c>
      <c r="E43">
        <f t="shared" si="12"/>
        <v>1.8294999999999999</v>
      </c>
      <c r="F43">
        <v>1.0622710622710623</v>
      </c>
      <c r="G43">
        <v>5.5238095238095237</v>
      </c>
    </row>
    <row r="44" spans="1:7" x14ac:dyDescent="0.2">
      <c r="A44" t="s">
        <v>65</v>
      </c>
      <c r="B44">
        <v>2018</v>
      </c>
      <c r="C44" t="s">
        <v>67</v>
      </c>
      <c r="D44" t="s">
        <v>52</v>
      </c>
      <c r="E44" s="31">
        <f t="shared" ref="E44:E45" si="13">AVERAGE(E34,E40)</f>
        <v>0.77750000000000008</v>
      </c>
      <c r="F44">
        <v>0.15970796258270592</v>
      </c>
      <c r="G44">
        <v>1.8138261464750172</v>
      </c>
    </row>
    <row r="45" spans="1:7" x14ac:dyDescent="0.2">
      <c r="A45" t="s">
        <v>65</v>
      </c>
      <c r="B45">
        <v>2018</v>
      </c>
      <c r="C45" t="s">
        <v>66</v>
      </c>
      <c r="D45" t="s">
        <v>52</v>
      </c>
      <c r="E45" s="31">
        <f t="shared" si="13"/>
        <v>0.81</v>
      </c>
      <c r="F45">
        <v>0.1343101343101343</v>
      </c>
      <c r="G45">
        <v>2.4200244200244199</v>
      </c>
    </row>
    <row r="46" spans="1:7" x14ac:dyDescent="0.2">
      <c r="A46" t="s">
        <v>65</v>
      </c>
      <c r="B46">
        <v>2018</v>
      </c>
      <c r="C46" t="s">
        <v>67</v>
      </c>
      <c r="D46" t="s">
        <v>53</v>
      </c>
      <c r="E46" s="31">
        <f t="shared" ref="E46" si="14">AVERAGE(E34,E36,E38,E40,E44)</f>
        <v>1.7015</v>
      </c>
      <c r="F46">
        <v>1.0266940451745379</v>
      </c>
      <c r="G46">
        <v>5.9981747661419131</v>
      </c>
    </row>
    <row r="47" spans="1:7" x14ac:dyDescent="0.2">
      <c r="A47" t="s">
        <v>65</v>
      </c>
      <c r="B47">
        <v>2018</v>
      </c>
      <c r="C47" t="s">
        <v>66</v>
      </c>
      <c r="D47" t="s">
        <v>53</v>
      </c>
      <c r="E47" s="31">
        <f t="shared" ref="E47" si="15">AVERAGE(E35,E37,E39,E41)</f>
        <v>1.31975</v>
      </c>
      <c r="F47">
        <v>1.1965811965811965</v>
      </c>
      <c r="G47">
        <v>7.943833943833944</v>
      </c>
    </row>
    <row r="48" spans="1:7" x14ac:dyDescent="0.2">
      <c r="A48" t="s">
        <v>65</v>
      </c>
      <c r="B48">
        <v>2018</v>
      </c>
      <c r="C48" t="s">
        <v>67</v>
      </c>
      <c r="D48" t="s">
        <v>54</v>
      </c>
      <c r="E48" s="31">
        <f t="shared" ref="E48" si="16">AVERAGE(E36,E38,E40,E44,E46)</f>
        <v>1.8657999999999997</v>
      </c>
      <c r="F48">
        <v>1.0152863335614875</v>
      </c>
      <c r="G48">
        <v>5.3216974674880229</v>
      </c>
    </row>
    <row r="49" spans="1:7" x14ac:dyDescent="0.2">
      <c r="A49" t="s">
        <v>65</v>
      </c>
      <c r="B49">
        <v>2018</v>
      </c>
      <c r="C49" t="s">
        <v>66</v>
      </c>
      <c r="D49" t="s">
        <v>54</v>
      </c>
      <c r="E49" s="31">
        <f t="shared" ref="E49" si="17">AVERAGE(E37,E39,E41,E45)</f>
        <v>1.3002500000000001</v>
      </c>
      <c r="F49">
        <v>1.1965811965811965</v>
      </c>
      <c r="G49">
        <v>7.943833943833944</v>
      </c>
    </row>
    <row r="50" spans="1:7" x14ac:dyDescent="0.2">
      <c r="A50" t="s">
        <v>29</v>
      </c>
      <c r="B50">
        <v>2018</v>
      </c>
      <c r="C50" t="s">
        <v>67</v>
      </c>
      <c r="D50" t="s">
        <v>22</v>
      </c>
      <c r="E50">
        <v>0.98</v>
      </c>
      <c r="F50">
        <v>0.16733601070950468</v>
      </c>
      <c r="G50">
        <v>2.3761713520749668</v>
      </c>
    </row>
    <row r="51" spans="1:7" x14ac:dyDescent="0.2">
      <c r="A51" t="s">
        <v>29</v>
      </c>
      <c r="B51">
        <v>2018</v>
      </c>
      <c r="C51" t="s">
        <v>66</v>
      </c>
      <c r="D51" t="s">
        <v>22</v>
      </c>
      <c r="E51">
        <v>0.93300000000000005</v>
      </c>
      <c r="F51">
        <v>0.27985074626865669</v>
      </c>
      <c r="G51">
        <v>4.0298507462686564</v>
      </c>
    </row>
    <row r="52" spans="1:7" x14ac:dyDescent="0.2">
      <c r="A52" t="s">
        <v>29</v>
      </c>
      <c r="B52">
        <v>2018</v>
      </c>
      <c r="C52" t="s">
        <v>67</v>
      </c>
      <c r="D52" t="s">
        <v>24</v>
      </c>
      <c r="E52">
        <v>3.52</v>
      </c>
      <c r="F52">
        <v>1.4809236947791165</v>
      </c>
      <c r="G52">
        <v>7.552710843373494</v>
      </c>
    </row>
    <row r="53" spans="1:7" x14ac:dyDescent="0.2">
      <c r="A53" t="s">
        <v>29</v>
      </c>
      <c r="B53">
        <v>2018</v>
      </c>
      <c r="C53" t="s">
        <v>66</v>
      </c>
      <c r="D53" t="s">
        <v>24</v>
      </c>
      <c r="E53">
        <v>3.4060000000000001</v>
      </c>
      <c r="F53">
        <v>1.1194029850746268</v>
      </c>
      <c r="G53">
        <v>6.3805970149253728</v>
      </c>
    </row>
    <row r="54" spans="1:7" x14ac:dyDescent="0.2">
      <c r="A54" t="s">
        <v>29</v>
      </c>
      <c r="B54">
        <v>2018</v>
      </c>
      <c r="C54" t="s">
        <v>67</v>
      </c>
      <c r="D54" t="s">
        <v>25</v>
      </c>
      <c r="E54">
        <v>0</v>
      </c>
      <c r="F54">
        <v>0</v>
      </c>
      <c r="G54">
        <v>0</v>
      </c>
    </row>
    <row r="55" spans="1:7" x14ac:dyDescent="0.2">
      <c r="A55" t="s">
        <v>29</v>
      </c>
      <c r="B55">
        <v>2018</v>
      </c>
      <c r="C55" t="s">
        <v>66</v>
      </c>
      <c r="D55" t="s">
        <v>25</v>
      </c>
      <c r="E55">
        <v>2.8570000000000002</v>
      </c>
      <c r="F55">
        <v>3.3921302578018994E-2</v>
      </c>
      <c r="G55">
        <v>1.7164179104477613</v>
      </c>
    </row>
    <row r="56" spans="1:7" x14ac:dyDescent="0.2">
      <c r="A56" t="s">
        <v>29</v>
      </c>
      <c r="B56">
        <v>2018</v>
      </c>
      <c r="C56" t="s">
        <v>67</v>
      </c>
      <c r="D56" t="s">
        <v>23</v>
      </c>
      <c r="E56">
        <v>1.0329999999999999</v>
      </c>
      <c r="F56">
        <v>0.71117804551539499</v>
      </c>
      <c r="G56">
        <v>1.1378848728246318</v>
      </c>
    </row>
    <row r="57" spans="1:7" x14ac:dyDescent="0.2">
      <c r="A57" t="s">
        <v>29</v>
      </c>
      <c r="B57">
        <v>2018</v>
      </c>
      <c r="C57" t="s">
        <v>66</v>
      </c>
      <c r="D57" t="s">
        <v>23</v>
      </c>
      <c r="E57">
        <v>0.97199999999999998</v>
      </c>
      <c r="F57">
        <v>0.61906377204884666</v>
      </c>
      <c r="G57">
        <v>1.1762211668928086</v>
      </c>
    </row>
    <row r="58" spans="1:7" x14ac:dyDescent="0.2">
      <c r="A58" t="s">
        <v>29</v>
      </c>
      <c r="B58">
        <v>2018</v>
      </c>
      <c r="C58" t="s">
        <v>67</v>
      </c>
      <c r="D58" t="s">
        <v>56</v>
      </c>
      <c r="E58">
        <f t="shared" ref="E58:E59" si="18">AVERAGE(E52,E54)</f>
        <v>1.76</v>
      </c>
      <c r="F58">
        <v>1.4809236947791165</v>
      </c>
      <c r="G58">
        <v>7.552710843373494</v>
      </c>
    </row>
    <row r="59" spans="1:7" x14ac:dyDescent="0.2">
      <c r="A59" t="s">
        <v>29</v>
      </c>
      <c r="B59">
        <v>2018</v>
      </c>
      <c r="C59" t="s">
        <v>66</v>
      </c>
      <c r="D59" t="s">
        <v>56</v>
      </c>
      <c r="E59">
        <f t="shared" si="18"/>
        <v>3.1315</v>
      </c>
      <c r="F59">
        <v>1.1533242876526457</v>
      </c>
      <c r="G59">
        <v>8.0970149253731343</v>
      </c>
    </row>
    <row r="60" spans="1:7" x14ac:dyDescent="0.2">
      <c r="A60" t="s">
        <v>29</v>
      </c>
      <c r="B60">
        <v>2018</v>
      </c>
      <c r="C60" t="s">
        <v>67</v>
      </c>
      <c r="D60" t="s">
        <v>52</v>
      </c>
      <c r="E60" s="31">
        <f t="shared" ref="E60:E61" si="19">AVERAGE(E50,E56)</f>
        <v>1.0065</v>
      </c>
      <c r="F60">
        <v>0.87851405622489964</v>
      </c>
      <c r="G60">
        <v>3.5140562248995986</v>
      </c>
    </row>
    <row r="61" spans="1:7" x14ac:dyDescent="0.2">
      <c r="A61" t="s">
        <v>29</v>
      </c>
      <c r="B61">
        <v>2018</v>
      </c>
      <c r="C61" t="s">
        <v>66</v>
      </c>
      <c r="D61" t="s">
        <v>52</v>
      </c>
      <c r="E61" s="31">
        <f t="shared" si="19"/>
        <v>0.95250000000000001</v>
      </c>
      <c r="F61">
        <v>0.89891451831750335</v>
      </c>
      <c r="G61">
        <v>5.2060719131614652</v>
      </c>
    </row>
    <row r="62" spans="1:7" x14ac:dyDescent="0.2">
      <c r="A62" t="s">
        <v>29</v>
      </c>
      <c r="B62">
        <v>2018</v>
      </c>
      <c r="C62" t="s">
        <v>67</v>
      </c>
      <c r="D62" t="s">
        <v>53</v>
      </c>
      <c r="E62" s="31">
        <f t="shared" ref="E62" si="20">AVERAGE(E50,E52,E54,E56,E60)</f>
        <v>1.3078999999999998</v>
      </c>
      <c r="F62">
        <v>2.3594377510040161</v>
      </c>
      <c r="G62">
        <v>11.066767068273093</v>
      </c>
    </row>
    <row r="63" spans="1:7" x14ac:dyDescent="0.2">
      <c r="A63" t="s">
        <v>29</v>
      </c>
      <c r="B63">
        <v>2018</v>
      </c>
      <c r="C63" t="s">
        <v>66</v>
      </c>
      <c r="D63" t="s">
        <v>53</v>
      </c>
      <c r="E63" s="31">
        <f t="shared" ref="E63" si="21">AVERAGE(E51,E53,E55,E57)</f>
        <v>2.0420000000000003</v>
      </c>
      <c r="F63">
        <v>2.0522388059701493</v>
      </c>
      <c r="G63">
        <v>13.303086838534599</v>
      </c>
    </row>
    <row r="64" spans="1:7" x14ac:dyDescent="0.2">
      <c r="A64" t="s">
        <v>29</v>
      </c>
      <c r="B64">
        <v>2018</v>
      </c>
      <c r="C64" t="s">
        <v>67</v>
      </c>
      <c r="D64" t="s">
        <v>54</v>
      </c>
      <c r="E64" s="31">
        <f t="shared" ref="E64" si="22">AVERAGE(E52,E54,E56,E60,E62)</f>
        <v>1.37348</v>
      </c>
      <c r="F64">
        <v>2.3594377510040161</v>
      </c>
      <c r="G64">
        <v>11.066767068273093</v>
      </c>
    </row>
    <row r="65" spans="1:7" x14ac:dyDescent="0.2">
      <c r="A65" t="s">
        <v>29</v>
      </c>
      <c r="B65">
        <v>2018</v>
      </c>
      <c r="C65" t="s">
        <v>66</v>
      </c>
      <c r="D65" t="s">
        <v>54</v>
      </c>
      <c r="E65" s="31">
        <f t="shared" ref="E65" si="23">AVERAGE(E53,E55,E57,E61)</f>
        <v>2.046875</v>
      </c>
      <c r="F65">
        <v>2.0183175033921303</v>
      </c>
      <c r="G65">
        <v>11.586668928086837</v>
      </c>
    </row>
    <row r="66" spans="1:7" x14ac:dyDescent="0.2">
      <c r="A66" t="s">
        <v>30</v>
      </c>
      <c r="B66">
        <v>2018</v>
      </c>
      <c r="C66" t="s">
        <v>67</v>
      </c>
      <c r="D66" t="s">
        <v>22</v>
      </c>
      <c r="E66">
        <v>0.90800000000000003</v>
      </c>
      <c r="F66">
        <v>0.1133482475764355</v>
      </c>
      <c r="G66">
        <v>2.6636838180462341</v>
      </c>
    </row>
    <row r="67" spans="1:7" x14ac:dyDescent="0.2">
      <c r="A67" t="s">
        <v>30</v>
      </c>
      <c r="B67">
        <v>2018</v>
      </c>
      <c r="C67" t="s">
        <v>66</v>
      </c>
      <c r="D67" t="s">
        <v>22</v>
      </c>
      <c r="E67">
        <v>0.89700000000000002</v>
      </c>
      <c r="F67">
        <v>0.15403573629081949</v>
      </c>
      <c r="G67">
        <v>3.9895255699322245</v>
      </c>
    </row>
    <row r="68" spans="1:7" x14ac:dyDescent="0.2">
      <c r="A68" t="s">
        <v>30</v>
      </c>
      <c r="B68">
        <v>2018</v>
      </c>
      <c r="C68" t="s">
        <v>67</v>
      </c>
      <c r="D68" t="s">
        <v>24</v>
      </c>
      <c r="E68">
        <v>3.8540000000000001</v>
      </c>
      <c r="F68">
        <v>0.45339299030574198</v>
      </c>
      <c r="G68">
        <v>3.2190902311707683</v>
      </c>
    </row>
    <row r="69" spans="1:7" x14ac:dyDescent="0.2">
      <c r="A69" t="s">
        <v>30</v>
      </c>
      <c r="B69">
        <v>2018</v>
      </c>
      <c r="C69" t="s">
        <v>66</v>
      </c>
      <c r="D69" t="s">
        <v>24</v>
      </c>
      <c r="E69">
        <v>5.1079999999999997</v>
      </c>
      <c r="F69">
        <v>0.29437940713356608</v>
      </c>
      <c r="G69">
        <v>2.0312179092216063</v>
      </c>
    </row>
    <row r="70" spans="1:7" x14ac:dyDescent="0.2">
      <c r="A70" t="s">
        <v>30</v>
      </c>
      <c r="B70">
        <v>2018</v>
      </c>
      <c r="C70" t="s">
        <v>67</v>
      </c>
      <c r="D70" t="s">
        <v>25</v>
      </c>
      <c r="E70">
        <v>3.661</v>
      </c>
      <c r="F70">
        <v>5.9656972408650257E-3</v>
      </c>
      <c r="G70">
        <v>0.39194630872483222</v>
      </c>
    </row>
    <row r="71" spans="1:7" x14ac:dyDescent="0.2">
      <c r="A71" t="s">
        <v>30</v>
      </c>
      <c r="B71">
        <v>2018</v>
      </c>
      <c r="C71" t="s">
        <v>66</v>
      </c>
      <c r="D71" t="s">
        <v>25</v>
      </c>
      <c r="E71">
        <v>3.2029999999999998</v>
      </c>
      <c r="F71">
        <v>1.0269049086054631E-2</v>
      </c>
      <c r="G71">
        <v>0.80509344834668317</v>
      </c>
    </row>
    <row r="72" spans="1:7" x14ac:dyDescent="0.2">
      <c r="A72" t="s">
        <v>30</v>
      </c>
      <c r="B72">
        <v>2018</v>
      </c>
      <c r="C72" t="s">
        <v>67</v>
      </c>
      <c r="D72" t="s">
        <v>31</v>
      </c>
      <c r="E72">
        <v>1.1910000000000001</v>
      </c>
      <c r="F72">
        <v>0.68605518269947796</v>
      </c>
      <c r="G72">
        <v>3.7733035048471288</v>
      </c>
    </row>
    <row r="73" spans="1:7" x14ac:dyDescent="0.2">
      <c r="A73" t="s">
        <v>30</v>
      </c>
      <c r="B73">
        <v>2018</v>
      </c>
      <c r="C73" t="s">
        <v>66</v>
      </c>
      <c r="D73" t="s">
        <v>31</v>
      </c>
      <c r="E73">
        <v>1.1870000000000001</v>
      </c>
      <c r="F73">
        <v>0.54083658519887723</v>
      </c>
      <c r="G73">
        <v>3.2450195111932638</v>
      </c>
    </row>
    <row r="74" spans="1:7" x14ac:dyDescent="0.2">
      <c r="A74" t="s">
        <v>30</v>
      </c>
      <c r="B74">
        <v>2018</v>
      </c>
      <c r="C74" t="s">
        <v>67</v>
      </c>
      <c r="D74" t="s">
        <v>23</v>
      </c>
      <c r="E74">
        <v>0.91400000000000003</v>
      </c>
      <c r="F74">
        <v>0.47427293064876958</v>
      </c>
      <c r="G74">
        <v>0.94854586129753915</v>
      </c>
    </row>
    <row r="75" spans="1:7" x14ac:dyDescent="0.2">
      <c r="A75" t="s">
        <v>30</v>
      </c>
      <c r="B75">
        <v>2018</v>
      </c>
      <c r="C75" t="s">
        <v>66</v>
      </c>
      <c r="D75" t="s">
        <v>23</v>
      </c>
      <c r="E75">
        <v>0.90400000000000003</v>
      </c>
      <c r="F75">
        <v>0.64352707605942361</v>
      </c>
      <c r="G75">
        <v>1.2870541521188472</v>
      </c>
    </row>
    <row r="76" spans="1:7" x14ac:dyDescent="0.2">
      <c r="A76" t="s">
        <v>30</v>
      </c>
      <c r="B76">
        <v>2018</v>
      </c>
      <c r="C76" t="s">
        <v>67</v>
      </c>
      <c r="D76" t="s">
        <v>56</v>
      </c>
      <c r="E76">
        <f t="shared" ref="E76:E77" si="24">AVERAGE(E68,E70)</f>
        <v>3.7575000000000003</v>
      </c>
      <c r="F76">
        <v>0.45935868754660703</v>
      </c>
      <c r="G76">
        <v>3.6110365398956006</v>
      </c>
    </row>
    <row r="77" spans="1:7" x14ac:dyDescent="0.2">
      <c r="A77" t="s">
        <v>30</v>
      </c>
      <c r="B77">
        <v>2018</v>
      </c>
      <c r="C77" t="s">
        <v>66</v>
      </c>
      <c r="D77" t="s">
        <v>56</v>
      </c>
      <c r="E77">
        <f t="shared" si="24"/>
        <v>4.1555</v>
      </c>
      <c r="F77">
        <v>0.30464845621962072</v>
      </c>
      <c r="G77">
        <v>2.8363113575682894</v>
      </c>
    </row>
    <row r="78" spans="1:7" x14ac:dyDescent="0.2">
      <c r="A78" t="s">
        <v>30</v>
      </c>
      <c r="B78">
        <v>2018</v>
      </c>
      <c r="C78" t="s">
        <v>67</v>
      </c>
      <c r="D78" t="s">
        <v>52</v>
      </c>
      <c r="E78" s="31">
        <f t="shared" ref="E78:E79" si="25">AVERAGE(E68,E74)</f>
        <v>2.3839999999999999</v>
      </c>
      <c r="F78">
        <v>1.2736763609246831</v>
      </c>
      <c r="G78">
        <v>7.3855331841909022</v>
      </c>
    </row>
    <row r="79" spans="1:7" x14ac:dyDescent="0.2">
      <c r="A79" t="s">
        <v>30</v>
      </c>
      <c r="B79">
        <v>2018</v>
      </c>
      <c r="C79" t="s">
        <v>66</v>
      </c>
      <c r="D79" t="s">
        <v>52</v>
      </c>
      <c r="E79" s="31">
        <f t="shared" si="25"/>
        <v>3.0059999999999998</v>
      </c>
      <c r="F79">
        <v>1.3383993975491202</v>
      </c>
      <c r="G79">
        <v>8.5215992332443342</v>
      </c>
    </row>
    <row r="80" spans="1:7" x14ac:dyDescent="0.2">
      <c r="A80" t="s">
        <v>30</v>
      </c>
      <c r="B80">
        <v>2018</v>
      </c>
      <c r="C80" t="s">
        <v>67</v>
      </c>
      <c r="D80" t="s">
        <v>53</v>
      </c>
      <c r="E80" s="31">
        <f t="shared" ref="E80" si="26">AVERAGE(E68,E70,E72,E74,E78)</f>
        <v>2.4008000000000003</v>
      </c>
      <c r="F80">
        <v>1.7330350484712902</v>
      </c>
      <c r="G80">
        <v>10.996569724086502</v>
      </c>
    </row>
    <row r="81" spans="1:7" x14ac:dyDescent="0.2">
      <c r="A81" t="s">
        <v>30</v>
      </c>
      <c r="B81">
        <v>2018</v>
      </c>
      <c r="C81" t="s">
        <v>66</v>
      </c>
      <c r="D81" t="s">
        <v>53</v>
      </c>
      <c r="E81" s="31">
        <f t="shared" ref="E81" si="27">AVERAGE(E69,E71,E73,E75)</f>
        <v>2.6004999999999998</v>
      </c>
      <c r="F81">
        <v>1.6430478537687412</v>
      </c>
      <c r="G81">
        <v>11.357910590812624</v>
      </c>
    </row>
    <row r="82" spans="1:7" x14ac:dyDescent="0.2">
      <c r="A82" t="s">
        <v>30</v>
      </c>
      <c r="B82">
        <v>2018</v>
      </c>
      <c r="C82" t="s">
        <v>67</v>
      </c>
      <c r="D82" t="s">
        <v>54</v>
      </c>
      <c r="E82" s="31">
        <f t="shared" ref="E82" si="28">AVERAGE(E70,E72,E74,E78,E80)</f>
        <v>2.11016</v>
      </c>
      <c r="F82">
        <v>1.7270693512304249</v>
      </c>
      <c r="G82">
        <v>10.604623415361671</v>
      </c>
    </row>
    <row r="83" spans="1:7" x14ac:dyDescent="0.2">
      <c r="A83" t="s">
        <v>30</v>
      </c>
      <c r="B83">
        <v>2018</v>
      </c>
      <c r="C83" t="s">
        <v>66</v>
      </c>
      <c r="D83" t="s">
        <v>54</v>
      </c>
      <c r="E83" s="31">
        <f t="shared" ref="E83" si="29">AVERAGE(E71,E73,E75,E79)</f>
        <v>2.0749999999999997</v>
      </c>
      <c r="F83">
        <v>1.6327788046826863</v>
      </c>
      <c r="G83">
        <v>10.552817142465942</v>
      </c>
    </row>
    <row r="84" spans="1:7" x14ac:dyDescent="0.2">
      <c r="A84" t="s">
        <v>63</v>
      </c>
      <c r="B84">
        <v>2016</v>
      </c>
      <c r="C84" t="s">
        <v>66</v>
      </c>
      <c r="D84" t="s">
        <v>22</v>
      </c>
      <c r="E84">
        <v>0.93799999999999994</v>
      </c>
      <c r="F84">
        <v>0.19890260631001369</v>
      </c>
      <c r="G84">
        <v>2.008916323731138</v>
      </c>
    </row>
    <row r="85" spans="1:7" x14ac:dyDescent="0.2">
      <c r="A85" t="s">
        <v>63</v>
      </c>
      <c r="B85">
        <v>2016</v>
      </c>
      <c r="C85" t="s">
        <v>67</v>
      </c>
      <c r="D85" t="s">
        <v>22</v>
      </c>
      <c r="E85">
        <v>0.88</v>
      </c>
      <c r="F85">
        <v>0.23255813953488372</v>
      </c>
      <c r="G85">
        <v>3.0697674418604648</v>
      </c>
    </row>
    <row r="86" spans="1:7" x14ac:dyDescent="0.2">
      <c r="A86" t="s">
        <v>63</v>
      </c>
      <c r="B86">
        <v>2016</v>
      </c>
      <c r="C86" t="s">
        <v>66</v>
      </c>
      <c r="D86" t="s">
        <v>24</v>
      </c>
      <c r="E86">
        <v>7.6</v>
      </c>
      <c r="F86">
        <v>6.1728395061728392E-2</v>
      </c>
      <c r="G86">
        <v>8.0246913580246909E-2</v>
      </c>
    </row>
    <row r="87" spans="1:7" x14ac:dyDescent="0.2">
      <c r="A87" t="s">
        <v>63</v>
      </c>
      <c r="B87">
        <v>2016</v>
      </c>
      <c r="C87" t="s">
        <v>67</v>
      </c>
      <c r="D87" t="s">
        <v>24</v>
      </c>
      <c r="E87">
        <v>3.738</v>
      </c>
      <c r="F87">
        <v>3.0146425495262703E-2</v>
      </c>
      <c r="G87">
        <v>0.40396210163652019</v>
      </c>
    </row>
    <row r="88" spans="1:7" x14ac:dyDescent="0.2">
      <c r="A88" t="s">
        <v>63</v>
      </c>
      <c r="B88">
        <v>2016</v>
      </c>
      <c r="C88" t="s">
        <v>66</v>
      </c>
      <c r="D88" t="s">
        <v>25</v>
      </c>
      <c r="E88">
        <v>3.742</v>
      </c>
      <c r="F88">
        <v>0.10631001371742112</v>
      </c>
      <c r="G88">
        <v>2.2750342935528116</v>
      </c>
    </row>
    <row r="89" spans="1:7" x14ac:dyDescent="0.2">
      <c r="A89" t="s">
        <v>63</v>
      </c>
      <c r="B89">
        <v>2016</v>
      </c>
      <c r="C89" t="s">
        <v>67</v>
      </c>
      <c r="D89" t="s">
        <v>25</v>
      </c>
      <c r="E89">
        <v>3.0649999999999999</v>
      </c>
      <c r="F89">
        <v>3.4453057708871658E-2</v>
      </c>
      <c r="G89">
        <v>1.0267011197243754</v>
      </c>
    </row>
    <row r="90" spans="1:7" x14ac:dyDescent="0.2">
      <c r="A90" t="s">
        <v>63</v>
      </c>
      <c r="B90">
        <v>2016</v>
      </c>
      <c r="C90" t="s">
        <v>66</v>
      </c>
      <c r="D90" t="s">
        <v>23</v>
      </c>
      <c r="E90">
        <v>1.6</v>
      </c>
      <c r="F90">
        <v>3.4293552812071325E-2</v>
      </c>
      <c r="G90">
        <v>2.0576131687242798E-2</v>
      </c>
    </row>
    <row r="91" spans="1:7" x14ac:dyDescent="0.2">
      <c r="A91" t="s">
        <v>63</v>
      </c>
      <c r="B91">
        <v>2016</v>
      </c>
      <c r="C91" t="s">
        <v>67</v>
      </c>
      <c r="D91" t="s">
        <v>23</v>
      </c>
      <c r="E91">
        <v>0.97599999999999998</v>
      </c>
      <c r="F91">
        <v>0.12058570198105081</v>
      </c>
      <c r="G91">
        <v>7.2351421188630485E-2</v>
      </c>
    </row>
    <row r="92" spans="1:7" x14ac:dyDescent="0.2">
      <c r="A92" t="s">
        <v>63</v>
      </c>
      <c r="B92">
        <v>2016</v>
      </c>
      <c r="C92" t="s">
        <v>66</v>
      </c>
      <c r="D92" t="s">
        <v>56</v>
      </c>
      <c r="E92">
        <f t="shared" ref="E92:E93" si="30">AVERAGE(E86,E88)</f>
        <v>5.6709999999999994</v>
      </c>
      <c r="F92">
        <v>0.1680384087791495</v>
      </c>
      <c r="G92">
        <v>2.3552812071330584</v>
      </c>
    </row>
    <row r="93" spans="1:7" x14ac:dyDescent="0.2">
      <c r="A93" t="s">
        <v>63</v>
      </c>
      <c r="B93">
        <v>2016</v>
      </c>
      <c r="C93" t="s">
        <v>67</v>
      </c>
      <c r="D93" t="s">
        <v>56</v>
      </c>
      <c r="E93">
        <f t="shared" si="30"/>
        <v>3.4015</v>
      </c>
      <c r="F93">
        <v>6.4599483204134361E-2</v>
      </c>
      <c r="G93">
        <v>1.4306632213608956</v>
      </c>
    </row>
    <row r="94" spans="1:7" x14ac:dyDescent="0.2">
      <c r="A94" t="s">
        <v>63</v>
      </c>
      <c r="B94">
        <v>2016</v>
      </c>
      <c r="C94" t="s">
        <v>66</v>
      </c>
      <c r="D94" t="s">
        <v>52</v>
      </c>
      <c r="E94" s="31">
        <f t="shared" ref="E94:E95" si="31">AVERAGE(E84,E90)</f>
        <v>1.2690000000000001</v>
      </c>
      <c r="F94">
        <v>0.23319615912208502</v>
      </c>
      <c r="G94">
        <v>2.0294924554183806</v>
      </c>
    </row>
    <row r="95" spans="1:7" x14ac:dyDescent="0.2">
      <c r="A95" t="s">
        <v>63</v>
      </c>
      <c r="B95">
        <v>2016</v>
      </c>
      <c r="C95" t="s">
        <v>67</v>
      </c>
      <c r="D95" t="s">
        <v>52</v>
      </c>
      <c r="E95" s="31">
        <f t="shared" si="31"/>
        <v>0.92799999999999994</v>
      </c>
      <c r="F95">
        <v>0.35314384151593453</v>
      </c>
      <c r="G95">
        <v>3.1421188630490953</v>
      </c>
    </row>
    <row r="96" spans="1:7" x14ac:dyDescent="0.2">
      <c r="A96" t="s">
        <v>63</v>
      </c>
      <c r="B96">
        <v>2016</v>
      </c>
      <c r="C96" t="s">
        <v>66</v>
      </c>
      <c r="D96" t="s">
        <v>53</v>
      </c>
      <c r="E96" s="31">
        <f t="shared" ref="E96" si="32">AVERAGE(E84,E86,E88,E90,E94)</f>
        <v>3.0298000000000003</v>
      </c>
      <c r="F96">
        <v>0.40123456790123452</v>
      </c>
      <c r="G96">
        <v>4.3847736625514386</v>
      </c>
    </row>
    <row r="97" spans="1:7" x14ac:dyDescent="0.2">
      <c r="A97" t="s">
        <v>63</v>
      </c>
      <c r="B97">
        <v>2016</v>
      </c>
      <c r="C97" t="s">
        <v>67</v>
      </c>
      <c r="D97" t="s">
        <v>53</v>
      </c>
      <c r="E97" s="31">
        <f t="shared" ref="E97" si="33">AVERAGE(E85,E87,E89,E91)</f>
        <v>2.1647499999999997</v>
      </c>
      <c r="F97">
        <v>0.41774332472006892</v>
      </c>
      <c r="G97">
        <v>4.5727820844099911</v>
      </c>
    </row>
    <row r="98" spans="1:7" x14ac:dyDescent="0.2">
      <c r="A98" t="s">
        <v>63</v>
      </c>
      <c r="B98">
        <v>2016</v>
      </c>
      <c r="C98" t="s">
        <v>66</v>
      </c>
      <c r="D98" t="s">
        <v>54</v>
      </c>
      <c r="E98" s="31">
        <f t="shared" ref="E98" si="34">AVERAGE(E86,E88,E90,E94,E96)</f>
        <v>3.4481600000000001</v>
      </c>
      <c r="F98">
        <v>0.29492455418381341</v>
      </c>
      <c r="G98">
        <v>2.1097393689986275</v>
      </c>
    </row>
    <row r="99" spans="1:7" x14ac:dyDescent="0.2">
      <c r="A99" t="s">
        <v>63</v>
      </c>
      <c r="B99">
        <v>2016</v>
      </c>
      <c r="C99" t="s">
        <v>67</v>
      </c>
      <c r="D99" t="s">
        <v>54</v>
      </c>
      <c r="E99" s="31">
        <f t="shared" ref="E99" si="35">AVERAGE(E87,E89,E91,E95)</f>
        <v>2.1767500000000002</v>
      </c>
      <c r="F99">
        <v>0.38329026701119728</v>
      </c>
      <c r="G99">
        <v>3.5460809646856153</v>
      </c>
    </row>
    <row r="100" spans="1:7" x14ac:dyDescent="0.2">
      <c r="A100" t="s">
        <v>64</v>
      </c>
      <c r="B100">
        <v>2016</v>
      </c>
      <c r="C100" t="s">
        <v>67</v>
      </c>
      <c r="D100" t="s">
        <v>22</v>
      </c>
      <c r="E100">
        <v>0.91</v>
      </c>
      <c r="F100">
        <v>0.23190045248868776</v>
      </c>
      <c r="G100">
        <v>3.1074660633484159</v>
      </c>
    </row>
    <row r="101" spans="1:7" x14ac:dyDescent="0.2">
      <c r="A101" t="s">
        <v>64</v>
      </c>
      <c r="B101">
        <v>2016</v>
      </c>
      <c r="C101" t="s">
        <v>66</v>
      </c>
      <c r="D101" t="s">
        <v>22</v>
      </c>
      <c r="E101">
        <v>0.96199999999999997</v>
      </c>
      <c r="F101">
        <v>0.31481481481481483</v>
      </c>
      <c r="G101">
        <v>4.0296296296296301</v>
      </c>
    </row>
    <row r="102" spans="1:7" x14ac:dyDescent="0.2">
      <c r="A102" t="s">
        <v>64</v>
      </c>
      <c r="B102">
        <v>2016</v>
      </c>
      <c r="C102" t="s">
        <v>67</v>
      </c>
      <c r="D102" t="s">
        <v>24</v>
      </c>
      <c r="E102">
        <v>4.4870000000000001</v>
      </c>
      <c r="F102">
        <v>2.2624434389140271E-2</v>
      </c>
      <c r="G102">
        <v>0.32805429864253394</v>
      </c>
    </row>
    <row r="103" spans="1:7" x14ac:dyDescent="0.2">
      <c r="A103" t="s">
        <v>64</v>
      </c>
      <c r="B103">
        <v>2016</v>
      </c>
      <c r="C103" t="s">
        <v>66</v>
      </c>
      <c r="D103" t="s">
        <v>24</v>
      </c>
      <c r="E103">
        <v>3.5859999999999999</v>
      </c>
      <c r="F103">
        <v>5.5555555555555552E-2</v>
      </c>
      <c r="G103">
        <v>0.78888888888888886</v>
      </c>
    </row>
    <row r="104" spans="1:7" x14ac:dyDescent="0.2">
      <c r="A104" t="s">
        <v>64</v>
      </c>
      <c r="B104">
        <v>2016</v>
      </c>
      <c r="C104" t="s">
        <v>67</v>
      </c>
      <c r="D104" t="s">
        <v>25</v>
      </c>
      <c r="E104">
        <v>3.8159999999999998</v>
      </c>
      <c r="F104">
        <v>5.6561085972850677E-3</v>
      </c>
      <c r="G104">
        <v>0.18495475113122173</v>
      </c>
    </row>
    <row r="105" spans="1:7" x14ac:dyDescent="0.2">
      <c r="A105" t="s">
        <v>64</v>
      </c>
      <c r="B105">
        <v>2016</v>
      </c>
      <c r="C105" t="s">
        <v>66</v>
      </c>
      <c r="D105" t="s">
        <v>25</v>
      </c>
      <c r="E105">
        <v>3.78</v>
      </c>
      <c r="F105">
        <v>1.8518518518518517E-2</v>
      </c>
      <c r="G105">
        <v>0.65925925925925932</v>
      </c>
    </row>
    <row r="106" spans="1:7" x14ac:dyDescent="0.2">
      <c r="A106" t="s">
        <v>64</v>
      </c>
      <c r="B106">
        <v>2016</v>
      </c>
      <c r="C106" t="s">
        <v>67</v>
      </c>
      <c r="D106" t="s">
        <v>23</v>
      </c>
      <c r="E106">
        <v>1.0629999999999999</v>
      </c>
      <c r="F106">
        <v>0.40723981900452488</v>
      </c>
      <c r="G106">
        <v>0.73303167420814475</v>
      </c>
    </row>
    <row r="107" spans="1:7" x14ac:dyDescent="0.2">
      <c r="A107" t="s">
        <v>64</v>
      </c>
      <c r="B107">
        <v>2016</v>
      </c>
      <c r="C107" t="s">
        <v>66</v>
      </c>
      <c r="D107" t="s">
        <v>23</v>
      </c>
      <c r="E107">
        <v>1.1599999999999999</v>
      </c>
      <c r="F107">
        <v>0.5</v>
      </c>
      <c r="G107">
        <v>0.75</v>
      </c>
    </row>
    <row r="108" spans="1:7" x14ac:dyDescent="0.2">
      <c r="A108" t="s">
        <v>64</v>
      </c>
      <c r="B108">
        <v>2016</v>
      </c>
      <c r="C108" t="s">
        <v>67</v>
      </c>
      <c r="D108" t="s">
        <v>56</v>
      </c>
      <c r="E108">
        <f t="shared" ref="E108:E109" si="36">AVERAGE(E102,E104)</f>
        <v>4.1515000000000004</v>
      </c>
      <c r="F108">
        <v>2.828054298642534E-2</v>
      </c>
      <c r="G108">
        <v>0.51300904977375561</v>
      </c>
    </row>
    <row r="109" spans="1:7" x14ac:dyDescent="0.2">
      <c r="A109" t="s">
        <v>64</v>
      </c>
      <c r="B109">
        <v>2016</v>
      </c>
      <c r="C109" t="s">
        <v>66</v>
      </c>
      <c r="D109" t="s">
        <v>56</v>
      </c>
      <c r="E109">
        <f t="shared" si="36"/>
        <v>3.6829999999999998</v>
      </c>
      <c r="F109">
        <v>7.407407407407407E-2</v>
      </c>
      <c r="G109">
        <v>1.4481481481481482</v>
      </c>
    </row>
    <row r="110" spans="1:7" x14ac:dyDescent="0.2">
      <c r="A110" t="s">
        <v>64</v>
      </c>
      <c r="B110">
        <v>2016</v>
      </c>
      <c r="C110" t="s">
        <v>67</v>
      </c>
      <c r="D110" t="s">
        <v>52</v>
      </c>
      <c r="E110" s="31">
        <f t="shared" ref="E110:E111" si="37">AVERAGE(E100,E106)</f>
        <v>0.98649999999999993</v>
      </c>
      <c r="F110">
        <v>0.63914027149321262</v>
      </c>
      <c r="G110">
        <v>3.8404977375565608</v>
      </c>
    </row>
    <row r="111" spans="1:7" x14ac:dyDescent="0.2">
      <c r="A111" t="s">
        <v>64</v>
      </c>
      <c r="B111">
        <v>2016</v>
      </c>
      <c r="C111" t="s">
        <v>66</v>
      </c>
      <c r="D111" t="s">
        <v>52</v>
      </c>
      <c r="E111" s="31">
        <f t="shared" si="37"/>
        <v>1.0609999999999999</v>
      </c>
      <c r="F111">
        <v>0.81481481481481488</v>
      </c>
      <c r="G111">
        <v>4.7796296296296301</v>
      </c>
    </row>
    <row r="112" spans="1:7" x14ac:dyDescent="0.2">
      <c r="A112" t="s">
        <v>64</v>
      </c>
      <c r="B112">
        <v>2016</v>
      </c>
      <c r="C112" t="s">
        <v>67</v>
      </c>
      <c r="D112" t="s">
        <v>53</v>
      </c>
      <c r="E112" s="31">
        <f t="shared" ref="E112" si="38">AVERAGE(E100,E102,E104,E106,E110)</f>
        <v>2.2525000000000004</v>
      </c>
      <c r="F112">
        <v>0.66742081447963797</v>
      </c>
      <c r="G112">
        <v>4.3535067873303168</v>
      </c>
    </row>
    <row r="113" spans="1:7" x14ac:dyDescent="0.2">
      <c r="A113" t="s">
        <v>64</v>
      </c>
      <c r="B113">
        <v>2016</v>
      </c>
      <c r="C113" t="s">
        <v>66</v>
      </c>
      <c r="D113" t="s">
        <v>53</v>
      </c>
      <c r="E113" s="31">
        <f t="shared" ref="E113" si="39">AVERAGE(E101,E103,E105,E107)</f>
        <v>2.3719999999999999</v>
      </c>
      <c r="F113">
        <v>0.88888888888888884</v>
      </c>
      <c r="G113">
        <v>6.2277777777777779</v>
      </c>
    </row>
    <row r="114" spans="1:7" x14ac:dyDescent="0.2">
      <c r="A114" t="s">
        <v>64</v>
      </c>
      <c r="B114">
        <v>2016</v>
      </c>
      <c r="C114" t="s">
        <v>67</v>
      </c>
      <c r="D114" t="s">
        <v>54</v>
      </c>
      <c r="E114" s="31">
        <f t="shared" ref="E114" si="40">AVERAGE(E102,E104,E106,E110,E112)</f>
        <v>2.5209999999999999</v>
      </c>
      <c r="F114">
        <v>0.66176470588235292</v>
      </c>
      <c r="G114">
        <v>4.1685520361990944</v>
      </c>
    </row>
    <row r="115" spans="1:7" x14ac:dyDescent="0.2">
      <c r="A115" t="s">
        <v>64</v>
      </c>
      <c r="B115">
        <v>2016</v>
      </c>
      <c r="C115" t="s">
        <v>66</v>
      </c>
      <c r="D115" t="s">
        <v>54</v>
      </c>
      <c r="E115" s="31">
        <f t="shared" ref="E115" si="41">AVERAGE(E103,E105,E107,E111)</f>
        <v>2.3967499999999999</v>
      </c>
      <c r="F115">
        <v>0.87037037037037035</v>
      </c>
      <c r="G115">
        <v>5.5685185185185189</v>
      </c>
    </row>
    <row r="116" spans="1:7" x14ac:dyDescent="0.2">
      <c r="A116" t="s">
        <v>65</v>
      </c>
      <c r="B116">
        <v>2017</v>
      </c>
      <c r="C116" t="s">
        <v>67</v>
      </c>
      <c r="D116" t="s">
        <v>22</v>
      </c>
      <c r="E116">
        <v>0.97499999999999998</v>
      </c>
      <c r="F116">
        <v>5.6772100567721001E-2</v>
      </c>
      <c r="G116">
        <v>0.72668288726682884</v>
      </c>
    </row>
    <row r="117" spans="1:7" x14ac:dyDescent="0.2">
      <c r="A117" t="s">
        <v>65</v>
      </c>
      <c r="B117">
        <v>2017</v>
      </c>
      <c r="C117" t="s">
        <v>66</v>
      </c>
      <c r="D117" t="s">
        <v>22</v>
      </c>
      <c r="E117">
        <v>0.92300000000000004</v>
      </c>
      <c r="F117">
        <v>7.0422535211267609E-2</v>
      </c>
      <c r="G117">
        <v>0.80281690140845074</v>
      </c>
    </row>
    <row r="118" spans="1:7" x14ac:dyDescent="0.2">
      <c r="A118" t="s">
        <v>65</v>
      </c>
      <c r="B118">
        <v>2017</v>
      </c>
      <c r="C118" t="s">
        <v>67</v>
      </c>
      <c r="D118" t="s">
        <v>24</v>
      </c>
      <c r="E118">
        <v>4.218</v>
      </c>
      <c r="F118">
        <v>0.33252230332522298</v>
      </c>
      <c r="G118">
        <v>2.1281427412814273</v>
      </c>
    </row>
    <row r="119" spans="1:7" x14ac:dyDescent="0.2">
      <c r="A119" t="s">
        <v>65</v>
      </c>
      <c r="B119">
        <v>2017</v>
      </c>
      <c r="C119" t="s">
        <v>66</v>
      </c>
      <c r="D119" t="s">
        <v>24</v>
      </c>
      <c r="E119">
        <v>3.367</v>
      </c>
      <c r="F119">
        <v>0.72769953051643199</v>
      </c>
      <c r="G119">
        <v>3.856807511737089</v>
      </c>
    </row>
    <row r="120" spans="1:7" x14ac:dyDescent="0.2">
      <c r="A120" t="s">
        <v>65</v>
      </c>
      <c r="B120">
        <v>2017</v>
      </c>
      <c r="C120" t="s">
        <v>67</v>
      </c>
      <c r="D120" t="s">
        <v>25</v>
      </c>
      <c r="E120">
        <v>3.3969999999999998</v>
      </c>
      <c r="F120">
        <v>8.1103000811030002E-3</v>
      </c>
      <c r="G120">
        <v>0.41930251419302511</v>
      </c>
    </row>
    <row r="121" spans="1:7" x14ac:dyDescent="0.2">
      <c r="A121" t="s">
        <v>65</v>
      </c>
      <c r="B121">
        <v>2017</v>
      </c>
      <c r="C121" t="s">
        <v>66</v>
      </c>
      <c r="D121" t="s">
        <v>25</v>
      </c>
      <c r="E121">
        <v>0</v>
      </c>
      <c r="F121">
        <v>0</v>
      </c>
      <c r="G121">
        <v>0</v>
      </c>
    </row>
    <row r="122" spans="1:7" x14ac:dyDescent="0.2">
      <c r="A122" t="s">
        <v>65</v>
      </c>
      <c r="B122">
        <v>2017</v>
      </c>
      <c r="C122" t="s">
        <v>67</v>
      </c>
      <c r="D122" t="s">
        <v>23</v>
      </c>
      <c r="E122">
        <v>0</v>
      </c>
      <c r="F122">
        <v>0</v>
      </c>
      <c r="G122">
        <v>0</v>
      </c>
    </row>
    <row r="123" spans="1:7" x14ac:dyDescent="0.2">
      <c r="A123" t="s">
        <v>65</v>
      </c>
      <c r="B123">
        <v>2017</v>
      </c>
      <c r="C123" t="s">
        <v>66</v>
      </c>
      <c r="D123" t="s">
        <v>23</v>
      </c>
      <c r="E123">
        <v>0</v>
      </c>
      <c r="F123">
        <v>0</v>
      </c>
      <c r="G123">
        <v>0</v>
      </c>
    </row>
    <row r="124" spans="1:7" x14ac:dyDescent="0.2">
      <c r="A124" t="s">
        <v>65</v>
      </c>
      <c r="B124">
        <v>2017</v>
      </c>
      <c r="C124" t="s">
        <v>67</v>
      </c>
      <c r="D124" t="s">
        <v>56</v>
      </c>
      <c r="E124">
        <f t="shared" ref="E124:E125" si="42">AVERAGE(E118,E120)</f>
        <v>3.8075000000000001</v>
      </c>
      <c r="F124">
        <v>0.34063260340632595</v>
      </c>
      <c r="G124">
        <v>2.5474452554744524</v>
      </c>
    </row>
    <row r="125" spans="1:7" x14ac:dyDescent="0.2">
      <c r="A125" t="s">
        <v>65</v>
      </c>
      <c r="B125">
        <v>2017</v>
      </c>
      <c r="C125" t="s">
        <v>66</v>
      </c>
      <c r="D125" t="s">
        <v>56</v>
      </c>
      <c r="E125">
        <f t="shared" si="42"/>
        <v>1.6835</v>
      </c>
      <c r="F125">
        <v>0.72769953051643199</v>
      </c>
      <c r="G125">
        <v>3.856807511737089</v>
      </c>
    </row>
    <row r="126" spans="1:7" x14ac:dyDescent="0.2">
      <c r="A126" t="s">
        <v>65</v>
      </c>
      <c r="B126">
        <v>2017</v>
      </c>
      <c r="C126" t="s">
        <v>67</v>
      </c>
      <c r="D126" t="s">
        <v>52</v>
      </c>
      <c r="E126" s="31">
        <f t="shared" ref="E126:E127" si="43">AVERAGE(E116,E122)</f>
        <v>0.48749999999999999</v>
      </c>
      <c r="F126">
        <v>5.6772100567721001E-2</v>
      </c>
      <c r="G126">
        <v>0.72668288726682884</v>
      </c>
    </row>
    <row r="127" spans="1:7" x14ac:dyDescent="0.2">
      <c r="A127" t="s">
        <v>65</v>
      </c>
      <c r="B127">
        <v>2017</v>
      </c>
      <c r="C127" t="s">
        <v>66</v>
      </c>
      <c r="D127" t="s">
        <v>52</v>
      </c>
      <c r="E127" s="31">
        <f t="shared" si="43"/>
        <v>0.46150000000000002</v>
      </c>
      <c r="F127">
        <v>7.0422535211267609E-2</v>
      </c>
      <c r="G127">
        <v>0.80281690140845074</v>
      </c>
    </row>
    <row r="128" spans="1:7" x14ac:dyDescent="0.2">
      <c r="A128" t="s">
        <v>65</v>
      </c>
      <c r="B128">
        <v>2017</v>
      </c>
      <c r="C128" t="s">
        <v>67</v>
      </c>
      <c r="D128" t="s">
        <v>53</v>
      </c>
      <c r="E128" s="31">
        <f t="shared" ref="E128" si="44">AVERAGE(E116,E118,E120,E122,E126)</f>
        <v>1.8155000000000001</v>
      </c>
      <c r="F128">
        <v>0.39740470397404704</v>
      </c>
      <c r="G128">
        <v>3.2741281427412812</v>
      </c>
    </row>
    <row r="129" spans="1:7" x14ac:dyDescent="0.2">
      <c r="A129" t="s">
        <v>65</v>
      </c>
      <c r="B129">
        <v>2017</v>
      </c>
      <c r="C129" t="s">
        <v>66</v>
      </c>
      <c r="D129" t="s">
        <v>53</v>
      </c>
      <c r="E129" s="31">
        <f t="shared" ref="E129" si="45">AVERAGE(E117,E119,E121,E123)</f>
        <v>1.0725</v>
      </c>
      <c r="F129">
        <v>0.79812206572769961</v>
      </c>
      <c r="G129">
        <v>4.65962441314554</v>
      </c>
    </row>
    <row r="130" spans="1:7" x14ac:dyDescent="0.2">
      <c r="A130" t="s">
        <v>65</v>
      </c>
      <c r="B130">
        <v>2017</v>
      </c>
      <c r="C130" t="s">
        <v>67</v>
      </c>
      <c r="D130" t="s">
        <v>54</v>
      </c>
      <c r="E130" s="31">
        <f t="shared" ref="E130" si="46">AVERAGE(E118,E120,E122,E126,E128)</f>
        <v>1.9836000000000003</v>
      </c>
      <c r="F130">
        <v>0.38929440389294401</v>
      </c>
      <c r="G130">
        <v>2.8548256285482561</v>
      </c>
    </row>
    <row r="131" spans="1:7" x14ac:dyDescent="0.2">
      <c r="A131" t="s">
        <v>65</v>
      </c>
      <c r="B131">
        <v>2017</v>
      </c>
      <c r="C131" t="s">
        <v>66</v>
      </c>
      <c r="D131" t="s">
        <v>54</v>
      </c>
      <c r="E131" s="31">
        <f t="shared" ref="E131" si="47">AVERAGE(E119,E121,E123,E127)</f>
        <v>0.957125</v>
      </c>
      <c r="F131">
        <v>0.79812206572769961</v>
      </c>
      <c r="G131">
        <v>4.65962441314554</v>
      </c>
    </row>
    <row r="132" spans="1:7" x14ac:dyDescent="0.2">
      <c r="A132" t="s">
        <v>29</v>
      </c>
      <c r="B132">
        <v>2017</v>
      </c>
      <c r="C132" t="s">
        <v>67</v>
      </c>
      <c r="D132" t="s">
        <v>22</v>
      </c>
      <c r="E132">
        <v>0.91400000000000003</v>
      </c>
      <c r="F132">
        <v>0.32407407407407401</v>
      </c>
      <c r="G132">
        <v>5.2824074074074066</v>
      </c>
    </row>
    <row r="133" spans="1:7" x14ac:dyDescent="0.2">
      <c r="A133" t="s">
        <v>29</v>
      </c>
      <c r="B133">
        <v>2017</v>
      </c>
      <c r="C133" t="s">
        <v>66</v>
      </c>
      <c r="D133" t="s">
        <v>22</v>
      </c>
      <c r="E133">
        <v>0.92300000000000004</v>
      </c>
      <c r="F133">
        <v>0.21857923497267759</v>
      </c>
      <c r="G133">
        <v>3.8688524590163933</v>
      </c>
    </row>
    <row r="134" spans="1:7" x14ac:dyDescent="0.2">
      <c r="A134" t="s">
        <v>29</v>
      </c>
      <c r="B134">
        <v>2017</v>
      </c>
      <c r="C134" t="s">
        <v>67</v>
      </c>
      <c r="D134" t="s">
        <v>24</v>
      </c>
      <c r="E134">
        <v>3.2509999999999999</v>
      </c>
      <c r="F134">
        <v>0.81790123456790109</v>
      </c>
      <c r="G134">
        <v>4.3348765432098757</v>
      </c>
    </row>
    <row r="135" spans="1:7" x14ac:dyDescent="0.2">
      <c r="A135" t="s">
        <v>29</v>
      </c>
      <c r="B135">
        <v>2017</v>
      </c>
      <c r="C135" t="s">
        <v>66</v>
      </c>
      <c r="D135" t="s">
        <v>24</v>
      </c>
      <c r="E135">
        <v>3.3319999999999999</v>
      </c>
      <c r="F135">
        <v>0.94945355191256831</v>
      </c>
      <c r="G135">
        <v>5.8866120218579239</v>
      </c>
    </row>
    <row r="136" spans="1:7" x14ac:dyDescent="0.2">
      <c r="A136" t="s">
        <v>29</v>
      </c>
      <c r="B136">
        <v>2017</v>
      </c>
      <c r="C136" t="s">
        <v>67</v>
      </c>
      <c r="D136" t="s">
        <v>25</v>
      </c>
      <c r="E136">
        <v>1.7150000000000001</v>
      </c>
      <c r="F136">
        <v>2.3148148148148143E-2</v>
      </c>
      <c r="G136">
        <v>1.4143518518518516</v>
      </c>
    </row>
    <row r="137" spans="1:7" x14ac:dyDescent="0.2">
      <c r="A137" t="s">
        <v>29</v>
      </c>
      <c r="B137">
        <v>2017</v>
      </c>
      <c r="C137" t="s">
        <v>66</v>
      </c>
      <c r="D137" t="s">
        <v>25</v>
      </c>
      <c r="E137">
        <v>2.08</v>
      </c>
      <c r="F137">
        <v>2.0491803278688523E-2</v>
      </c>
      <c r="G137">
        <v>0.93442622950819676</v>
      </c>
    </row>
    <row r="138" spans="1:7" x14ac:dyDescent="0.2">
      <c r="A138" t="s">
        <v>29</v>
      </c>
      <c r="B138">
        <v>2017</v>
      </c>
      <c r="C138" t="s">
        <v>67</v>
      </c>
      <c r="D138" t="s">
        <v>23</v>
      </c>
      <c r="E138">
        <v>1.03</v>
      </c>
      <c r="F138">
        <v>0.20061728395061726</v>
      </c>
      <c r="G138">
        <v>0.28086419753086411</v>
      </c>
    </row>
    <row r="139" spans="1:7" x14ac:dyDescent="0.2">
      <c r="A139" t="s">
        <v>29</v>
      </c>
      <c r="B139">
        <v>2017</v>
      </c>
      <c r="C139" t="s">
        <v>66</v>
      </c>
      <c r="D139" t="s">
        <v>23</v>
      </c>
      <c r="E139">
        <v>0.91300000000000003</v>
      </c>
      <c r="F139">
        <v>0.1844262295081967</v>
      </c>
      <c r="G139">
        <v>0.1844262295081967</v>
      </c>
    </row>
    <row r="140" spans="1:7" x14ac:dyDescent="0.2">
      <c r="A140" t="s">
        <v>29</v>
      </c>
      <c r="B140">
        <v>2017</v>
      </c>
      <c r="C140" t="s">
        <v>67</v>
      </c>
      <c r="D140" t="s">
        <v>56</v>
      </c>
      <c r="E140">
        <f t="shared" ref="E140:E141" si="48">AVERAGE(E134,E136)</f>
        <v>2.4830000000000001</v>
      </c>
      <c r="F140">
        <v>0.84104938271604923</v>
      </c>
      <c r="G140">
        <v>5.7492283950617278</v>
      </c>
    </row>
    <row r="141" spans="1:7" x14ac:dyDescent="0.2">
      <c r="A141" t="s">
        <v>29</v>
      </c>
      <c r="B141">
        <v>2017</v>
      </c>
      <c r="C141" t="s">
        <v>66</v>
      </c>
      <c r="D141" t="s">
        <v>56</v>
      </c>
      <c r="E141">
        <f t="shared" si="48"/>
        <v>2.706</v>
      </c>
      <c r="F141">
        <v>0.9699453551912568</v>
      </c>
      <c r="G141">
        <v>6.8210382513661205</v>
      </c>
    </row>
    <row r="142" spans="1:7" x14ac:dyDescent="0.2">
      <c r="A142" t="s">
        <v>29</v>
      </c>
      <c r="B142">
        <v>2017</v>
      </c>
      <c r="C142" t="s">
        <v>67</v>
      </c>
      <c r="D142" t="s">
        <v>52</v>
      </c>
      <c r="E142" s="31">
        <f t="shared" ref="E142:E143" si="49">AVERAGE(E132,E138)</f>
        <v>0.97199999999999998</v>
      </c>
      <c r="F142">
        <v>0.52469135802469125</v>
      </c>
      <c r="G142">
        <v>5.5632716049382704</v>
      </c>
    </row>
    <row r="143" spans="1:7" x14ac:dyDescent="0.2">
      <c r="A143" t="s">
        <v>29</v>
      </c>
      <c r="B143">
        <v>2017</v>
      </c>
      <c r="C143" t="s">
        <v>66</v>
      </c>
      <c r="D143" t="s">
        <v>52</v>
      </c>
      <c r="E143" s="31">
        <f t="shared" si="49"/>
        <v>0.91800000000000004</v>
      </c>
      <c r="F143">
        <v>0.40300546448087426</v>
      </c>
      <c r="G143">
        <v>4.0532786885245899</v>
      </c>
    </row>
    <row r="144" spans="1:7" x14ac:dyDescent="0.2">
      <c r="A144" t="s">
        <v>29</v>
      </c>
      <c r="B144">
        <v>2017</v>
      </c>
      <c r="C144" t="s">
        <v>67</v>
      </c>
      <c r="D144" t="s">
        <v>53</v>
      </c>
      <c r="E144" s="31">
        <f t="shared" ref="E144" si="50">AVERAGE(E132,E134,E136,E138,E142)</f>
        <v>1.5764</v>
      </c>
      <c r="F144">
        <v>1.3657407407407405</v>
      </c>
      <c r="G144">
        <v>11.312499999999996</v>
      </c>
    </row>
    <row r="145" spans="1:7" x14ac:dyDescent="0.2">
      <c r="A145" t="s">
        <v>29</v>
      </c>
      <c r="B145">
        <v>2017</v>
      </c>
      <c r="C145" t="s">
        <v>66</v>
      </c>
      <c r="D145" t="s">
        <v>53</v>
      </c>
      <c r="E145" s="31">
        <f t="shared" ref="E145" si="51">AVERAGE(E133,E135,E137,E139)</f>
        <v>1.8120000000000001</v>
      </c>
      <c r="F145">
        <v>1.372950819672131</v>
      </c>
      <c r="G145">
        <v>10.874316939890711</v>
      </c>
    </row>
    <row r="146" spans="1:7" x14ac:dyDescent="0.2">
      <c r="A146" t="s">
        <v>29</v>
      </c>
      <c r="B146">
        <v>2017</v>
      </c>
      <c r="C146" t="s">
        <v>67</v>
      </c>
      <c r="D146" t="s">
        <v>54</v>
      </c>
      <c r="E146" s="31">
        <f t="shared" ref="E146" si="52">AVERAGE(E134,E136,E138,E142,E144)</f>
        <v>1.70888</v>
      </c>
      <c r="F146">
        <v>1.3425925925925923</v>
      </c>
      <c r="G146">
        <v>9.8981481481481453</v>
      </c>
    </row>
    <row r="147" spans="1:7" x14ac:dyDescent="0.2">
      <c r="A147" t="s">
        <v>29</v>
      </c>
      <c r="B147">
        <v>2017</v>
      </c>
      <c r="C147" t="s">
        <v>66</v>
      </c>
      <c r="D147" t="s">
        <v>54</v>
      </c>
      <c r="E147" s="31">
        <f t="shared" ref="E147" si="53">AVERAGE(E135,E137,E139,E143)</f>
        <v>1.8107500000000001</v>
      </c>
      <c r="F147">
        <v>1.3524590163934425</v>
      </c>
      <c r="G147">
        <v>9.9398907103825138</v>
      </c>
    </row>
    <row r="148" spans="1:7" x14ac:dyDescent="0.2">
      <c r="A148" t="s">
        <v>30</v>
      </c>
      <c r="B148">
        <v>2017</v>
      </c>
      <c r="C148" t="s">
        <v>67</v>
      </c>
      <c r="D148" t="s">
        <v>22</v>
      </c>
      <c r="E148">
        <v>0.91600000000000004</v>
      </c>
      <c r="F148">
        <v>0.10281923714759536</v>
      </c>
      <c r="G148">
        <v>2.0769485903814258</v>
      </c>
    </row>
    <row r="149" spans="1:7" x14ac:dyDescent="0.2">
      <c r="A149" t="s">
        <v>30</v>
      </c>
      <c r="B149">
        <v>2017</v>
      </c>
      <c r="C149" t="s">
        <v>66</v>
      </c>
      <c r="D149" t="s">
        <v>22</v>
      </c>
      <c r="E149">
        <v>0.90900000000000003</v>
      </c>
      <c r="F149">
        <v>0.12990602542841351</v>
      </c>
      <c r="G149">
        <v>2.455223880597015</v>
      </c>
    </row>
    <row r="150" spans="1:7" x14ac:dyDescent="0.2">
      <c r="A150" t="s">
        <v>30</v>
      </c>
      <c r="B150">
        <v>2017</v>
      </c>
      <c r="C150" t="s">
        <v>67</v>
      </c>
      <c r="D150" t="s">
        <v>24</v>
      </c>
      <c r="E150">
        <v>3.3940000000000001</v>
      </c>
      <c r="F150">
        <v>0.30514096185737977</v>
      </c>
      <c r="G150">
        <v>2.4411276948590381</v>
      </c>
    </row>
    <row r="151" spans="1:7" x14ac:dyDescent="0.2">
      <c r="A151" t="s">
        <v>30</v>
      </c>
      <c r="B151">
        <v>2017</v>
      </c>
      <c r="C151" t="s">
        <v>66</v>
      </c>
      <c r="D151" t="s">
        <v>24</v>
      </c>
      <c r="E151">
        <v>3.407</v>
      </c>
      <c r="F151">
        <v>0.14372581536760642</v>
      </c>
      <c r="G151">
        <v>1.1498065229408514</v>
      </c>
    </row>
    <row r="152" spans="1:7" x14ac:dyDescent="0.2">
      <c r="A152" t="s">
        <v>30</v>
      </c>
      <c r="B152">
        <v>2017</v>
      </c>
      <c r="C152" t="s">
        <v>67</v>
      </c>
      <c r="D152" t="s">
        <v>25</v>
      </c>
      <c r="E152">
        <v>2.25</v>
      </c>
      <c r="F152">
        <v>1.3266998341625208E-2</v>
      </c>
      <c r="G152">
        <v>0.68325041459369817</v>
      </c>
    </row>
    <row r="153" spans="1:7" x14ac:dyDescent="0.2">
      <c r="A153" t="s">
        <v>30</v>
      </c>
      <c r="B153">
        <v>2017</v>
      </c>
      <c r="C153" t="s">
        <v>66</v>
      </c>
      <c r="D153" t="s">
        <v>25</v>
      </c>
      <c r="E153">
        <v>2.4119999999999999</v>
      </c>
      <c r="F153">
        <v>2.2111663902708682E-2</v>
      </c>
      <c r="G153">
        <v>1.1299060254284137</v>
      </c>
    </row>
    <row r="154" spans="1:7" x14ac:dyDescent="0.2">
      <c r="A154" t="s">
        <v>30</v>
      </c>
      <c r="B154">
        <v>2017</v>
      </c>
      <c r="C154" t="s">
        <v>67</v>
      </c>
      <c r="D154" t="s">
        <v>31</v>
      </c>
      <c r="E154">
        <v>1.181</v>
      </c>
      <c r="F154">
        <v>0.5638474295190713</v>
      </c>
      <c r="G154">
        <v>2.7628524046434499</v>
      </c>
    </row>
    <row r="155" spans="1:7" x14ac:dyDescent="0.2">
      <c r="A155" t="s">
        <v>30</v>
      </c>
      <c r="B155">
        <v>2017</v>
      </c>
      <c r="C155" t="s">
        <v>66</v>
      </c>
      <c r="D155" t="s">
        <v>31</v>
      </c>
      <c r="E155">
        <v>1.2090000000000001</v>
      </c>
      <c r="F155">
        <v>0.38142620232172475</v>
      </c>
      <c r="G155">
        <v>1.7545605306799337</v>
      </c>
    </row>
    <row r="156" spans="1:7" x14ac:dyDescent="0.2">
      <c r="A156" t="s">
        <v>30</v>
      </c>
      <c r="B156">
        <v>2017</v>
      </c>
      <c r="C156" t="s">
        <v>67</v>
      </c>
      <c r="D156" t="s">
        <v>23</v>
      </c>
      <c r="E156">
        <v>0.89500000000000002</v>
      </c>
      <c r="F156">
        <v>0.17247097844112769</v>
      </c>
      <c r="G156">
        <v>0.2759535655058043</v>
      </c>
    </row>
    <row r="157" spans="1:7" x14ac:dyDescent="0.2">
      <c r="A157" t="s">
        <v>30</v>
      </c>
      <c r="B157">
        <v>2017</v>
      </c>
      <c r="C157" t="s">
        <v>66</v>
      </c>
      <c r="D157" t="s">
        <v>23</v>
      </c>
      <c r="E157">
        <v>0.98799999999999999</v>
      </c>
      <c r="F157">
        <v>8.8446655610834729E-2</v>
      </c>
      <c r="G157">
        <v>0.13266998341625208</v>
      </c>
    </row>
    <row r="158" spans="1:7" x14ac:dyDescent="0.2">
      <c r="A158" t="s">
        <v>30</v>
      </c>
      <c r="B158">
        <v>2017</v>
      </c>
      <c r="C158" t="s">
        <v>67</v>
      </c>
      <c r="D158" t="s">
        <v>56</v>
      </c>
      <c r="E158">
        <f t="shared" ref="E158:E159" si="54">AVERAGE(E150,E152)</f>
        <v>2.8220000000000001</v>
      </c>
      <c r="F158">
        <v>0.31840796019900497</v>
      </c>
      <c r="G158">
        <v>3.1243781094527363</v>
      </c>
    </row>
    <row r="159" spans="1:7" x14ac:dyDescent="0.2">
      <c r="A159" t="s">
        <v>30</v>
      </c>
      <c r="B159">
        <v>2017</v>
      </c>
      <c r="C159" t="s">
        <v>66</v>
      </c>
      <c r="D159" t="s">
        <v>56</v>
      </c>
      <c r="E159">
        <f t="shared" si="54"/>
        <v>2.9095</v>
      </c>
      <c r="F159">
        <v>0.16583747927031511</v>
      </c>
      <c r="G159">
        <v>2.2797125483692651</v>
      </c>
    </row>
    <row r="160" spans="1:7" x14ac:dyDescent="0.2">
      <c r="A160" t="s">
        <v>30</v>
      </c>
      <c r="B160">
        <v>2017</v>
      </c>
      <c r="C160" t="s">
        <v>67</v>
      </c>
      <c r="D160" t="s">
        <v>52</v>
      </c>
      <c r="E160" s="31">
        <f t="shared" ref="E160:E161" si="55">AVERAGE(E150,E156)</f>
        <v>2.1444999999999999</v>
      </c>
      <c r="F160">
        <v>0.83913764510779432</v>
      </c>
      <c r="G160">
        <v>5.1157545605306805</v>
      </c>
    </row>
    <row r="161" spans="1:7" x14ac:dyDescent="0.2">
      <c r="A161" t="s">
        <v>30</v>
      </c>
      <c r="B161">
        <v>2017</v>
      </c>
      <c r="C161" t="s">
        <v>66</v>
      </c>
      <c r="D161" t="s">
        <v>52</v>
      </c>
      <c r="E161" s="31">
        <f t="shared" si="55"/>
        <v>2.1974999999999998</v>
      </c>
      <c r="F161">
        <v>0.59977888336097296</v>
      </c>
      <c r="G161">
        <v>4.3424543946932008</v>
      </c>
    </row>
    <row r="162" spans="1:7" x14ac:dyDescent="0.2">
      <c r="A162" t="s">
        <v>30</v>
      </c>
      <c r="B162">
        <v>2017</v>
      </c>
      <c r="C162" t="s">
        <v>67</v>
      </c>
      <c r="D162" t="s">
        <v>53</v>
      </c>
      <c r="E162" s="31">
        <f t="shared" ref="E162" si="56">AVERAGE(E150,E152,E154,E156,E160)</f>
        <v>1.9728999999999999</v>
      </c>
      <c r="F162">
        <v>1.1575456053067992</v>
      </c>
      <c r="G162">
        <v>8.2401326699834172</v>
      </c>
    </row>
    <row r="163" spans="1:7" x14ac:dyDescent="0.2">
      <c r="A163" t="s">
        <v>30</v>
      </c>
      <c r="B163">
        <v>2017</v>
      </c>
      <c r="C163" t="s">
        <v>66</v>
      </c>
      <c r="D163" t="s">
        <v>53</v>
      </c>
      <c r="E163" s="31">
        <f t="shared" ref="E163" si="57">AVERAGE(E151,E153,E155,E157)</f>
        <v>2.004</v>
      </c>
      <c r="F163">
        <v>0.76561636263128818</v>
      </c>
      <c r="G163">
        <v>6.6221669430624663</v>
      </c>
    </row>
    <row r="164" spans="1:7" x14ac:dyDescent="0.2">
      <c r="A164" t="s">
        <v>30</v>
      </c>
      <c r="B164">
        <v>2017</v>
      </c>
      <c r="C164" t="s">
        <v>67</v>
      </c>
      <c r="D164" t="s">
        <v>54</v>
      </c>
      <c r="E164" s="31">
        <f t="shared" ref="E164" si="58">AVERAGE(E152,E154,E156,E160,E162)</f>
        <v>1.6886800000000002</v>
      </c>
      <c r="F164">
        <v>1.144278606965174</v>
      </c>
      <c r="G164">
        <v>7.5568822553897181</v>
      </c>
    </row>
    <row r="165" spans="1:7" x14ac:dyDescent="0.2">
      <c r="A165" t="s">
        <v>30</v>
      </c>
      <c r="B165">
        <v>2017</v>
      </c>
      <c r="C165" t="s">
        <v>66</v>
      </c>
      <c r="D165" t="s">
        <v>54</v>
      </c>
      <c r="E165" s="31">
        <f t="shared" ref="E165" si="59">AVERAGE(E153,E155,E157,E161)</f>
        <v>1.7016249999999999</v>
      </c>
      <c r="F165">
        <v>0.74350469872857938</v>
      </c>
      <c r="G165">
        <v>5.4922609176340522</v>
      </c>
    </row>
    <row r="176" spans="1:7" x14ac:dyDescent="0.2">
      <c r="E176" s="31"/>
    </row>
    <row r="177" spans="5:5" x14ac:dyDescent="0.2">
      <c r="E177" s="31"/>
    </row>
    <row r="178" spans="5:5" x14ac:dyDescent="0.2">
      <c r="E178" s="31"/>
    </row>
    <row r="179" spans="5:5" x14ac:dyDescent="0.2">
      <c r="E179" s="31"/>
    </row>
    <row r="180" spans="5:5" x14ac:dyDescent="0.2">
      <c r="E180" s="31"/>
    </row>
    <row r="181" spans="5:5" x14ac:dyDescent="0.2">
      <c r="E181" s="31"/>
    </row>
    <row r="194" spans="5:5" x14ac:dyDescent="0.2">
      <c r="E194" s="31"/>
    </row>
    <row r="195" spans="5:5" x14ac:dyDescent="0.2">
      <c r="E195" s="31"/>
    </row>
    <row r="196" spans="5:5" x14ac:dyDescent="0.2">
      <c r="E196" s="31"/>
    </row>
    <row r="197" spans="5:5" x14ac:dyDescent="0.2">
      <c r="E197" s="31"/>
    </row>
    <row r="198" spans="5:5" x14ac:dyDescent="0.2">
      <c r="E198" s="31"/>
    </row>
    <row r="199" spans="5:5" x14ac:dyDescent="0.2">
      <c r="E199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 Ratios</vt:lpstr>
      <vt:lpstr>Cleaned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Swartz, Allison</dc:creator>
  <cp:lastModifiedBy>Microsoft Office User</cp:lastModifiedBy>
  <dcterms:created xsi:type="dcterms:W3CDTF">2018-10-25T16:50:01Z</dcterms:created>
  <dcterms:modified xsi:type="dcterms:W3CDTF">2018-11-06T21:46:08Z</dcterms:modified>
</cp:coreProperties>
</file>