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2019-02-05 range_index\"/>
    </mc:Choice>
  </mc:AlternateContent>
  <xr:revisionPtr revIDLastSave="0" documentId="13_ncr:1_{6AFCC2D4-3972-4845-B02C-9B30D8E0A84D}" xr6:coauthVersionLast="41" xr6:coauthVersionMax="41" xr10:uidLastSave="{00000000-0000-0000-0000-000000000000}"/>
  <bookViews>
    <workbookView xWindow="-120" yWindow="-120" windowWidth="29040" windowHeight="15840" xr2:uid="{9AC3BF87-D010-4A5A-8D3B-F77FD34B065E}"/>
  </bookViews>
  <sheets>
    <sheet name="Sheet1" sheetId="1" r:id="rId1"/>
  </sheets>
  <definedNames>
    <definedName name="hyst_fact">Sheet1!$Q$4</definedName>
    <definedName name="in_max">Sheet1!$H$4</definedName>
    <definedName name="in_min">Sheet1!$G$4</definedName>
    <definedName name="in_offset">Sheet1!$S$4</definedName>
    <definedName name="out_end">Sheet1!$K$4</definedName>
    <definedName name="out_start">Sheet1!$J$4</definedName>
    <definedName name="slice">Sheet1!$M$4</definedName>
    <definedName name="slice_count">Sheet1!$O$4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J30" i="1"/>
  <c r="B4" i="1"/>
  <c r="C8" i="1" s="1"/>
  <c r="C4" i="1"/>
  <c r="D4" i="1" s="1"/>
  <c r="A27" i="1"/>
  <c r="O4" i="1"/>
  <c r="A24" i="1"/>
  <c r="A23" i="1"/>
  <c r="A26" i="1" s="1"/>
  <c r="C15" i="1" l="1"/>
  <c r="D15" i="1" s="1"/>
  <c r="D8" i="1"/>
  <c r="E8" i="1" s="1"/>
  <c r="S4" i="1"/>
  <c r="C12" i="1" s="1"/>
  <c r="D10" i="1" l="1"/>
  <c r="C10" i="1"/>
  <c r="C19" i="1"/>
  <c r="D23" i="1"/>
  <c r="C23" i="1"/>
  <c r="F8" i="1"/>
  <c r="E15" i="1"/>
  <c r="D26" i="1" l="1"/>
  <c r="D9" i="1" s="1"/>
  <c r="C26" i="1"/>
  <c r="C9" i="1" s="1"/>
  <c r="D24" i="1"/>
  <c r="C17" i="1"/>
  <c r="D17" i="1"/>
  <c r="C24" i="1"/>
  <c r="C27" i="1" s="1"/>
  <c r="G8" i="1"/>
  <c r="F15" i="1"/>
  <c r="D27" i="1" l="1"/>
  <c r="D16" i="1" s="1"/>
  <c r="C16" i="1"/>
  <c r="H8" i="1"/>
  <c r="G15" i="1"/>
  <c r="D18" i="1" l="1"/>
  <c r="D19" i="1" s="1"/>
  <c r="E24" i="1" s="1"/>
  <c r="I8" i="1"/>
  <c r="H15" i="1"/>
  <c r="E17" i="1" l="1"/>
  <c r="E27" i="1"/>
  <c r="E16" i="1" s="1"/>
  <c r="E18" i="1" s="1"/>
  <c r="E19" i="1" s="1"/>
  <c r="F17" i="1" s="1"/>
  <c r="J8" i="1"/>
  <c r="I15" i="1"/>
  <c r="F24" i="1" l="1"/>
  <c r="K8" i="1"/>
  <c r="J15" i="1"/>
  <c r="F27" i="1" l="1"/>
  <c r="F16" i="1" s="1"/>
  <c r="F18" i="1" s="1"/>
  <c r="F19" i="1" s="1"/>
  <c r="L8" i="1"/>
  <c r="K15" i="1"/>
  <c r="G17" i="1" l="1"/>
  <c r="G24" i="1"/>
  <c r="M8" i="1"/>
  <c r="L15" i="1"/>
  <c r="G27" i="1" l="1"/>
  <c r="G16" i="1" s="1"/>
  <c r="G18" i="1" s="1"/>
  <c r="G19" i="1" s="1"/>
  <c r="N8" i="1"/>
  <c r="O8" i="1" s="1"/>
  <c r="M15" i="1"/>
  <c r="P8" i="1" l="1"/>
  <c r="H24" i="1"/>
  <c r="H17" i="1"/>
  <c r="N15" i="1"/>
  <c r="O15" i="1" s="1"/>
  <c r="P15" i="1" l="1"/>
  <c r="Q8" i="1"/>
  <c r="H27" i="1"/>
  <c r="H16" i="1" s="1"/>
  <c r="H18" i="1" s="1"/>
  <c r="H19" i="1" s="1"/>
  <c r="Q15" i="1" l="1"/>
  <c r="R8" i="1"/>
  <c r="I17" i="1"/>
  <c r="I24" i="1"/>
  <c r="S8" i="1" l="1"/>
  <c r="R15" i="1"/>
  <c r="I27" i="1"/>
  <c r="I16" i="1" s="1"/>
  <c r="I18" i="1" s="1"/>
  <c r="I19" i="1" s="1"/>
  <c r="S15" i="1" l="1"/>
  <c r="J17" i="1"/>
  <c r="J24" i="1"/>
  <c r="J27" i="1" l="1"/>
  <c r="J16" i="1" s="1"/>
  <c r="J18" i="1" s="1"/>
  <c r="J19" i="1" s="1"/>
  <c r="D11" i="1"/>
  <c r="K17" i="1" l="1"/>
  <c r="K24" i="1"/>
  <c r="D12" i="1"/>
  <c r="E10" i="1" s="1"/>
  <c r="K27" i="1" l="1"/>
  <c r="K16" i="1" s="1"/>
  <c r="K18" i="1" s="1"/>
  <c r="K19" i="1" s="1"/>
  <c r="E23" i="1"/>
  <c r="E26" i="1" s="1"/>
  <c r="L17" i="1" l="1"/>
  <c r="L24" i="1"/>
  <c r="E9" i="1"/>
  <c r="L27" i="1" l="1"/>
  <c r="L16" i="1" s="1"/>
  <c r="L18" i="1" s="1"/>
  <c r="L19" i="1" s="1"/>
  <c r="E11" i="1"/>
  <c r="M24" i="1" l="1"/>
  <c r="M17" i="1"/>
  <c r="E12" i="1"/>
  <c r="F10" i="1" s="1"/>
  <c r="M27" i="1" l="1"/>
  <c r="M16" i="1" s="1"/>
  <c r="M18" i="1" s="1"/>
  <c r="M19" i="1" s="1"/>
  <c r="F23" i="1"/>
  <c r="N24" i="1" l="1"/>
  <c r="N17" i="1"/>
  <c r="F26" i="1"/>
  <c r="F9" i="1" s="1"/>
  <c r="F11" i="1" s="1"/>
  <c r="F12" i="1" s="1"/>
  <c r="N27" i="1" l="1"/>
  <c r="N16" i="1" s="1"/>
  <c r="N18" i="1" s="1"/>
  <c r="N19" i="1" s="1"/>
  <c r="G23" i="1"/>
  <c r="G10" i="1"/>
  <c r="O17" i="1" l="1"/>
  <c r="O24" i="1"/>
  <c r="O27" i="1" s="1"/>
  <c r="O16" i="1" s="1"/>
  <c r="O18" i="1" s="1"/>
  <c r="O19" i="1" s="1"/>
  <c r="G26" i="1"/>
  <c r="G9" i="1" s="1"/>
  <c r="G11" i="1" s="1"/>
  <c r="G12" i="1" s="1"/>
  <c r="P17" i="1" l="1"/>
  <c r="P24" i="1"/>
  <c r="P27" i="1" s="1"/>
  <c r="P16" i="1" s="1"/>
  <c r="P18" i="1" s="1"/>
  <c r="P19" i="1" s="1"/>
  <c r="H23" i="1"/>
  <c r="H10" i="1"/>
  <c r="Q17" i="1" l="1"/>
  <c r="Q24" i="1"/>
  <c r="Q27" i="1" s="1"/>
  <c r="Q16" i="1" s="1"/>
  <c r="Q18" i="1" s="1"/>
  <c r="Q19" i="1" s="1"/>
  <c r="H26" i="1"/>
  <c r="H9" i="1" s="1"/>
  <c r="H11" i="1" s="1"/>
  <c r="H12" i="1" s="1"/>
  <c r="R17" i="1" l="1"/>
  <c r="R24" i="1"/>
  <c r="R27" i="1" s="1"/>
  <c r="R16" i="1" s="1"/>
  <c r="R18" i="1" s="1"/>
  <c r="R19" i="1" s="1"/>
  <c r="I10" i="1"/>
  <c r="I23" i="1"/>
  <c r="S17" i="1" l="1"/>
  <c r="S24" i="1"/>
  <c r="S27" i="1" s="1"/>
  <c r="S16" i="1" s="1"/>
  <c r="S18" i="1" s="1"/>
  <c r="S19" i="1" s="1"/>
  <c r="I26" i="1"/>
  <c r="I9" i="1" s="1"/>
  <c r="I11" i="1" s="1"/>
  <c r="I12" i="1" s="1"/>
  <c r="J23" i="1" l="1"/>
  <c r="J10" i="1"/>
  <c r="J26" i="1" l="1"/>
  <c r="J9" i="1" s="1"/>
  <c r="J11" i="1" s="1"/>
  <c r="J12" i="1" s="1"/>
  <c r="K23" i="1" l="1"/>
  <c r="K10" i="1"/>
  <c r="K26" i="1" l="1"/>
  <c r="K9" i="1" s="1"/>
  <c r="K11" i="1" s="1"/>
  <c r="K12" i="1" s="1"/>
  <c r="L23" i="1" l="1"/>
  <c r="L10" i="1"/>
  <c r="L26" i="1" l="1"/>
  <c r="L9" i="1" s="1"/>
  <c r="L11" i="1" s="1"/>
  <c r="L12" i="1" s="1"/>
  <c r="M10" i="1" l="1"/>
  <c r="M23" i="1"/>
  <c r="M26" i="1" l="1"/>
  <c r="M9" i="1" s="1"/>
  <c r="M11" i="1" s="1"/>
  <c r="M12" i="1" s="1"/>
  <c r="N10" i="1" l="1"/>
  <c r="N23" i="1"/>
  <c r="N26" i="1" l="1"/>
  <c r="N9" i="1" s="1"/>
  <c r="N11" i="1" s="1"/>
  <c r="N12" i="1" s="1"/>
  <c r="O10" i="1" l="1"/>
  <c r="O23" i="1"/>
  <c r="O26" i="1" s="1"/>
  <c r="O9" i="1" s="1"/>
  <c r="O11" i="1" s="1"/>
  <c r="O12" i="1" s="1"/>
  <c r="P10" i="1" l="1"/>
  <c r="P23" i="1"/>
  <c r="P26" i="1" s="1"/>
  <c r="P9" i="1" s="1"/>
  <c r="P11" i="1" s="1"/>
  <c r="P12" i="1" s="1"/>
  <c r="Q10" i="1" l="1"/>
  <c r="Q23" i="1"/>
  <c r="Q26" i="1" s="1"/>
  <c r="Q9" i="1" s="1"/>
  <c r="Q11" i="1" s="1"/>
  <c r="Q12" i="1" s="1"/>
  <c r="R10" i="1" l="1"/>
  <c r="R23" i="1"/>
  <c r="R26" i="1" s="1"/>
  <c r="R9" i="1" s="1"/>
  <c r="R11" i="1" s="1"/>
  <c r="R12" i="1" s="1"/>
  <c r="S10" i="1" l="1"/>
  <c r="S23" i="1"/>
  <c r="S26" i="1" s="1"/>
  <c r="S9" i="1" s="1"/>
  <c r="S11" i="1" s="1"/>
  <c r="S12" i="1" s="1"/>
</calcChain>
</file>

<file path=xl/sharedStrings.xml><?xml version="1.0" encoding="utf-8"?>
<sst xmlns="http://schemas.openxmlformats.org/spreadsheetml/2006/main" count="33" uniqueCount="24">
  <si>
    <t>min</t>
  </si>
  <si>
    <t>max</t>
  </si>
  <si>
    <t>Output Index</t>
  </si>
  <si>
    <t>Input Range</t>
  </si>
  <si>
    <t>Slice Size</t>
  </si>
  <si>
    <t>Hyst_Fact</t>
  </si>
  <si>
    <t>output units</t>
  </si>
  <si>
    <t>slice factor</t>
  </si>
  <si>
    <t>map_range</t>
  </si>
  <si>
    <t>range_slicer</t>
  </si>
  <si>
    <t>Input Value</t>
  </si>
  <si>
    <t>start</t>
  </si>
  <si>
    <t>stop</t>
  </si>
  <si>
    <t>end</t>
  </si>
  <si>
    <t>step</t>
  </si>
  <si>
    <t>input</t>
  </si>
  <si>
    <t>Slice Count</t>
  </si>
  <si>
    <t>count</t>
  </si>
  <si>
    <t>Input Offset</t>
  </si>
  <si>
    <t>input units</t>
  </si>
  <si>
    <t>index</t>
  </si>
  <si>
    <t>offset</t>
  </si>
  <si>
    <t>index dir</t>
  </si>
  <si>
    <t>input+off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</si>
</sst>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5890243902439027"/>
          <c:w val="0.90286351706036749"/>
          <c:h val="0.6619374559887331"/>
        </c:manualLayout>
      </c:layout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Sheet1!$C$8:$S$8</c:f>
              <c:numCache>
                <c:formatCode>General</c:formatCode>
                <c:ptCount val="17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9-4AC1-95D3-001794E0FBF1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Sheet1!$C$9:$S$9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9-4AC1-95D3-001794E0FBF1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input+off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Sheet1!$C$10:$S$10</c:f>
              <c:numCache>
                <c:formatCode>General</c:formatCode>
                <c:ptCount val="17"/>
                <c:pt idx="0">
                  <c:v>0</c:v>
                </c:pt>
                <c:pt idx="1">
                  <c:v>0.625</c:v>
                </c:pt>
                <c:pt idx="2">
                  <c:v>0.75</c:v>
                </c:pt>
                <c:pt idx="3">
                  <c:v>1.375</c:v>
                </c:pt>
                <c:pt idx="4">
                  <c:v>2</c:v>
                </c:pt>
                <c:pt idx="5">
                  <c:v>2.625</c:v>
                </c:pt>
                <c:pt idx="6">
                  <c:v>3.25</c:v>
                </c:pt>
                <c:pt idx="7">
                  <c:v>3.875</c:v>
                </c:pt>
                <c:pt idx="8">
                  <c:v>4.5</c:v>
                </c:pt>
                <c:pt idx="9">
                  <c:v>5.125</c:v>
                </c:pt>
                <c:pt idx="10">
                  <c:v>5.75</c:v>
                </c:pt>
                <c:pt idx="11">
                  <c:v>6.375</c:v>
                </c:pt>
                <c:pt idx="12">
                  <c:v>7</c:v>
                </c:pt>
                <c:pt idx="13">
                  <c:v>7.625</c:v>
                </c:pt>
                <c:pt idx="14">
                  <c:v>8.25</c:v>
                </c:pt>
                <c:pt idx="15">
                  <c:v>8.875</c:v>
                </c:pt>
                <c:pt idx="16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9-4AC1-95D3-001794E0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9104"/>
        <c:axId val="59710016"/>
      </c:lineChart>
      <c:catAx>
        <c:axId val="2135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016"/>
        <c:crosses val="autoZero"/>
        <c:auto val="1"/>
        <c:lblAlgn val="ctr"/>
        <c:lblOffset val="100"/>
        <c:noMultiLvlLbl val="0"/>
      </c:catAx>
      <c:valAx>
        <c:axId val="597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Sheet1!$C$15:$S$15</c:f>
              <c:numCache>
                <c:formatCode>General</c:formatCode>
                <c:ptCount val="17"/>
                <c:pt idx="0">
                  <c:v>10</c:v>
                </c:pt>
                <c:pt idx="1">
                  <c:v>9.375</c:v>
                </c:pt>
                <c:pt idx="2">
                  <c:v>8.75</c:v>
                </c:pt>
                <c:pt idx="3">
                  <c:v>8.125</c:v>
                </c:pt>
                <c:pt idx="4">
                  <c:v>7.5</c:v>
                </c:pt>
                <c:pt idx="5">
                  <c:v>6.875</c:v>
                </c:pt>
                <c:pt idx="6">
                  <c:v>6.25</c:v>
                </c:pt>
                <c:pt idx="7">
                  <c:v>5.625</c:v>
                </c:pt>
                <c:pt idx="8">
                  <c:v>5</c:v>
                </c:pt>
                <c:pt idx="9">
                  <c:v>4.375</c:v>
                </c:pt>
                <c:pt idx="10">
                  <c:v>3.75</c:v>
                </c:pt>
                <c:pt idx="11">
                  <c:v>3.125</c:v>
                </c:pt>
                <c:pt idx="12">
                  <c:v>2.5</c:v>
                </c:pt>
                <c:pt idx="13">
                  <c:v>1.875</c:v>
                </c:pt>
                <c:pt idx="14">
                  <c:v>1.25</c:v>
                </c:pt>
                <c:pt idx="15">
                  <c:v>0.625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4-4389-8BB5-F84D9DB25015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Sheet1!$C$16:$S$16</c:f>
              <c:numCache>
                <c:formatCode>General</c:formatCode>
                <c:ptCount val="1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4-4389-8BB5-F84D9DB25015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input+off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Sheet1!$C$17:$S$17</c:f>
              <c:numCache>
                <c:formatCode>General</c:formatCode>
                <c:ptCount val="17"/>
                <c:pt idx="0">
                  <c:v>10</c:v>
                </c:pt>
                <c:pt idx="1">
                  <c:v>9.375</c:v>
                </c:pt>
                <c:pt idx="2">
                  <c:v>8.25</c:v>
                </c:pt>
                <c:pt idx="3">
                  <c:v>8.625</c:v>
                </c:pt>
                <c:pt idx="4">
                  <c:v>8</c:v>
                </c:pt>
                <c:pt idx="5">
                  <c:v>7.375</c:v>
                </c:pt>
                <c:pt idx="6">
                  <c:v>6.75</c:v>
                </c:pt>
                <c:pt idx="7">
                  <c:v>6.125</c:v>
                </c:pt>
                <c:pt idx="8">
                  <c:v>5.5</c:v>
                </c:pt>
                <c:pt idx="9">
                  <c:v>4.875</c:v>
                </c:pt>
                <c:pt idx="10">
                  <c:v>4.25</c:v>
                </c:pt>
                <c:pt idx="11">
                  <c:v>3.625</c:v>
                </c:pt>
                <c:pt idx="12">
                  <c:v>3</c:v>
                </c:pt>
                <c:pt idx="13">
                  <c:v>2.375</c:v>
                </c:pt>
                <c:pt idx="14">
                  <c:v>1.75</c:v>
                </c:pt>
                <c:pt idx="15">
                  <c:v>1.125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4-4389-8BB5-F84D9DB2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35936"/>
        <c:axId val="2107980800"/>
      </c:lineChart>
      <c:catAx>
        <c:axId val="211833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80800"/>
        <c:crosses val="autoZero"/>
        <c:auto val="1"/>
        <c:lblAlgn val="ctr"/>
        <c:lblOffset val="100"/>
        <c:noMultiLvlLbl val="0"/>
      </c:catAx>
      <c:valAx>
        <c:axId val="21079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366712</xdr:colOff>
      <xdr:row>3</xdr:row>
      <xdr:rowOff>33337</xdr:rowOff>
    </xdr:from>
    <xdr:to>
      <xdr:col>27</xdr:col>
      <xdr:colOff>61912</xdr:colOff>
      <xdr:row>19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817AEA-AC72-444E-9A52-BA6665FF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376237</xdr:colOff>
      <xdr:row>20</xdr:row>
      <xdr:rowOff>185737</xdr:rowOff>
    </xdr:from>
    <xdr:to>
      <xdr:col>27</xdr:col>
      <xdr:colOff>71437</xdr:colOff>
      <xdr:row>35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4A1F76-612B-4A7B-A663-2D373321A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E9F-B521-4A94-B081-A2E123CC986D}">
  <sheetPr>
    <pageSetUpPr fitToPage="1"/>
  </sheetPr>
  <dimension ref="A2:S31"/>
  <sheetViews>
    <sheetView tabSelected="1" workbookViewId="0">
      <selection activeCell="H7" sqref="H7"/>
    </sheetView>
  </sheetViews>
  <sheetFormatPr defaultRowHeight="15" x14ac:dyDescent="0.25"/>
  <cols>
    <col min="1" max="1" width="5.85546875" customWidth="1"/>
    <col min="2" max="2" width="9.42578125" customWidth="1"/>
    <col min="3" max="19" width="6.28515625" customWidth="1"/>
  </cols>
  <sheetData>
    <row r="2" spans="1:19" x14ac:dyDescent="0.25">
      <c r="A2" t="s">
        <v>9</v>
      </c>
    </row>
    <row r="3" spans="1:19" x14ac:dyDescent="0.25">
      <c r="B3" t="s">
        <v>10</v>
      </c>
      <c r="G3" t="s">
        <v>3</v>
      </c>
      <c r="J3" t="s">
        <v>2</v>
      </c>
      <c r="M3" t="s">
        <v>4</v>
      </c>
      <c r="O3" t="s">
        <v>16</v>
      </c>
      <c r="Q3" t="s">
        <v>5</v>
      </c>
      <c r="S3" t="s">
        <v>18</v>
      </c>
    </row>
    <row r="4" spans="1:19" x14ac:dyDescent="0.25">
      <c r="B4">
        <f>in_min</f>
        <v>0</v>
      </c>
      <c r="C4">
        <f>in_max</f>
        <v>10</v>
      </c>
      <c r="D4">
        <f>IF(in_min&lt;in_max,C4/16,-1*MAX(in_min,in_max)/16)</f>
        <v>0.625</v>
      </c>
      <c r="G4" s="4">
        <v>0</v>
      </c>
      <c r="H4" s="4">
        <v>10</v>
      </c>
      <c r="J4" s="3">
        <v>9</v>
      </c>
      <c r="K4" s="3">
        <v>0</v>
      </c>
      <c r="M4">
        <v>1</v>
      </c>
      <c r="O4">
        <f>(ABS(out_end-out_start)/slice)+slice</f>
        <v>10</v>
      </c>
      <c r="Q4">
        <v>0.5</v>
      </c>
      <c r="S4">
        <f>hyst_fact*((in_max-in_min)/slice_count)</f>
        <v>0.5</v>
      </c>
    </row>
    <row r="5" spans="1:19" s="1" customFormat="1" x14ac:dyDescent="0.25">
      <c r="B5" s="1" t="s">
        <v>11</v>
      </c>
      <c r="C5" s="1" t="s">
        <v>12</v>
      </c>
      <c r="D5" s="1" t="s">
        <v>14</v>
      </c>
      <c r="G5" s="1" t="s">
        <v>0</v>
      </c>
      <c r="H5" s="1" t="s">
        <v>1</v>
      </c>
      <c r="J5" s="1" t="s">
        <v>11</v>
      </c>
      <c r="K5" s="1" t="s">
        <v>13</v>
      </c>
      <c r="M5" s="1" t="s">
        <v>6</v>
      </c>
      <c r="O5" s="1" t="s">
        <v>17</v>
      </c>
      <c r="Q5" s="1" t="s">
        <v>7</v>
      </c>
      <c r="S5" s="1" t="s">
        <v>19</v>
      </c>
    </row>
    <row r="8" spans="1:19" x14ac:dyDescent="0.25">
      <c r="A8">
        <v>1</v>
      </c>
      <c r="B8" t="s">
        <v>15</v>
      </c>
      <c r="C8">
        <f>$B$4</f>
        <v>0</v>
      </c>
      <c r="D8">
        <f>C8+($A$8*$D$4)</f>
        <v>0.625</v>
      </c>
      <c r="E8">
        <f t="shared" ref="E8:S8" si="0">D8+($A$8*$D$4)</f>
        <v>1.25</v>
      </c>
      <c r="F8">
        <f t="shared" si="0"/>
        <v>1.875</v>
      </c>
      <c r="G8">
        <f t="shared" si="0"/>
        <v>2.5</v>
      </c>
      <c r="H8">
        <f t="shared" si="0"/>
        <v>3.125</v>
      </c>
      <c r="I8">
        <f t="shared" si="0"/>
        <v>3.75</v>
      </c>
      <c r="J8">
        <f t="shared" si="0"/>
        <v>4.375</v>
      </c>
      <c r="K8">
        <f t="shared" si="0"/>
        <v>5</v>
      </c>
      <c r="L8">
        <f t="shared" si="0"/>
        <v>5.625</v>
      </c>
      <c r="M8">
        <f t="shared" si="0"/>
        <v>6.25</v>
      </c>
      <c r="N8">
        <f t="shared" si="0"/>
        <v>6.875</v>
      </c>
      <c r="O8">
        <f t="shared" si="0"/>
        <v>7.5</v>
      </c>
      <c r="P8">
        <f t="shared" si="0"/>
        <v>8.125</v>
      </c>
      <c r="Q8">
        <f t="shared" si="0"/>
        <v>8.75</v>
      </c>
      <c r="R8">
        <f t="shared" si="0"/>
        <v>9.375</v>
      </c>
      <c r="S8">
        <f t="shared" si="0"/>
        <v>10</v>
      </c>
    </row>
    <row r="9" spans="1:19" x14ac:dyDescent="0.25">
      <c r="B9" t="s">
        <v>20</v>
      </c>
      <c r="C9">
        <f>INT(C26/slice)*slice</f>
        <v>9</v>
      </c>
      <c r="D9">
        <f>INT(D26/slice)*slice</f>
        <v>8</v>
      </c>
      <c r="E9">
        <f>INT(E26/slice)*slice</f>
        <v>8</v>
      </c>
      <c r="F9">
        <f>INT(F26/slice)*slice</f>
        <v>7</v>
      </c>
      <c r="G9">
        <f>INT(G26/slice)*slice</f>
        <v>7</v>
      </c>
      <c r="H9">
        <f>INT(H26/slice)*slice</f>
        <v>6</v>
      </c>
      <c r="I9">
        <f>INT(I26/slice)*slice</f>
        <v>5</v>
      </c>
      <c r="J9">
        <f>INT(J26/slice)*slice</f>
        <v>5</v>
      </c>
      <c r="K9">
        <f>INT(K26/slice)*slice</f>
        <v>4</v>
      </c>
      <c r="L9">
        <f>INT(L26/slice)*slice</f>
        <v>3</v>
      </c>
      <c r="M9">
        <f>INT(M26/slice)*slice</f>
        <v>3</v>
      </c>
      <c r="N9">
        <f>INT(N26/slice)*slice</f>
        <v>2</v>
      </c>
      <c r="O9">
        <f>INT(O26/slice)*slice</f>
        <v>2</v>
      </c>
      <c r="P9">
        <f>INT(P26/slice)*slice</f>
        <v>1</v>
      </c>
      <c r="Q9">
        <f>INT(Q26/slice)*slice</f>
        <v>0</v>
      </c>
      <c r="R9">
        <f>INT(R26/slice)*slice</f>
        <v>0</v>
      </c>
      <c r="S9">
        <f>INT(S26/slice)*slice</f>
        <v>-1</v>
      </c>
    </row>
    <row r="10" spans="1:19" x14ac:dyDescent="0.25">
      <c r="B10" t="s">
        <v>23</v>
      </c>
      <c r="C10">
        <f>C12+C8</f>
        <v>0</v>
      </c>
      <c r="D10">
        <f>C12+D8</f>
        <v>0.625</v>
      </c>
      <c r="E10">
        <f>D12+E8</f>
        <v>0.75</v>
      </c>
      <c r="F10">
        <f>E12+F8</f>
        <v>1.375</v>
      </c>
      <c r="G10">
        <f>F12+G8</f>
        <v>2</v>
      </c>
      <c r="H10">
        <f>G12+H8</f>
        <v>2.625</v>
      </c>
      <c r="I10">
        <f>H12+I8</f>
        <v>3.25</v>
      </c>
      <c r="J10">
        <f>I12+J8</f>
        <v>3.875</v>
      </c>
      <c r="K10">
        <f>J12+K8</f>
        <v>4.5</v>
      </c>
      <c r="L10">
        <f>K12+L8</f>
        <v>5.125</v>
      </c>
      <c r="M10">
        <f>L12+M8</f>
        <v>5.75</v>
      </c>
      <c r="N10">
        <f>M12+N8</f>
        <v>6.375</v>
      </c>
      <c r="O10">
        <f>N12+O8</f>
        <v>7</v>
      </c>
      <c r="P10">
        <f>O12+P8</f>
        <v>7.625</v>
      </c>
      <c r="Q10">
        <f>P12+Q8</f>
        <v>8.25</v>
      </c>
      <c r="R10">
        <f>Q12+R8</f>
        <v>8.875</v>
      </c>
      <c r="S10">
        <f>R12+S8</f>
        <v>9.5</v>
      </c>
    </row>
    <row r="11" spans="1:19" x14ac:dyDescent="0.25">
      <c r="B11" t="s">
        <v>22</v>
      </c>
      <c r="C11">
        <v>0</v>
      </c>
      <c r="D11">
        <f>SIGN(D9-C9)</f>
        <v>-1</v>
      </c>
      <c r="E11">
        <f t="shared" ref="E11:S11" si="1">SIGN(E9-D9)</f>
        <v>0</v>
      </c>
      <c r="F11">
        <f t="shared" si="1"/>
        <v>-1</v>
      </c>
      <c r="G11">
        <f t="shared" si="1"/>
        <v>0</v>
      </c>
      <c r="H11">
        <f t="shared" si="1"/>
        <v>-1</v>
      </c>
      <c r="I11">
        <f t="shared" si="1"/>
        <v>-1</v>
      </c>
      <c r="J11">
        <f t="shared" si="1"/>
        <v>0</v>
      </c>
      <c r="K11">
        <f t="shared" si="1"/>
        <v>-1</v>
      </c>
      <c r="L11">
        <f t="shared" si="1"/>
        <v>-1</v>
      </c>
      <c r="M11">
        <f t="shared" si="1"/>
        <v>0</v>
      </c>
      <c r="N11">
        <f t="shared" si="1"/>
        <v>-1</v>
      </c>
      <c r="O11">
        <f t="shared" si="1"/>
        <v>0</v>
      </c>
      <c r="P11">
        <f t="shared" si="1"/>
        <v>-1</v>
      </c>
      <c r="Q11">
        <f t="shared" si="1"/>
        <v>-1</v>
      </c>
      <c r="R11">
        <f t="shared" si="1"/>
        <v>0</v>
      </c>
      <c r="S11">
        <f t="shared" si="1"/>
        <v>-1</v>
      </c>
    </row>
    <row r="12" spans="1:19" x14ac:dyDescent="0.25">
      <c r="B12" t="s">
        <v>21</v>
      </c>
      <c r="C12">
        <f>IF(OR(C8&lt;in_min, C8&gt;in_max),0,C11*in_offset)</f>
        <v>0</v>
      </c>
      <c r="D12">
        <f>IF(D11=0,C12,D11*in_offset)</f>
        <v>-0.5</v>
      </c>
      <c r="E12">
        <f>IF(E11=0,D12,E11*in_offset)</f>
        <v>-0.5</v>
      </c>
      <c r="F12">
        <f>IF(F11=0,E12,F11*in_offset)</f>
        <v>-0.5</v>
      </c>
      <c r="G12">
        <f>IF(G11=0,F12,G11*in_offset)</f>
        <v>-0.5</v>
      </c>
      <c r="H12">
        <f>IF(H11=0,G12,H11*in_offset)</f>
        <v>-0.5</v>
      </c>
      <c r="I12">
        <f>IF(I11=0,H12,I11*in_offset)</f>
        <v>-0.5</v>
      </c>
      <c r="J12">
        <f>IF(J11=0,I12,J11*in_offset)</f>
        <v>-0.5</v>
      </c>
      <c r="K12">
        <f>IF(K11=0,J12,K11*in_offset)</f>
        <v>-0.5</v>
      </c>
      <c r="L12">
        <f>IF(L11=0,K12,L11*in_offset)</f>
        <v>-0.5</v>
      </c>
      <c r="M12">
        <f>IF(M11=0,L12,M11*in_offset)</f>
        <v>-0.5</v>
      </c>
      <c r="N12">
        <f>IF(N11=0,M12,N11*in_offset)</f>
        <v>-0.5</v>
      </c>
      <c r="O12">
        <f>IF(O11=0,N12,O11*in_offset)</f>
        <v>-0.5</v>
      </c>
      <c r="P12">
        <f>IF(P11=0,O12,P11*in_offset)</f>
        <v>-0.5</v>
      </c>
      <c r="Q12">
        <f>IF(Q11=0,P12,Q11*in_offset)</f>
        <v>-0.5</v>
      </c>
      <c r="R12">
        <f>IF(R11=0,Q12,R11*in_offset)</f>
        <v>-0.5</v>
      </c>
      <c r="S12">
        <f>IF(S11=0,R12,S11*in_offset)</f>
        <v>-0.5</v>
      </c>
    </row>
    <row r="15" spans="1:19" x14ac:dyDescent="0.25">
      <c r="A15">
        <v>-1</v>
      </c>
      <c r="B15" t="s">
        <v>15</v>
      </c>
      <c r="C15">
        <f>$C$4</f>
        <v>10</v>
      </c>
      <c r="D15">
        <f>C15+($A$15*$D$4)</f>
        <v>9.375</v>
      </c>
      <c r="E15">
        <f t="shared" ref="E15:S15" si="2">D15+($A$15*$D$4)</f>
        <v>8.75</v>
      </c>
      <c r="F15">
        <f t="shared" si="2"/>
        <v>8.125</v>
      </c>
      <c r="G15">
        <f t="shared" si="2"/>
        <v>7.5</v>
      </c>
      <c r="H15">
        <f t="shared" si="2"/>
        <v>6.875</v>
      </c>
      <c r="I15">
        <f t="shared" si="2"/>
        <v>6.25</v>
      </c>
      <c r="J15">
        <f t="shared" si="2"/>
        <v>5.625</v>
      </c>
      <c r="K15">
        <f t="shared" si="2"/>
        <v>5</v>
      </c>
      <c r="L15">
        <f t="shared" si="2"/>
        <v>4.375</v>
      </c>
      <c r="M15">
        <f t="shared" si="2"/>
        <v>3.75</v>
      </c>
      <c r="N15">
        <f t="shared" si="2"/>
        <v>3.125</v>
      </c>
      <c r="O15">
        <f t="shared" si="2"/>
        <v>2.5</v>
      </c>
      <c r="P15">
        <f t="shared" si="2"/>
        <v>1.875</v>
      </c>
      <c r="Q15">
        <f t="shared" si="2"/>
        <v>1.25</v>
      </c>
      <c r="R15">
        <f t="shared" si="2"/>
        <v>0.625</v>
      </c>
      <c r="S15">
        <f t="shared" si="2"/>
        <v>0</v>
      </c>
    </row>
    <row r="16" spans="1:19" x14ac:dyDescent="0.25">
      <c r="B16" t="s">
        <v>20</v>
      </c>
      <c r="C16">
        <f>INT(C27/slice)*slice</f>
        <v>1</v>
      </c>
      <c r="D16">
        <f>INT(D27/slice)*slice</f>
        <v>-1</v>
      </c>
      <c r="E16">
        <f>INT(E27/slice)*slice</f>
        <v>0</v>
      </c>
      <c r="F16">
        <f>INT(F27/slice)*slice</f>
        <v>0</v>
      </c>
      <c r="G16">
        <f>INT(G27/slice)*slice</f>
        <v>1</v>
      </c>
      <c r="H16">
        <f>INT(H27/slice)*slice</f>
        <v>1</v>
      </c>
      <c r="I16">
        <f>INT(I27/slice)*slice</f>
        <v>2</v>
      </c>
      <c r="J16">
        <f>INT(J27/slice)*slice</f>
        <v>2</v>
      </c>
      <c r="K16">
        <f>INT(K27/slice)*slice</f>
        <v>3</v>
      </c>
      <c r="L16">
        <f>INT(L27/slice)*slice</f>
        <v>4</v>
      </c>
      <c r="M16">
        <f>INT(M27/slice)*slice</f>
        <v>4</v>
      </c>
      <c r="N16">
        <f>INT(N27/slice)*slice</f>
        <v>5</v>
      </c>
      <c r="O16">
        <f>INT(O27/slice)*slice</f>
        <v>6</v>
      </c>
      <c r="P16">
        <f>INT(P27/slice)*slice</f>
        <v>6</v>
      </c>
      <c r="Q16">
        <f>INT(Q27/slice)*slice</f>
        <v>7</v>
      </c>
      <c r="R16">
        <f>INT(R27/slice)*slice</f>
        <v>7</v>
      </c>
      <c r="S16">
        <f>INT(S27/slice)*slice</f>
        <v>8</v>
      </c>
    </row>
    <row r="17" spans="1:19" x14ac:dyDescent="0.25">
      <c r="B17" t="s">
        <v>23</v>
      </c>
      <c r="C17">
        <f>C19+C15</f>
        <v>10</v>
      </c>
      <c r="D17">
        <f>C19+D15</f>
        <v>9.375</v>
      </c>
      <c r="E17">
        <f>D19+E15</f>
        <v>8.25</v>
      </c>
      <c r="F17">
        <f>E19+F15</f>
        <v>8.625</v>
      </c>
      <c r="G17">
        <f>F19+G15</f>
        <v>8</v>
      </c>
      <c r="H17">
        <f>G19+H15</f>
        <v>7.375</v>
      </c>
      <c r="I17">
        <f>H19+I15</f>
        <v>6.75</v>
      </c>
      <c r="J17">
        <f>I19+J15</f>
        <v>6.125</v>
      </c>
      <c r="K17">
        <f>J19+K15</f>
        <v>5.5</v>
      </c>
      <c r="L17">
        <f>K19+L15</f>
        <v>4.875</v>
      </c>
      <c r="M17">
        <f>L19+M15</f>
        <v>4.25</v>
      </c>
      <c r="N17">
        <f>M19+N15</f>
        <v>3.625</v>
      </c>
      <c r="O17">
        <f>N19+O15</f>
        <v>3</v>
      </c>
      <c r="P17">
        <f>O19+P15</f>
        <v>2.375</v>
      </c>
      <c r="Q17">
        <f>P19+Q15</f>
        <v>1.75</v>
      </c>
      <c r="R17">
        <f>Q19+R15</f>
        <v>1.125</v>
      </c>
      <c r="S17">
        <f>R19+S15</f>
        <v>0.5</v>
      </c>
    </row>
    <row r="18" spans="1:19" x14ac:dyDescent="0.25">
      <c r="B18" t="s">
        <v>22</v>
      </c>
      <c r="C18">
        <v>0</v>
      </c>
      <c r="D18">
        <f>SIGN(D16-C16)</f>
        <v>-1</v>
      </c>
      <c r="E18">
        <f t="shared" ref="E18:S18" si="3">SIGN(E16-D16)</f>
        <v>1</v>
      </c>
      <c r="F18">
        <f t="shared" si="3"/>
        <v>0</v>
      </c>
      <c r="G18">
        <f t="shared" si="3"/>
        <v>1</v>
      </c>
      <c r="H18">
        <f t="shared" si="3"/>
        <v>0</v>
      </c>
      <c r="I18">
        <f t="shared" si="3"/>
        <v>1</v>
      </c>
      <c r="J18">
        <f t="shared" si="3"/>
        <v>0</v>
      </c>
      <c r="K18">
        <f t="shared" si="3"/>
        <v>1</v>
      </c>
      <c r="L18">
        <f t="shared" si="3"/>
        <v>1</v>
      </c>
      <c r="M18">
        <f t="shared" si="3"/>
        <v>0</v>
      </c>
      <c r="N18">
        <f t="shared" si="3"/>
        <v>1</v>
      </c>
      <c r="O18">
        <f t="shared" si="3"/>
        <v>1</v>
      </c>
      <c r="P18">
        <f t="shared" si="3"/>
        <v>0</v>
      </c>
      <c r="Q18">
        <f t="shared" si="3"/>
        <v>1</v>
      </c>
      <c r="R18">
        <f t="shared" si="3"/>
        <v>0</v>
      </c>
      <c r="S18">
        <f t="shared" si="3"/>
        <v>1</v>
      </c>
    </row>
    <row r="19" spans="1:19" x14ac:dyDescent="0.25">
      <c r="B19" t="s">
        <v>21</v>
      </c>
      <c r="C19">
        <f>IF(OR(C15&lt;in_min, C15&gt;in_max),0,C18*in_offset)</f>
        <v>0</v>
      </c>
      <c r="D19">
        <f>IF(D18=0,C19,D18*in_offset)</f>
        <v>-0.5</v>
      </c>
      <c r="E19">
        <f>IF(E18=0,D19,E18*in_offset)</f>
        <v>0.5</v>
      </c>
      <c r="F19">
        <f>IF(F18=0,E19,F18*in_offset)</f>
        <v>0.5</v>
      </c>
      <c r="G19">
        <f>IF(G18=0,F19,G18*in_offset)</f>
        <v>0.5</v>
      </c>
      <c r="H19">
        <f>IF(H18=0,G19,H18*in_offset)</f>
        <v>0.5</v>
      </c>
      <c r="I19">
        <f>IF(I18=0,H19,I18*in_offset)</f>
        <v>0.5</v>
      </c>
      <c r="J19">
        <f>IF(J18=0,I19,J18*in_offset)</f>
        <v>0.5</v>
      </c>
      <c r="K19">
        <f>IF(K18=0,J19,K18*in_offset)</f>
        <v>0.5</v>
      </c>
      <c r="L19">
        <f>IF(L18=0,K19,L18*in_offset)</f>
        <v>0.5</v>
      </c>
      <c r="M19">
        <f>IF(M18=0,L19,M18*in_offset)</f>
        <v>0.5</v>
      </c>
      <c r="N19">
        <f>IF(N18=0,M19,N18*in_offset)</f>
        <v>0.5</v>
      </c>
      <c r="O19">
        <f>IF(O18=0,N19,O18*in_offset)</f>
        <v>0.5</v>
      </c>
      <c r="P19">
        <f>IF(P18=0,O19,P18*in_offset)</f>
        <v>0.5</v>
      </c>
      <c r="Q19">
        <f>IF(Q18=0,P19,Q18*in_offset)</f>
        <v>0.5</v>
      </c>
      <c r="R19">
        <f>IF(R18=0,Q19,R18*in_offset)</f>
        <v>0.5</v>
      </c>
      <c r="S19">
        <f>IF(S18=0,R19,S18*in_offset)</f>
        <v>0.5</v>
      </c>
    </row>
    <row r="22" spans="1:19" x14ac:dyDescent="0.25">
      <c r="A22" t="s">
        <v>8</v>
      </c>
    </row>
    <row r="23" spans="1:19" x14ac:dyDescent="0.25">
      <c r="A23" s="2">
        <f>A8</f>
        <v>1</v>
      </c>
      <c r="B23" s="2"/>
      <c r="C23" s="2">
        <f>(((C8+C12)-in_min)*((out_end-out_start)+(SIGN(out_end-out_start)*slice))/(in_max-in_min))+out_start</f>
        <v>9</v>
      </c>
      <c r="D23" s="2">
        <f>(((D8+C12)-in_min)*((out_end-out_start)+(SIGN(out_end-out_start)*slice))/(in_max-in_min))+out_start</f>
        <v>8.375</v>
      </c>
      <c r="E23" s="2">
        <f>(((E8+D12)-in_min)*((out_end-out_start)+(SIGN(out_end-out_start)*slice))/(in_max-in_min))+out_start</f>
        <v>8.25</v>
      </c>
      <c r="F23" s="2">
        <f>(((F8+E12)-in_min)*((out_end-out_start)+(SIGN(out_end-out_start)*slice))/(in_max-in_min))+out_start</f>
        <v>7.625</v>
      </c>
      <c r="G23" s="2">
        <f>(((G8+F12)-in_min)*((out_end-out_start)+(SIGN(out_end-out_start)*slice))/(in_max-in_min))+out_start</f>
        <v>7</v>
      </c>
      <c r="H23" s="2">
        <f>(((H8+G12)-in_min)*((out_end-out_start)+(SIGN(out_end-out_start)*slice))/(in_max-in_min))+out_start</f>
        <v>6.375</v>
      </c>
      <c r="I23" s="2">
        <f>(((I8+H12)-in_min)*((out_end-out_start)+(SIGN(out_end-out_start)*slice))/(in_max-in_min))+out_start</f>
        <v>5.75</v>
      </c>
      <c r="J23" s="2">
        <f>(((J8+I12)-in_min)*((out_end-out_start)+(SIGN(out_end-out_start)*slice))/(in_max-in_min))+out_start</f>
        <v>5.125</v>
      </c>
      <c r="K23" s="2">
        <f>(((K8+J12)-in_min)*((out_end-out_start)+(SIGN(out_end-out_start)*slice))/(in_max-in_min))+out_start</f>
        <v>4.5</v>
      </c>
      <c r="L23" s="2">
        <f>(((L8+K12)-in_min)*((out_end-out_start)+(SIGN(out_end-out_start)*slice))/(in_max-in_min))+out_start</f>
        <v>3.875</v>
      </c>
      <c r="M23" s="2">
        <f>(((M8+L12)-in_min)*((out_end-out_start)+(SIGN(out_end-out_start)*slice))/(in_max-in_min))+out_start</f>
        <v>3.25</v>
      </c>
      <c r="N23" s="2">
        <f>(((N8+M12)-in_min)*((out_end-out_start)+(SIGN(out_end-out_start)*slice))/(in_max-in_min))+out_start</f>
        <v>2.625</v>
      </c>
      <c r="O23" s="2">
        <f>(((O8+N12)-in_min)*((out_end-out_start)+(SIGN(out_end-out_start)*slice))/(in_max-in_min))+out_start</f>
        <v>2</v>
      </c>
      <c r="P23" s="2">
        <f>(((P8+O12)-in_min)*((out_end-out_start)+(SIGN(out_end-out_start)*slice))/(in_max-in_min))+out_start</f>
        <v>1.375</v>
      </c>
      <c r="Q23" s="2">
        <f>(((Q8+P12)-in_min)*((out_end-out_start)+(SIGN(out_end-out_start)*slice))/(in_max-in_min))+out_start</f>
        <v>0.75</v>
      </c>
      <c r="R23" s="2">
        <f>(((R8+Q12)-in_min)*((out_end-out_start)+(SIGN(out_end-out_start)*slice))/(in_max-in_min))+out_start</f>
        <v>0.125</v>
      </c>
      <c r="S23" s="2">
        <f>(((S8+R12)-in_min)*((out_end-out_start)+(SIGN(out_end-out_start)*slice))/(in_max-in_min))+out_start</f>
        <v>-0.5</v>
      </c>
    </row>
    <row r="24" spans="1:19" x14ac:dyDescent="0.25">
      <c r="A24" s="2">
        <f>A15</f>
        <v>-1</v>
      </c>
      <c r="B24" s="2"/>
      <c r="C24" s="2">
        <f>(((C15+C19)-in_min)*((out_end-out_start)+(SIGN(out_end-out_start)*slice))/(in_max-in_min))+out_start</f>
        <v>-1</v>
      </c>
      <c r="D24" s="2">
        <f>(((D15+C19)-in_min)*((out_end-out_start)+(SIGN(out_end-out_start)*slice))/(in_max-in_min))+out_start</f>
        <v>-0.375</v>
      </c>
      <c r="E24" s="2">
        <f>(((E15+D19)-in_min)*((out_end-out_start)+(SIGN(out_end-out_start)*slice))/(in_max-in_min))+out_start</f>
        <v>0.75</v>
      </c>
      <c r="F24" s="2">
        <f>(((F15+E19)-in_min)*((out_end-out_start)+(SIGN(out_end-out_start)*slice))/(in_max-in_min))+out_start</f>
        <v>0.375</v>
      </c>
      <c r="G24" s="2">
        <f>(((G15+F19)-in_min)*((out_end-out_start)+(SIGN(out_end-out_start)*slice))/(in_max-in_min))+out_start</f>
        <v>1</v>
      </c>
      <c r="H24" s="2">
        <f>(((H15+G19)-in_min)*((out_end-out_start)+(SIGN(out_end-out_start)*slice))/(in_max-in_min))+out_start</f>
        <v>1.625</v>
      </c>
      <c r="I24" s="2">
        <f>(((I15+H19)-in_min)*((out_end-out_start)+(SIGN(out_end-out_start)*slice))/(in_max-in_min))+out_start</f>
        <v>2.25</v>
      </c>
      <c r="J24" s="2">
        <f>(((J15+I19)-in_min)*((out_end-out_start)+(SIGN(out_end-out_start)*slice))/(in_max-in_min))+out_start</f>
        <v>2.875</v>
      </c>
      <c r="K24" s="2">
        <f>(((K15+J19)-in_min)*((out_end-out_start)+(SIGN(out_end-out_start)*slice))/(in_max-in_min))+out_start</f>
        <v>3.5</v>
      </c>
      <c r="L24" s="2">
        <f>(((L15+K19)-in_min)*((out_end-out_start)+(SIGN(out_end-out_start)*slice))/(in_max-in_min))+out_start</f>
        <v>4.125</v>
      </c>
      <c r="M24" s="2">
        <f>(((M15+L19)-in_min)*((out_end-out_start)+(SIGN(out_end-out_start)*slice))/(in_max-in_min))+out_start</f>
        <v>4.75</v>
      </c>
      <c r="N24" s="2">
        <f>(((N15+M19)-in_min)*((out_end-out_start)+(SIGN(out_end-out_start)*slice))/(in_max-in_min))+out_start</f>
        <v>5.375</v>
      </c>
      <c r="O24" s="2">
        <f>(((O15+N19)-in_min)*((out_end-out_start)+(SIGN(out_end-out_start)*slice))/(in_max-in_min))+out_start</f>
        <v>6</v>
      </c>
      <c r="P24" s="2">
        <f>(((P15+O19)-in_min)*((out_end-out_start)+(SIGN(out_end-out_start)*slice))/(in_max-in_min))+out_start</f>
        <v>6.625</v>
      </c>
      <c r="Q24" s="2">
        <f>(((Q15+P19)-in_min)*((out_end-out_start)+(SIGN(out_end-out_start)*slice))/(in_max-in_min))+out_start</f>
        <v>7.25</v>
      </c>
      <c r="R24" s="2">
        <f>(((R15+Q19)-in_min)*((out_end-out_start)+(SIGN(out_end-out_start)*slice))/(in_max-in_min))+out_start</f>
        <v>7.875</v>
      </c>
      <c r="S24" s="2">
        <f>(((S15+R19)-in_min)*((out_end-out_start)+(SIGN(out_end-out_start)*slice))/(in_max-in_min))+out_start</f>
        <v>8.5</v>
      </c>
    </row>
    <row r="26" spans="1:19" x14ac:dyDescent="0.25">
      <c r="A26">
        <f>A23</f>
        <v>1</v>
      </c>
      <c r="C26">
        <f>IF(out_start&lt;=K30,MAX(MIN(C23,K30),out_start),MIN(MAX(C23,K30),out_start))</f>
        <v>9</v>
      </c>
      <c r="D26">
        <f>IF(out_start&lt;=L30,MAX(MIN(D23,L30),out_start),MIN(MAX(D23,L30),out_start))</f>
        <v>8.375</v>
      </c>
      <c r="E26">
        <f>IF(out_start&lt;=M30,MAX(MIN(E23,M30),out_start),MIN(MAX(E23,M30),out_start))</f>
        <v>8.25</v>
      </c>
      <c r="F26">
        <f>IF(out_start&lt;=N30,MAX(MIN(F23,N30),out_start),MIN(MAX(F23,N30),out_start))</f>
        <v>7.625</v>
      </c>
      <c r="G26">
        <f>IF(out_start&lt;=O30,MAX(MIN(G23,O30),out_start),MIN(MAX(G23,O30),out_start))</f>
        <v>7</v>
      </c>
      <c r="H26">
        <f>IF(out_start&lt;=P30,MAX(MIN(H23,P30),out_start),MIN(MAX(H23,P30),out_start))</f>
        <v>6.375</v>
      </c>
      <c r="I26">
        <f>IF(out_start&lt;=Q30,MAX(MIN(I23,Q30),out_start),MIN(MAX(I23,Q30),out_start))</f>
        <v>5.75</v>
      </c>
      <c r="J26">
        <f>IF(out_start&lt;=R30,MAX(MIN(J23,R30),out_start),MIN(MAX(J23,R30),out_start))</f>
        <v>5.125</v>
      </c>
      <c r="K26">
        <f>IF(out_start&lt;=S30,MAX(MIN(K23,S30),out_start),MIN(MAX(K23,S30),out_start))</f>
        <v>4.5</v>
      </c>
      <c r="L26">
        <f>IF(out_start&lt;=T30,MAX(MIN(L23,T30),out_start),MIN(MAX(L23,T30),out_start))</f>
        <v>3.875</v>
      </c>
      <c r="M26">
        <f>IF(out_start&lt;=U30,MAX(MIN(M23,U30),out_start),MIN(MAX(M23,U30),out_start))</f>
        <v>3.25</v>
      </c>
      <c r="N26">
        <f>IF(out_start&lt;=V30,MAX(MIN(N23,V30),out_start),MIN(MAX(N23,V30),out_start))</f>
        <v>2.625</v>
      </c>
      <c r="O26">
        <f>IF(out_start&lt;=W30,MAX(MIN(O23,W30),out_start),MIN(MAX(O23,W30),out_start))</f>
        <v>2</v>
      </c>
      <c r="P26">
        <f>IF(out_start&lt;=X30,MAX(MIN(P23,X30),out_start),MIN(MAX(P23,X30),out_start))</f>
        <v>1.375</v>
      </c>
      <c r="Q26">
        <f>IF(out_start&lt;=Y30,MAX(MIN(Q23,Y30),out_start),MIN(MAX(Q23,Y30),out_start))</f>
        <v>0.75</v>
      </c>
      <c r="R26">
        <f>IF(out_start&lt;=Z30,MAX(MIN(R23,Z30),out_start),MIN(MAX(R23,Z30),out_start))</f>
        <v>0.125</v>
      </c>
      <c r="S26">
        <f>IF(out_start&lt;=AA30,MAX(MIN(S23,AA30),out_start),MIN(MAX(S23,AA30),out_start))</f>
        <v>-0.5</v>
      </c>
    </row>
    <row r="27" spans="1:19" x14ac:dyDescent="0.25">
      <c r="A27">
        <f>A24</f>
        <v>-1</v>
      </c>
      <c r="C27">
        <f>IF(out_start&lt;=K30,MAX(MIN(C24,K30),out_start),MIN(MAX(C24,K30),out_start))</f>
        <v>1</v>
      </c>
      <c r="D27">
        <f>IF(out_start&lt;=L30,MAX(MIN(D24,L30),out_start),MIN(MAX(D24,L30),out_start))</f>
        <v>-0.375</v>
      </c>
      <c r="E27">
        <f>IF(out_start&lt;=M30,MAX(MIN(E24,M30),out_start),MIN(MAX(E24,M30),out_start))</f>
        <v>0.75</v>
      </c>
      <c r="F27">
        <f>IF(out_start&lt;=N30,MAX(MIN(F24,N30),out_start),MIN(MAX(F24,N30),out_start))</f>
        <v>0.375</v>
      </c>
      <c r="G27">
        <f>IF(out_start&lt;=O30,MAX(MIN(G24,O30),out_start),MIN(MAX(G24,O30),out_start))</f>
        <v>1</v>
      </c>
      <c r="H27">
        <f>IF(out_start&lt;=P30,MAX(MIN(H24,P30),out_start),MIN(MAX(H24,P30),out_start))</f>
        <v>1.625</v>
      </c>
      <c r="I27">
        <f>IF(out_start&lt;=Q30,MAX(MIN(I24,Q30),out_start),MIN(MAX(I24,Q30),out_start))</f>
        <v>2.25</v>
      </c>
      <c r="J27">
        <f>IF(out_start&lt;=R30,MAX(MIN(J24,R30),out_start),MIN(MAX(J24,R30),out_start))</f>
        <v>2.875</v>
      </c>
      <c r="K27">
        <f>IF(out_start&lt;=S30,MAX(MIN(K24,S30),out_start),MIN(MAX(K24,S30),out_start))</f>
        <v>3.5</v>
      </c>
      <c r="L27">
        <f>IF(out_start&lt;=T30,MAX(MIN(L24,T30),out_start),MIN(MAX(L24,T30),out_start))</f>
        <v>4.125</v>
      </c>
      <c r="M27">
        <f>IF(out_start&lt;=U30,MAX(MIN(M24,U30),out_start),MIN(MAX(M24,U30),out_start))</f>
        <v>4.75</v>
      </c>
      <c r="N27">
        <f>IF(out_start&lt;=V30,MAX(MIN(N24,V30),out_start),MIN(MAX(N24,V30),out_start))</f>
        <v>5.375</v>
      </c>
      <c r="O27">
        <f>IF(out_start&lt;=W30,MAX(MIN(O24,W30),out_start),MIN(MAX(O24,W30),out_start))</f>
        <v>6</v>
      </c>
      <c r="P27">
        <f>IF(out_start&lt;=X30,MAX(MIN(P24,X30),out_start),MIN(MAX(P24,X30),out_start))</f>
        <v>6.625</v>
      </c>
      <c r="Q27">
        <f>IF(out_start&lt;=Y30,MAX(MIN(Q24,Y30),out_start),MIN(MAX(Q24,Y30),out_start))</f>
        <v>7.25</v>
      </c>
      <c r="R27">
        <f>IF(out_start&lt;=Z30,MAX(MIN(R24,Z30),out_start),MIN(MAX(R24,Z30),out_start))</f>
        <v>7.875</v>
      </c>
      <c r="S27">
        <f>IF(out_start&lt;=AA30,MAX(MIN(S24,AA30),out_start),MIN(MAX(S24,AA30),out_start))</f>
        <v>8.5</v>
      </c>
    </row>
    <row r="29" spans="1:19" x14ac:dyDescent="0.25">
      <c r="J29" t="s">
        <v>2</v>
      </c>
    </row>
    <row r="30" spans="1:19" x14ac:dyDescent="0.25">
      <c r="J30">
        <f>out_start</f>
        <v>9</v>
      </c>
      <c r="K30">
        <f>out_end+slice</f>
        <v>1</v>
      </c>
    </row>
    <row r="31" spans="1:19" x14ac:dyDescent="0.25">
      <c r="J31" s="1" t="s">
        <v>11</v>
      </c>
      <c r="K31" s="1" t="s">
        <v>13</v>
      </c>
    </row>
  </sheetData>
  <pageMargins left="0.25" right="0.25" top="0.5" bottom="0.5" header="0.25" footer="0.25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hyst_fact</vt:lpstr>
      <vt:lpstr>in_max</vt:lpstr>
      <vt:lpstr>in_min</vt:lpstr>
      <vt:lpstr>in_offset</vt:lpstr>
      <vt:lpstr>out_end</vt:lpstr>
      <vt:lpstr>out_start</vt:lpstr>
      <vt:lpstr>slice</vt:lpstr>
      <vt:lpstr>slice_count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2019-03-08T06:54:36Z</cp:lastPrinted>
  <dcterms:created xsi:type="dcterms:W3CDTF">2019-03-08T04:14:40Z</dcterms:created>
  <dcterms:modified xsi:type="dcterms:W3CDTF">2019-03-08T06:54:43Z</dcterms:modified>
</cp:coreProperties>
</file>